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2D1" lockStructure="1"/>
  <bookViews>
    <workbookView xWindow="-15" yWindow="-15" windowWidth="11010" windowHeight="8145" tabRatio="915" firstSheet="4" activeTab="1"/>
  </bookViews>
  <sheets>
    <sheet name="BASE" sheetId="1" state="hidden" r:id="rId1"/>
    <sheet name="Fuente de Financiamiento" sheetId="2" r:id="rId2"/>
    <sheet name="Capitulo" sheetId="4" r:id="rId3"/>
    <sheet name="Administrativa" sheetId="5" r:id="rId4"/>
    <sheet name="Programas y proyectos" sheetId="6" r:id="rId5"/>
    <sheet name="Tipo de gasto" sheetId="8" r:id="rId6"/>
    <sheet name="Objeto de gasto" sheetId="9" r:id="rId7"/>
    <sheet name="Clasif. Económica" sheetId="10" r:id="rId8"/>
    <sheet name="CAP 9000" sheetId="11" r:id="rId9"/>
    <sheet name="Apoyos" sheetId="12" r:id="rId10"/>
    <sheet name="Funcional" sheetId="13" r:id="rId11"/>
    <sheet name="MODIFICACION INGRESOS " sheetId="14" state="hidden" r:id="rId12"/>
    <sheet name="Ley de Ingresos" sheetId="17" r:id="rId13"/>
    <sheet name="CAP 6000 " sheetId="18" r:id="rId14"/>
    <sheet name="Estado del presupuesto" sheetId="21" r:id="rId15"/>
  </sheets>
  <externalReferences>
    <externalReference r:id="rId16"/>
  </externalReferences>
  <definedNames>
    <definedName name="_xlnm._FilterDatabase" localSheetId="0" hidden="1">BASE!$A$1:$AP$302</definedName>
    <definedName name="_xlnm._FilterDatabase" localSheetId="11" hidden="1">'MODIFICACION INGRESOS '!$A$1:$E$293</definedName>
    <definedName name="_xlnm.Print_Titles" localSheetId="11">'MODIFICACION INGRESOS '!$1:$4</definedName>
  </definedNames>
  <calcPr calcId="145621"/>
  <pivotCaches>
    <pivotCache cacheId="0" r:id="rId17"/>
  </pivotCaches>
</workbook>
</file>

<file path=xl/calcChain.xml><?xml version="1.0" encoding="utf-8"?>
<calcChain xmlns="http://schemas.openxmlformats.org/spreadsheetml/2006/main">
  <c r="AG302" i="1" l="1"/>
  <c r="AH24" i="1" l="1"/>
  <c r="AH8" i="1"/>
  <c r="AI297" i="1" l="1"/>
  <c r="AJ297" i="1" s="1"/>
  <c r="AK297" i="1" l="1"/>
  <c r="E300" i="14"/>
  <c r="E299" i="14"/>
  <c r="E298" i="14"/>
  <c r="E297" i="14"/>
  <c r="D297" i="14"/>
  <c r="C297" i="14"/>
  <c r="E295" i="14"/>
  <c r="E294" i="14"/>
  <c r="E292" i="14" s="1"/>
  <c r="E291" i="14" s="1"/>
  <c r="E290" i="14" s="1"/>
  <c r="E293" i="14"/>
  <c r="D292" i="14"/>
  <c r="C292" i="14"/>
  <c r="C291" i="14" s="1"/>
  <c r="C290" i="14" s="1"/>
  <c r="D291" i="14"/>
  <c r="D290" i="14" s="1"/>
  <c r="E289" i="14"/>
  <c r="E288" i="14"/>
  <c r="D288" i="14"/>
  <c r="C288" i="14"/>
  <c r="C282" i="14" s="1"/>
  <c r="E287" i="14"/>
  <c r="E286" i="14"/>
  <c r="D286" i="14"/>
  <c r="C286" i="14"/>
  <c r="E285" i="14"/>
  <c r="E284" i="14"/>
  <c r="E283" i="14" s="1"/>
  <c r="E282" i="14" s="1"/>
  <c r="D283" i="14"/>
  <c r="D282" i="14" s="1"/>
  <c r="C283" i="14"/>
  <c r="E281" i="14"/>
  <c r="E280" i="14"/>
  <c r="E278" i="14" s="1"/>
  <c r="E277" i="14" s="1"/>
  <c r="E279" i="14"/>
  <c r="D278" i="14"/>
  <c r="C278" i="14"/>
  <c r="C277" i="14" s="1"/>
  <c r="D277" i="14"/>
  <c r="E275" i="14"/>
  <c r="E273" i="14" s="1"/>
  <c r="E272" i="14" s="1"/>
  <c r="E274" i="14"/>
  <c r="D273" i="14"/>
  <c r="C273" i="14"/>
  <c r="C272" i="14" s="1"/>
  <c r="D272" i="14"/>
  <c r="E271" i="14"/>
  <c r="E270" i="14" s="1"/>
  <c r="D270" i="14"/>
  <c r="C270" i="14"/>
  <c r="E269" i="14"/>
  <c r="E268" i="14" s="1"/>
  <c r="E267" i="14" s="1"/>
  <c r="D268" i="14"/>
  <c r="D267" i="14" s="1"/>
  <c r="C268" i="14"/>
  <c r="C267" i="14" s="1"/>
  <c r="E266" i="14"/>
  <c r="E265" i="14"/>
  <c r="E264" i="14" s="1"/>
  <c r="E263" i="14" s="1"/>
  <c r="D264" i="14"/>
  <c r="D263" i="14" s="1"/>
  <c r="C264" i="14"/>
  <c r="C263" i="14" s="1"/>
  <c r="E261" i="14"/>
  <c r="E259" i="14"/>
  <c r="E258" i="14"/>
  <c r="E257" i="14" s="1"/>
  <c r="D258" i="14"/>
  <c r="C258" i="14"/>
  <c r="C257" i="14" s="1"/>
  <c r="D257" i="14"/>
  <c r="E256" i="14"/>
  <c r="E255" i="14"/>
  <c r="E254" i="14"/>
  <c r="E252" i="14" s="1"/>
  <c r="E251" i="14" s="1"/>
  <c r="E253" i="14"/>
  <c r="D252" i="14"/>
  <c r="C252" i="14"/>
  <c r="C251" i="14" s="1"/>
  <c r="D251" i="14"/>
  <c r="E250" i="14"/>
  <c r="E248" i="14" s="1"/>
  <c r="E247" i="14" s="1"/>
  <c r="E246" i="14" s="1"/>
  <c r="E249" i="14"/>
  <c r="D248" i="14"/>
  <c r="C248" i="14"/>
  <c r="C247" i="14" s="1"/>
  <c r="C246" i="14" s="1"/>
  <c r="D247" i="14"/>
  <c r="D246" i="14" s="1"/>
  <c r="E245" i="14"/>
  <c r="E244" i="14"/>
  <c r="E243" i="14" s="1"/>
  <c r="D243" i="14"/>
  <c r="C243" i="14"/>
  <c r="E242" i="14"/>
  <c r="E241" i="14" s="1"/>
  <c r="D241" i="14"/>
  <c r="C241" i="14"/>
  <c r="E240" i="14"/>
  <c r="E239" i="14" s="1"/>
  <c r="D239" i="14"/>
  <c r="C239" i="14"/>
  <c r="E238" i="14"/>
  <c r="E237" i="14" s="1"/>
  <c r="D237" i="14"/>
  <c r="D235" i="14" s="1"/>
  <c r="C237" i="14"/>
  <c r="E236" i="14"/>
  <c r="C235" i="14"/>
  <c r="E234" i="14"/>
  <c r="E233" i="14" s="1"/>
  <c r="E232" i="14" s="1"/>
  <c r="D233" i="14"/>
  <c r="D232" i="14" s="1"/>
  <c r="C233" i="14"/>
  <c r="C232" i="14"/>
  <c r="E231" i="14"/>
  <c r="E230" i="14"/>
  <c r="E229" i="14" s="1"/>
  <c r="D230" i="14"/>
  <c r="C230" i="14"/>
  <c r="C229" i="14" s="1"/>
  <c r="D229" i="14"/>
  <c r="E228" i="14"/>
  <c r="E227" i="14"/>
  <c r="E226" i="14"/>
  <c r="D226" i="14"/>
  <c r="C226" i="14"/>
  <c r="E225" i="14"/>
  <c r="E224" i="14"/>
  <c r="D224" i="14"/>
  <c r="C224" i="14"/>
  <c r="E223" i="14"/>
  <c r="E222" i="14"/>
  <c r="D222" i="14"/>
  <c r="C222" i="14"/>
  <c r="E221" i="14"/>
  <c r="E220" i="14"/>
  <c r="D220" i="14"/>
  <c r="C220" i="14"/>
  <c r="E219" i="14"/>
  <c r="E218" i="14"/>
  <c r="D218" i="14"/>
  <c r="C218" i="14"/>
  <c r="E217" i="14"/>
  <c r="E216" i="14"/>
  <c r="D216" i="14"/>
  <c r="C216" i="14"/>
  <c r="E215" i="14"/>
  <c r="E214" i="14"/>
  <c r="D214" i="14"/>
  <c r="C214" i="14"/>
  <c r="D213" i="14"/>
  <c r="E211" i="14"/>
  <c r="E210" i="14"/>
  <c r="E209" i="14" s="1"/>
  <c r="D210" i="14"/>
  <c r="C210" i="14"/>
  <c r="C209" i="14" s="1"/>
  <c r="D209" i="14"/>
  <c r="E208" i="14"/>
  <c r="E207" i="14" s="1"/>
  <c r="E206" i="14" s="1"/>
  <c r="D207" i="14"/>
  <c r="D206" i="14" s="1"/>
  <c r="C207" i="14"/>
  <c r="C206" i="14"/>
  <c r="E205" i="14"/>
  <c r="E204" i="14"/>
  <c r="E203" i="14"/>
  <c r="E202" i="14"/>
  <c r="E201" i="14"/>
  <c r="E200" i="14"/>
  <c r="E199" i="14"/>
  <c r="E198" i="14"/>
  <c r="E197" i="14"/>
  <c r="E196" i="14"/>
  <c r="D196" i="14"/>
  <c r="C196" i="14"/>
  <c r="E195" i="14"/>
  <c r="E194" i="14"/>
  <c r="E191" i="14" s="1"/>
  <c r="E193" i="14"/>
  <c r="E192" i="14"/>
  <c r="D191" i="14"/>
  <c r="C191" i="14"/>
  <c r="E190" i="14"/>
  <c r="E189" i="14"/>
  <c r="E188" i="14"/>
  <c r="E185" i="14" s="1"/>
  <c r="E184" i="14" s="1"/>
  <c r="E187" i="14"/>
  <c r="E186" i="14"/>
  <c r="D185" i="14"/>
  <c r="D184" i="14" s="1"/>
  <c r="D183" i="14" s="1"/>
  <c r="C185" i="14"/>
  <c r="C184" i="14"/>
  <c r="C183" i="14" s="1"/>
  <c r="E182" i="14"/>
  <c r="E181" i="14" s="1"/>
  <c r="D181" i="14"/>
  <c r="C181" i="14"/>
  <c r="E180" i="14"/>
  <c r="E179" i="14" s="1"/>
  <c r="D179" i="14"/>
  <c r="C179" i="14"/>
  <c r="E178" i="14"/>
  <c r="E177" i="14"/>
  <c r="E176" i="14"/>
  <c r="E175" i="14" s="1"/>
  <c r="D175" i="14"/>
  <c r="C175" i="14"/>
  <c r="E174" i="14"/>
  <c r="E173" i="14"/>
  <c r="D173" i="14"/>
  <c r="C173" i="14"/>
  <c r="E172" i="14"/>
  <c r="E171" i="14" s="1"/>
  <c r="D171" i="14"/>
  <c r="C171" i="14"/>
  <c r="E170" i="14"/>
  <c r="E169" i="14"/>
  <c r="D169" i="14"/>
  <c r="D168" i="14" s="1"/>
  <c r="C169" i="14"/>
  <c r="C168" i="14"/>
  <c r="E167" i="14"/>
  <c r="E166" i="14"/>
  <c r="E165" i="14"/>
  <c r="E164" i="14"/>
  <c r="E162" i="14" s="1"/>
  <c r="E161" i="14" s="1"/>
  <c r="E163" i="14"/>
  <c r="D162" i="14"/>
  <c r="C162" i="14"/>
  <c r="C161" i="14" s="1"/>
  <c r="D161" i="14"/>
  <c r="E160" i="14"/>
  <c r="E159" i="14"/>
  <c r="E158" i="14"/>
  <c r="E157" i="14"/>
  <c r="E156" i="14"/>
  <c r="E154" i="14" s="1"/>
  <c r="E155" i="14"/>
  <c r="D154" i="14"/>
  <c r="C154" i="14"/>
  <c r="E153" i="14"/>
  <c r="E152" i="14"/>
  <c r="E151" i="14"/>
  <c r="E150" i="14"/>
  <c r="D150" i="14"/>
  <c r="C150" i="14"/>
  <c r="E149" i="14"/>
  <c r="E148" i="14"/>
  <c r="E146" i="14" s="1"/>
  <c r="E147" i="14"/>
  <c r="D146" i="14"/>
  <c r="C146" i="14"/>
  <c r="E145" i="14"/>
  <c r="E144" i="14"/>
  <c r="E143" i="14"/>
  <c r="E142" i="14"/>
  <c r="E141" i="14"/>
  <c r="E140" i="14"/>
  <c r="E139" i="14"/>
  <c r="E138" i="14"/>
  <c r="E137" i="14" s="1"/>
  <c r="D137" i="14"/>
  <c r="C137" i="14"/>
  <c r="E136" i="14"/>
  <c r="E135" i="14"/>
  <c r="E134" i="14"/>
  <c r="E133" i="14"/>
  <c r="E132" i="14"/>
  <c r="E131" i="14"/>
  <c r="E130" i="14"/>
  <c r="E129" i="14"/>
  <c r="E128" i="14"/>
  <c r="D128" i="14"/>
  <c r="C128" i="14"/>
  <c r="E127" i="14"/>
  <c r="E126" i="14"/>
  <c r="E125" i="14"/>
  <c r="E124" i="14"/>
  <c r="E123" i="14"/>
  <c r="E122" i="14"/>
  <c r="E121" i="14" s="1"/>
  <c r="D121" i="14"/>
  <c r="C121" i="14"/>
  <c r="E120" i="14"/>
  <c r="E119" i="14"/>
  <c r="E118" i="14"/>
  <c r="E117" i="14"/>
  <c r="E116" i="14"/>
  <c r="D116" i="14"/>
  <c r="C116" i="14"/>
  <c r="E115" i="14"/>
  <c r="E114" i="14"/>
  <c r="E112" i="14" s="1"/>
  <c r="E113" i="14"/>
  <c r="D112" i="14"/>
  <c r="C112" i="14"/>
  <c r="E111" i="14"/>
  <c r="E110" i="14"/>
  <c r="E109" i="14"/>
  <c r="E108" i="14"/>
  <c r="D108" i="14"/>
  <c r="C108" i="14"/>
  <c r="E107" i="14"/>
  <c r="E106" i="14"/>
  <c r="E104" i="14" s="1"/>
  <c r="E105" i="14"/>
  <c r="D104" i="14"/>
  <c r="C104" i="14"/>
  <c r="E103" i="14"/>
  <c r="E102" i="14"/>
  <c r="E101" i="14"/>
  <c r="E100" i="14"/>
  <c r="E99" i="14" s="1"/>
  <c r="D99" i="14"/>
  <c r="C99" i="14"/>
  <c r="E98" i="14"/>
  <c r="E97" i="14"/>
  <c r="E96" i="14"/>
  <c r="E95" i="14"/>
  <c r="E94" i="14"/>
  <c r="E93" i="14"/>
  <c r="E92" i="14"/>
  <c r="E91" i="14" s="1"/>
  <c r="D91" i="14"/>
  <c r="C91" i="14"/>
  <c r="E90" i="14"/>
  <c r="E89" i="14"/>
  <c r="E88" i="14"/>
  <c r="E87" i="14" s="1"/>
  <c r="D87" i="14"/>
  <c r="C87" i="14"/>
  <c r="E86" i="14"/>
  <c r="E85" i="14"/>
  <c r="E84" i="14"/>
  <c r="E83" i="14"/>
  <c r="E82" i="14"/>
  <c r="E81" i="14" s="1"/>
  <c r="D82" i="14"/>
  <c r="C82" i="14"/>
  <c r="C81" i="14" s="1"/>
  <c r="D81" i="14"/>
  <c r="E80" i="14"/>
  <c r="E79" i="14"/>
  <c r="E78" i="14"/>
  <c r="E74" i="14" s="1"/>
  <c r="E77" i="14"/>
  <c r="E76" i="14"/>
  <c r="E75" i="14"/>
  <c r="D74" i="14"/>
  <c r="C74" i="14"/>
  <c r="E73" i="14"/>
  <c r="E72" i="14"/>
  <c r="E71" i="14"/>
  <c r="E70" i="14"/>
  <c r="E69" i="14" s="1"/>
  <c r="D69" i="14"/>
  <c r="C69" i="14"/>
  <c r="E68" i="14"/>
  <c r="E67" i="14"/>
  <c r="D67" i="14"/>
  <c r="C67" i="14"/>
  <c r="E66" i="14"/>
  <c r="E65" i="14"/>
  <c r="E64" i="14"/>
  <c r="E61" i="14" s="1"/>
  <c r="E60" i="14" s="1"/>
  <c r="E63" i="14"/>
  <c r="E62" i="14"/>
  <c r="D61" i="14"/>
  <c r="D60" i="14" s="1"/>
  <c r="D59" i="14" s="1"/>
  <c r="C61" i="14"/>
  <c r="C60" i="14"/>
  <c r="E58" i="14"/>
  <c r="E57" i="14" s="1"/>
  <c r="E56" i="14" s="1"/>
  <c r="E55" i="14" s="1"/>
  <c r="D57" i="14"/>
  <c r="D56" i="14" s="1"/>
  <c r="D55" i="14" s="1"/>
  <c r="C57" i="14"/>
  <c r="C56" i="14"/>
  <c r="C55" i="14" s="1"/>
  <c r="E54" i="14"/>
  <c r="E53" i="14"/>
  <c r="E52" i="14"/>
  <c r="E49" i="14" s="1"/>
  <c r="E51" i="14"/>
  <c r="E50" i="14"/>
  <c r="D49" i="14"/>
  <c r="C49" i="14"/>
  <c r="E48" i="14"/>
  <c r="E47" i="14"/>
  <c r="E46" i="14"/>
  <c r="E45" i="14" s="1"/>
  <c r="D46" i="14"/>
  <c r="C46" i="14"/>
  <c r="C45" i="14" s="1"/>
  <c r="D45" i="14"/>
  <c r="E44" i="14"/>
  <c r="E43" i="14"/>
  <c r="D43" i="14"/>
  <c r="C43" i="14"/>
  <c r="E42" i="14"/>
  <c r="E41" i="14"/>
  <c r="D41" i="14"/>
  <c r="C41" i="14"/>
  <c r="E40" i="14"/>
  <c r="E39" i="14"/>
  <c r="E38" i="14"/>
  <c r="E37" i="14" s="1"/>
  <c r="D37" i="14"/>
  <c r="C37" i="14"/>
  <c r="E36" i="14"/>
  <c r="E35" i="14" s="1"/>
  <c r="D35" i="14"/>
  <c r="C35" i="14"/>
  <c r="E34" i="14"/>
  <c r="E33" i="14" s="1"/>
  <c r="D33" i="14"/>
  <c r="C33" i="14"/>
  <c r="E32" i="14"/>
  <c r="E31" i="14" s="1"/>
  <c r="D31" i="14"/>
  <c r="D30" i="14" s="1"/>
  <c r="C31" i="14"/>
  <c r="C30" i="14" s="1"/>
  <c r="E29" i="14"/>
  <c r="E28" i="14"/>
  <c r="E27" i="14"/>
  <c r="E26" i="14"/>
  <c r="E25" i="14"/>
  <c r="E24" i="14"/>
  <c r="E22" i="14" s="1"/>
  <c r="E23" i="14"/>
  <c r="D22" i="14"/>
  <c r="C22" i="14"/>
  <c r="E21" i="14"/>
  <c r="E20" i="14"/>
  <c r="E19" i="14"/>
  <c r="D19" i="14"/>
  <c r="D15" i="14" s="1"/>
  <c r="C19" i="14"/>
  <c r="E18" i="14"/>
  <c r="E17" i="14"/>
  <c r="E16" i="14"/>
  <c r="D16" i="14"/>
  <c r="C16" i="14"/>
  <c r="C15" i="14" s="1"/>
  <c r="E14" i="14"/>
  <c r="E13" i="14"/>
  <c r="E12" i="14"/>
  <c r="E11" i="14"/>
  <c r="E10" i="14"/>
  <c r="E9" i="14"/>
  <c r="E8" i="14"/>
  <c r="E7" i="14" s="1"/>
  <c r="E6" i="14" s="1"/>
  <c r="D7" i="14"/>
  <c r="D6" i="14" s="1"/>
  <c r="D5" i="14" s="1"/>
  <c r="C7" i="14"/>
  <c r="C6" i="14" s="1"/>
  <c r="C5" i="14" s="1"/>
  <c r="A2" i="14"/>
  <c r="E183" i="14" l="1"/>
  <c r="E262" i="14"/>
  <c r="E30" i="14"/>
  <c r="E235" i="14"/>
  <c r="C262" i="14"/>
  <c r="E15" i="14"/>
  <c r="E5" i="14" s="1"/>
  <c r="C59" i="14"/>
  <c r="E168" i="14"/>
  <c r="E59" i="14" s="1"/>
  <c r="C213" i="14"/>
  <c r="C212" i="14" s="1"/>
  <c r="C301" i="14" s="1"/>
  <c r="D262" i="14"/>
  <c r="D301" i="14" s="1"/>
  <c r="D212" i="14"/>
  <c r="E301" i="14" l="1"/>
  <c r="E212" i="14"/>
  <c r="E213" i="14"/>
  <c r="AI301" i="1" l="1"/>
  <c r="AJ301" i="1" s="1"/>
  <c r="AE301" i="1"/>
  <c r="AI300" i="1"/>
  <c r="AJ300" i="1" s="1"/>
  <c r="AE300" i="1"/>
  <c r="AI299" i="1"/>
  <c r="AJ299" i="1" s="1"/>
  <c r="AE299" i="1"/>
  <c r="AI298" i="1"/>
  <c r="AJ298" i="1" s="1"/>
  <c r="AE298" i="1"/>
  <c r="AE297" i="1"/>
  <c r="AI296" i="1"/>
  <c r="AJ296" i="1" s="1"/>
  <c r="AE296" i="1"/>
  <c r="AI295" i="1"/>
  <c r="AJ295" i="1" s="1"/>
  <c r="AE295" i="1"/>
  <c r="AI294" i="1"/>
  <c r="AJ294" i="1" s="1"/>
  <c r="AE294" i="1"/>
  <c r="AI293" i="1"/>
  <c r="AJ293" i="1" s="1"/>
  <c r="AE293" i="1"/>
  <c r="AI292" i="1"/>
  <c r="AJ292" i="1" s="1"/>
  <c r="AE292" i="1"/>
  <c r="AI291" i="1"/>
  <c r="AJ291" i="1" s="1"/>
  <c r="AE291" i="1"/>
  <c r="AI290" i="1"/>
  <c r="AJ290" i="1" s="1"/>
  <c r="AI289" i="1"/>
  <c r="AJ289" i="1" s="1"/>
  <c r="AE289" i="1"/>
  <c r="AI288" i="1"/>
  <c r="AJ288" i="1" s="1"/>
  <c r="AE288" i="1"/>
  <c r="AI287" i="1"/>
  <c r="AJ287" i="1" s="1"/>
  <c r="AE287" i="1"/>
  <c r="AI286" i="1"/>
  <c r="AJ286" i="1" s="1"/>
  <c r="AE286" i="1"/>
  <c r="AI285" i="1"/>
  <c r="AJ285" i="1" s="1"/>
  <c r="AE285" i="1"/>
  <c r="AI284" i="1"/>
  <c r="AJ284" i="1" s="1"/>
  <c r="AE284" i="1"/>
  <c r="AI283" i="1"/>
  <c r="AJ283" i="1" s="1"/>
  <c r="AE283" i="1"/>
  <c r="AI282" i="1"/>
  <c r="AJ282" i="1" s="1"/>
  <c r="AE282" i="1"/>
  <c r="AI281" i="1"/>
  <c r="AJ281" i="1" s="1"/>
  <c r="AE281" i="1"/>
  <c r="AI280" i="1"/>
  <c r="AJ280" i="1" s="1"/>
  <c r="AE280" i="1"/>
  <c r="AI279" i="1"/>
  <c r="AJ279" i="1" s="1"/>
  <c r="AE279" i="1"/>
  <c r="AI278" i="1"/>
  <c r="AJ278" i="1" s="1"/>
  <c r="AE278" i="1"/>
  <c r="AI277" i="1"/>
  <c r="AJ277" i="1" s="1"/>
  <c r="AE277" i="1"/>
  <c r="AI276" i="1"/>
  <c r="AJ276" i="1" s="1"/>
  <c r="AE276" i="1"/>
  <c r="AI275" i="1"/>
  <c r="AJ275" i="1" s="1"/>
  <c r="AE275" i="1"/>
  <c r="AI274" i="1"/>
  <c r="AJ274" i="1" s="1"/>
  <c r="AE274" i="1"/>
  <c r="AH273" i="1"/>
  <c r="AI273" i="1" s="1"/>
  <c r="AJ273" i="1" s="1"/>
  <c r="AE273" i="1"/>
  <c r="AI272" i="1"/>
  <c r="AJ272" i="1" s="1"/>
  <c r="AE272" i="1"/>
  <c r="AI271" i="1"/>
  <c r="AJ271" i="1" s="1"/>
  <c r="AE271" i="1"/>
  <c r="AI270" i="1"/>
  <c r="AJ270" i="1" s="1"/>
  <c r="AE270" i="1"/>
  <c r="AI269" i="1"/>
  <c r="AJ269" i="1" s="1"/>
  <c r="AE269" i="1"/>
  <c r="AI268" i="1"/>
  <c r="AJ268" i="1" s="1"/>
  <c r="AI267" i="1"/>
  <c r="AJ267" i="1" s="1"/>
  <c r="AI266" i="1"/>
  <c r="AJ266" i="1" s="1"/>
  <c r="AE266" i="1"/>
  <c r="AI265" i="1"/>
  <c r="AJ265" i="1" s="1"/>
  <c r="AE265" i="1"/>
  <c r="AI264" i="1"/>
  <c r="AJ264" i="1" s="1"/>
  <c r="AE264" i="1"/>
  <c r="AI263" i="1"/>
  <c r="AJ263" i="1" s="1"/>
  <c r="AE263" i="1"/>
  <c r="AI262" i="1"/>
  <c r="AJ262" i="1" s="1"/>
  <c r="AE262" i="1"/>
  <c r="AI261" i="1"/>
  <c r="AJ261" i="1" s="1"/>
  <c r="AE261" i="1"/>
  <c r="AI260" i="1"/>
  <c r="AJ260" i="1" s="1"/>
  <c r="AE260" i="1"/>
  <c r="AI259" i="1"/>
  <c r="AJ259" i="1" s="1"/>
  <c r="AE259" i="1"/>
  <c r="AI258" i="1"/>
  <c r="AJ258" i="1" s="1"/>
  <c r="AE258" i="1"/>
  <c r="AI257" i="1"/>
  <c r="AJ257" i="1" s="1"/>
  <c r="AE257" i="1"/>
  <c r="AI256" i="1"/>
  <c r="AJ256" i="1" s="1"/>
  <c r="AE256" i="1"/>
  <c r="AI255" i="1"/>
  <c r="AJ255" i="1" s="1"/>
  <c r="AE255" i="1"/>
  <c r="AI254" i="1"/>
  <c r="AJ254" i="1" s="1"/>
  <c r="AE254" i="1"/>
  <c r="AI253" i="1"/>
  <c r="AJ253" i="1" s="1"/>
  <c r="AE253" i="1"/>
  <c r="AI252" i="1"/>
  <c r="AJ252" i="1" s="1"/>
  <c r="AE252" i="1"/>
  <c r="AI251" i="1"/>
  <c r="AJ251" i="1" s="1"/>
  <c r="AE251" i="1"/>
  <c r="AI250" i="1"/>
  <c r="AK250" i="1" s="1"/>
  <c r="AE250" i="1"/>
  <c r="AI249" i="1"/>
  <c r="AJ249" i="1" s="1"/>
  <c r="AE249" i="1"/>
  <c r="AI248" i="1"/>
  <c r="AJ248" i="1" s="1"/>
  <c r="AE248" i="1"/>
  <c r="AI247" i="1"/>
  <c r="AJ247" i="1" s="1"/>
  <c r="AE247" i="1"/>
  <c r="AI246" i="1"/>
  <c r="AJ246" i="1" s="1"/>
  <c r="AE246" i="1"/>
  <c r="AI245" i="1"/>
  <c r="AJ245" i="1" s="1"/>
  <c r="AE245" i="1"/>
  <c r="AI244" i="1"/>
  <c r="AJ244" i="1" s="1"/>
  <c r="AE244" i="1"/>
  <c r="AI243" i="1"/>
  <c r="AJ243" i="1" s="1"/>
  <c r="AE243" i="1"/>
  <c r="AI242" i="1"/>
  <c r="AJ242" i="1" s="1"/>
  <c r="AE242" i="1"/>
  <c r="AI241" i="1"/>
  <c r="AJ241" i="1" s="1"/>
  <c r="AE241" i="1"/>
  <c r="AI240" i="1"/>
  <c r="AJ240" i="1" s="1"/>
  <c r="AE240" i="1"/>
  <c r="AI239" i="1"/>
  <c r="AJ239" i="1" s="1"/>
  <c r="AE239" i="1"/>
  <c r="AI238" i="1"/>
  <c r="AJ238" i="1" s="1"/>
  <c r="AE238" i="1"/>
  <c r="AI237" i="1"/>
  <c r="AJ237" i="1" s="1"/>
  <c r="AE237" i="1"/>
  <c r="AI236" i="1"/>
  <c r="AJ236" i="1" s="1"/>
  <c r="AE236" i="1"/>
  <c r="AI235" i="1"/>
  <c r="AJ235" i="1" s="1"/>
  <c r="AE235" i="1"/>
  <c r="AI234" i="1"/>
  <c r="AJ234" i="1" s="1"/>
  <c r="AE234" i="1"/>
  <c r="AI233" i="1"/>
  <c r="AJ233" i="1" s="1"/>
  <c r="AE233" i="1"/>
  <c r="AI232" i="1"/>
  <c r="AJ232" i="1" s="1"/>
  <c r="AE232" i="1"/>
  <c r="AI231" i="1"/>
  <c r="AJ231" i="1" s="1"/>
  <c r="AE231" i="1"/>
  <c r="AI230" i="1"/>
  <c r="AK230" i="1" s="1"/>
  <c r="AE230" i="1"/>
  <c r="AI229" i="1"/>
  <c r="AJ229" i="1" s="1"/>
  <c r="AE229" i="1"/>
  <c r="AI228" i="1"/>
  <c r="AJ228" i="1" s="1"/>
  <c r="AE228" i="1"/>
  <c r="AI227" i="1"/>
  <c r="AJ227" i="1" s="1"/>
  <c r="AE227" i="1"/>
  <c r="AI226" i="1"/>
  <c r="AJ226" i="1" s="1"/>
  <c r="AE226" i="1"/>
  <c r="AI225" i="1"/>
  <c r="AJ225" i="1" s="1"/>
  <c r="AE225" i="1"/>
  <c r="AI224" i="1"/>
  <c r="AJ224" i="1" s="1"/>
  <c r="AE224" i="1"/>
  <c r="AI223" i="1"/>
  <c r="AJ223" i="1" s="1"/>
  <c r="AE223" i="1"/>
  <c r="AI222" i="1"/>
  <c r="AJ222" i="1" s="1"/>
  <c r="AI221" i="1"/>
  <c r="AJ221" i="1" s="1"/>
  <c r="AE221" i="1"/>
  <c r="AI220" i="1"/>
  <c r="AJ220" i="1" s="1"/>
  <c r="AE220" i="1"/>
  <c r="AI219" i="1"/>
  <c r="AJ219" i="1" s="1"/>
  <c r="AE219" i="1"/>
  <c r="AI218" i="1"/>
  <c r="AJ218" i="1" s="1"/>
  <c r="AE218" i="1"/>
  <c r="AI217" i="1"/>
  <c r="AJ217" i="1" s="1"/>
  <c r="AE217" i="1"/>
  <c r="AI216" i="1"/>
  <c r="AJ216" i="1" s="1"/>
  <c r="AE216" i="1"/>
  <c r="AI215" i="1"/>
  <c r="AK215" i="1" s="1"/>
  <c r="AE215" i="1"/>
  <c r="AI214" i="1"/>
  <c r="AJ214" i="1" s="1"/>
  <c r="AE214" i="1"/>
  <c r="AI213" i="1"/>
  <c r="AK213" i="1" s="1"/>
  <c r="AE213" i="1"/>
  <c r="AI212" i="1"/>
  <c r="AJ212" i="1" s="1"/>
  <c r="AE212" i="1"/>
  <c r="AI211" i="1"/>
  <c r="AJ211" i="1" s="1"/>
  <c r="AE211" i="1"/>
  <c r="AI210" i="1"/>
  <c r="AJ210" i="1" s="1"/>
  <c r="AE210" i="1"/>
  <c r="AI209" i="1"/>
  <c r="AJ209" i="1" s="1"/>
  <c r="AE209" i="1"/>
  <c r="AI208" i="1"/>
  <c r="AJ208" i="1" s="1"/>
  <c r="AE208" i="1"/>
  <c r="AI207" i="1"/>
  <c r="AJ207" i="1" s="1"/>
  <c r="AE207" i="1"/>
  <c r="AI206" i="1"/>
  <c r="AJ206" i="1" s="1"/>
  <c r="AE206" i="1"/>
  <c r="AI205" i="1"/>
  <c r="AJ205" i="1" s="1"/>
  <c r="AE205" i="1"/>
  <c r="AI204" i="1"/>
  <c r="AJ204" i="1" s="1"/>
  <c r="AE204" i="1"/>
  <c r="AI203" i="1"/>
  <c r="AJ203" i="1" s="1"/>
  <c r="AE203" i="1"/>
  <c r="AI202" i="1"/>
  <c r="AJ202" i="1" s="1"/>
  <c r="AE202" i="1"/>
  <c r="AI201" i="1"/>
  <c r="AJ201" i="1" s="1"/>
  <c r="AE201" i="1"/>
  <c r="AI200" i="1"/>
  <c r="AJ200" i="1" s="1"/>
  <c r="AE200" i="1"/>
  <c r="AI199" i="1"/>
  <c r="AJ199" i="1" s="1"/>
  <c r="AE199" i="1"/>
  <c r="AI198" i="1"/>
  <c r="AJ198" i="1" s="1"/>
  <c r="AE198" i="1"/>
  <c r="AI197" i="1"/>
  <c r="AJ197" i="1" s="1"/>
  <c r="AE197" i="1"/>
  <c r="AI196" i="1"/>
  <c r="AJ196" i="1" s="1"/>
  <c r="AE196" i="1"/>
  <c r="AI195" i="1"/>
  <c r="AJ195" i="1" s="1"/>
  <c r="AE195" i="1"/>
  <c r="AI194" i="1"/>
  <c r="AJ194" i="1" s="1"/>
  <c r="AE194" i="1"/>
  <c r="AI193" i="1"/>
  <c r="AJ193" i="1" s="1"/>
  <c r="AE193" i="1"/>
  <c r="AI192" i="1"/>
  <c r="AJ192" i="1" s="1"/>
  <c r="AE192" i="1"/>
  <c r="AI191" i="1"/>
  <c r="AJ191" i="1" s="1"/>
  <c r="AE191" i="1"/>
  <c r="AI190" i="1"/>
  <c r="AJ190" i="1" s="1"/>
  <c r="AE190" i="1"/>
  <c r="AI189" i="1"/>
  <c r="AK189" i="1" s="1"/>
  <c r="AE189" i="1"/>
  <c r="AI188" i="1"/>
  <c r="AJ188" i="1" s="1"/>
  <c r="AE188" i="1"/>
  <c r="AI187" i="1"/>
  <c r="AJ187" i="1" s="1"/>
  <c r="AE187" i="1"/>
  <c r="AI186" i="1"/>
  <c r="AJ186" i="1" s="1"/>
  <c r="AE186" i="1"/>
  <c r="AI185" i="1"/>
  <c r="AJ185" i="1" s="1"/>
  <c r="AE185" i="1"/>
  <c r="AI184" i="1"/>
  <c r="AJ184" i="1" s="1"/>
  <c r="AE184" i="1"/>
  <c r="AI183" i="1"/>
  <c r="AJ183" i="1" s="1"/>
  <c r="AE183" i="1"/>
  <c r="AI182" i="1"/>
  <c r="AJ182" i="1" s="1"/>
  <c r="AE182" i="1"/>
  <c r="AI181" i="1"/>
  <c r="AJ181" i="1" s="1"/>
  <c r="AE181" i="1"/>
  <c r="AI180" i="1"/>
  <c r="AJ180" i="1" s="1"/>
  <c r="AE180" i="1"/>
  <c r="AI179" i="1"/>
  <c r="AJ179" i="1" s="1"/>
  <c r="AE179" i="1"/>
  <c r="AI178" i="1"/>
  <c r="AJ178" i="1" s="1"/>
  <c r="AE178" i="1"/>
  <c r="AI177" i="1"/>
  <c r="AJ177" i="1" s="1"/>
  <c r="AE177" i="1"/>
  <c r="AI176" i="1"/>
  <c r="AJ176" i="1" s="1"/>
  <c r="AE176" i="1"/>
  <c r="AI175" i="1"/>
  <c r="AJ175" i="1" s="1"/>
  <c r="AE175" i="1"/>
  <c r="AI174" i="1"/>
  <c r="AJ174" i="1" s="1"/>
  <c r="AE174" i="1"/>
  <c r="AI173" i="1"/>
  <c r="AJ173" i="1" s="1"/>
  <c r="AE173" i="1"/>
  <c r="AI172" i="1"/>
  <c r="AJ172" i="1" s="1"/>
  <c r="AE172" i="1"/>
  <c r="AI171" i="1"/>
  <c r="AJ171" i="1" s="1"/>
  <c r="AE171" i="1"/>
  <c r="AI170" i="1"/>
  <c r="AJ170" i="1" s="1"/>
  <c r="AE170" i="1"/>
  <c r="AI169" i="1"/>
  <c r="AJ169" i="1" s="1"/>
  <c r="AE169" i="1"/>
  <c r="AI168" i="1"/>
  <c r="AJ168" i="1" s="1"/>
  <c r="AE168" i="1"/>
  <c r="AI167" i="1"/>
  <c r="AJ167" i="1" s="1"/>
  <c r="AE167" i="1"/>
  <c r="AI166" i="1"/>
  <c r="AJ166" i="1" s="1"/>
  <c r="AE166" i="1"/>
  <c r="AI165" i="1"/>
  <c r="AJ165" i="1" s="1"/>
  <c r="AE165" i="1"/>
  <c r="AI164" i="1"/>
  <c r="AJ164" i="1" s="1"/>
  <c r="AE164" i="1"/>
  <c r="AI163" i="1"/>
  <c r="AJ163" i="1" s="1"/>
  <c r="AE163" i="1"/>
  <c r="AI162" i="1"/>
  <c r="AJ162" i="1" s="1"/>
  <c r="AE162" i="1"/>
  <c r="AI161" i="1"/>
  <c r="AJ161" i="1" s="1"/>
  <c r="AE161" i="1"/>
  <c r="AI160" i="1"/>
  <c r="AJ160" i="1" s="1"/>
  <c r="AE160" i="1"/>
  <c r="AH159" i="1"/>
  <c r="AI159" i="1" s="1"/>
  <c r="AJ159" i="1" s="1"/>
  <c r="AE159" i="1"/>
  <c r="AI158" i="1"/>
  <c r="AJ158" i="1" s="1"/>
  <c r="AE158" i="1"/>
  <c r="AI157" i="1"/>
  <c r="AJ157" i="1" s="1"/>
  <c r="AE157" i="1"/>
  <c r="AI156" i="1"/>
  <c r="AJ156" i="1" s="1"/>
  <c r="AE156" i="1"/>
  <c r="AI155" i="1"/>
  <c r="AJ155" i="1" s="1"/>
  <c r="AE155" i="1"/>
  <c r="AI154" i="1"/>
  <c r="AJ154" i="1" s="1"/>
  <c r="AE154" i="1"/>
  <c r="AI153" i="1"/>
  <c r="AJ153" i="1" s="1"/>
  <c r="AE153" i="1"/>
  <c r="AI152" i="1"/>
  <c r="AJ152" i="1" s="1"/>
  <c r="AE152" i="1"/>
  <c r="AI151" i="1"/>
  <c r="AJ151" i="1" s="1"/>
  <c r="AE151" i="1"/>
  <c r="AI150" i="1"/>
  <c r="AJ150" i="1" s="1"/>
  <c r="AE150" i="1"/>
  <c r="AI149" i="1"/>
  <c r="AJ149" i="1" s="1"/>
  <c r="AE149" i="1"/>
  <c r="AI148" i="1"/>
  <c r="AJ148" i="1" s="1"/>
  <c r="AE148" i="1"/>
  <c r="AI147" i="1"/>
  <c r="AJ147" i="1" s="1"/>
  <c r="AE147" i="1"/>
  <c r="AI146" i="1"/>
  <c r="AJ146" i="1" s="1"/>
  <c r="AE146" i="1"/>
  <c r="AI145" i="1"/>
  <c r="AJ145" i="1" s="1"/>
  <c r="AE145" i="1"/>
  <c r="AI144" i="1"/>
  <c r="AJ144" i="1" s="1"/>
  <c r="AE144" i="1"/>
  <c r="AI143" i="1"/>
  <c r="AJ143" i="1" s="1"/>
  <c r="AE143" i="1"/>
  <c r="AI142" i="1"/>
  <c r="AJ142" i="1" s="1"/>
  <c r="AE142" i="1"/>
  <c r="AI141" i="1"/>
  <c r="AJ141" i="1" s="1"/>
  <c r="AE141" i="1"/>
  <c r="AI140" i="1"/>
  <c r="AK140" i="1" s="1"/>
  <c r="AE140" i="1"/>
  <c r="AI139" i="1"/>
  <c r="AJ139" i="1" s="1"/>
  <c r="AE139" i="1"/>
  <c r="AI138" i="1"/>
  <c r="AK138" i="1" s="1"/>
  <c r="AE138" i="1"/>
  <c r="AI137" i="1"/>
  <c r="AJ137" i="1" s="1"/>
  <c r="AE137" i="1"/>
  <c r="AI136" i="1"/>
  <c r="AJ136" i="1" s="1"/>
  <c r="AE136" i="1"/>
  <c r="AI135" i="1"/>
  <c r="AJ135" i="1" s="1"/>
  <c r="AE135" i="1"/>
  <c r="AI134" i="1"/>
  <c r="AJ134" i="1" s="1"/>
  <c r="AE134" i="1"/>
  <c r="AI133" i="1"/>
  <c r="AJ133" i="1" s="1"/>
  <c r="AE133" i="1"/>
  <c r="AI132" i="1"/>
  <c r="AJ132" i="1" s="1"/>
  <c r="AE132" i="1"/>
  <c r="AI131" i="1"/>
  <c r="AJ131" i="1" s="1"/>
  <c r="AE131" i="1"/>
  <c r="AI130" i="1"/>
  <c r="AJ130" i="1" s="1"/>
  <c r="AE130" i="1"/>
  <c r="AI129" i="1"/>
  <c r="AJ129" i="1" s="1"/>
  <c r="AE129" i="1"/>
  <c r="AI128" i="1"/>
  <c r="AJ128" i="1" s="1"/>
  <c r="AE128" i="1"/>
  <c r="AI127" i="1"/>
  <c r="AJ127" i="1" s="1"/>
  <c r="AE127" i="1"/>
  <c r="AI126" i="1"/>
  <c r="AJ126" i="1" s="1"/>
  <c r="AE126" i="1"/>
  <c r="AI125" i="1"/>
  <c r="AJ125" i="1" s="1"/>
  <c r="AE125" i="1"/>
  <c r="AI124" i="1"/>
  <c r="AJ124" i="1" s="1"/>
  <c r="AE124" i="1"/>
  <c r="AI123" i="1"/>
  <c r="AJ123" i="1" s="1"/>
  <c r="AE123" i="1"/>
  <c r="AI122" i="1"/>
  <c r="AJ122" i="1" s="1"/>
  <c r="AE122" i="1"/>
  <c r="AI121" i="1"/>
  <c r="AJ121" i="1" s="1"/>
  <c r="AE121" i="1"/>
  <c r="AI120" i="1"/>
  <c r="AJ120" i="1" s="1"/>
  <c r="AE120" i="1"/>
  <c r="AI119" i="1"/>
  <c r="AJ119" i="1" s="1"/>
  <c r="AE119" i="1"/>
  <c r="AI118" i="1"/>
  <c r="AJ118" i="1" s="1"/>
  <c r="AE118" i="1"/>
  <c r="AI117" i="1"/>
  <c r="AJ117" i="1" s="1"/>
  <c r="AE117" i="1"/>
  <c r="AI55" i="1"/>
  <c r="AJ55" i="1" s="1"/>
  <c r="AE55" i="1"/>
  <c r="AI116" i="1"/>
  <c r="AJ116" i="1" s="1"/>
  <c r="AE116" i="1"/>
  <c r="AI57" i="1"/>
  <c r="AJ57" i="1" s="1"/>
  <c r="AE57" i="1"/>
  <c r="AI115" i="1"/>
  <c r="AJ115" i="1" s="1"/>
  <c r="AE115" i="1"/>
  <c r="AI58" i="1"/>
  <c r="AJ58" i="1" s="1"/>
  <c r="AI114" i="1"/>
  <c r="AJ114" i="1" s="1"/>
  <c r="AE114" i="1"/>
  <c r="AI113" i="1"/>
  <c r="AJ113" i="1" s="1"/>
  <c r="AE113" i="1"/>
  <c r="AH34" i="1"/>
  <c r="AE34" i="1"/>
  <c r="AI60" i="1"/>
  <c r="AJ60" i="1" s="1"/>
  <c r="AI112" i="1"/>
  <c r="AJ112" i="1" s="1"/>
  <c r="AE112" i="1"/>
  <c r="AI31" i="1"/>
  <c r="AJ31" i="1" s="1"/>
  <c r="AE31" i="1"/>
  <c r="AI111" i="1"/>
  <c r="AJ111" i="1" s="1"/>
  <c r="AE111" i="1"/>
  <c r="AI110" i="1"/>
  <c r="AJ110" i="1" s="1"/>
  <c r="AE110" i="1"/>
  <c r="AI109" i="1"/>
  <c r="AJ109" i="1" s="1"/>
  <c r="AE109" i="1"/>
  <c r="AI38" i="1"/>
  <c r="AJ38" i="1" s="1"/>
  <c r="AE38" i="1"/>
  <c r="AI41" i="1"/>
  <c r="AJ41" i="1" s="1"/>
  <c r="AE41" i="1"/>
  <c r="AI49" i="1"/>
  <c r="AJ49" i="1" s="1"/>
  <c r="AE49" i="1"/>
  <c r="AI28" i="1"/>
  <c r="AJ28" i="1" s="1"/>
  <c r="AE28" i="1"/>
  <c r="AI43" i="1"/>
  <c r="AJ43" i="1" s="1"/>
  <c r="AE43" i="1"/>
  <c r="AI108" i="1"/>
  <c r="AJ108" i="1" s="1"/>
  <c r="AE108" i="1"/>
  <c r="AI107" i="1"/>
  <c r="AJ107" i="1" s="1"/>
  <c r="AE107" i="1"/>
  <c r="AI106" i="1"/>
  <c r="AJ106" i="1" s="1"/>
  <c r="AE106" i="1"/>
  <c r="AI105" i="1"/>
  <c r="AJ105" i="1" s="1"/>
  <c r="AE105" i="1"/>
  <c r="AI45" i="1"/>
  <c r="AJ45" i="1" s="1"/>
  <c r="AE45" i="1"/>
  <c r="AI104" i="1"/>
  <c r="AJ104" i="1" s="1"/>
  <c r="AE104" i="1"/>
  <c r="AI47" i="1"/>
  <c r="AJ47" i="1" s="1"/>
  <c r="AE47" i="1"/>
  <c r="AI103" i="1"/>
  <c r="AJ103" i="1" s="1"/>
  <c r="AE103" i="1"/>
  <c r="AI32" i="1"/>
  <c r="AJ32" i="1" s="1"/>
  <c r="AE32" i="1"/>
  <c r="AH44" i="1"/>
  <c r="AI44" i="1" s="1"/>
  <c r="AJ44" i="1" s="1"/>
  <c r="AE44" i="1"/>
  <c r="AI50" i="1"/>
  <c r="AJ50" i="1" s="1"/>
  <c r="AE50" i="1"/>
  <c r="AI102" i="1"/>
  <c r="AJ102" i="1" s="1"/>
  <c r="AE102" i="1"/>
  <c r="AI59" i="1"/>
  <c r="AJ59" i="1" s="1"/>
  <c r="AE59" i="1"/>
  <c r="AI101" i="1"/>
  <c r="AJ101" i="1" s="1"/>
  <c r="AE101" i="1"/>
  <c r="AI100" i="1"/>
  <c r="AJ100" i="1" s="1"/>
  <c r="AE100" i="1"/>
  <c r="AI99" i="1"/>
  <c r="AJ99" i="1" s="1"/>
  <c r="AE99" i="1"/>
  <c r="AI98" i="1"/>
  <c r="AJ98" i="1" s="1"/>
  <c r="AE98" i="1"/>
  <c r="AI97" i="1"/>
  <c r="AJ97" i="1" s="1"/>
  <c r="AE97" i="1"/>
  <c r="AI96" i="1"/>
  <c r="AJ96" i="1" s="1"/>
  <c r="AE96" i="1"/>
  <c r="AI56" i="1"/>
  <c r="AJ56" i="1" s="1"/>
  <c r="AE56" i="1"/>
  <c r="AI95" i="1"/>
  <c r="AJ95" i="1" s="1"/>
  <c r="AE95" i="1"/>
  <c r="AI94" i="1"/>
  <c r="AJ94" i="1" s="1"/>
  <c r="AE94" i="1"/>
  <c r="AI93" i="1"/>
  <c r="AJ93" i="1" s="1"/>
  <c r="AE93" i="1"/>
  <c r="AI92" i="1"/>
  <c r="AJ92" i="1" s="1"/>
  <c r="AE92" i="1"/>
  <c r="AI91" i="1"/>
  <c r="AJ91" i="1" s="1"/>
  <c r="AE91" i="1"/>
  <c r="AI90" i="1"/>
  <c r="AJ90" i="1" s="1"/>
  <c r="AE90" i="1"/>
  <c r="AI46" i="1"/>
  <c r="AJ46" i="1" s="1"/>
  <c r="AE46" i="1"/>
  <c r="AI89" i="1"/>
  <c r="AJ89" i="1" s="1"/>
  <c r="AE89" i="1"/>
  <c r="AI27" i="1"/>
  <c r="AJ27" i="1" s="1"/>
  <c r="AE27" i="1"/>
  <c r="AI88" i="1"/>
  <c r="AJ88" i="1" s="1"/>
  <c r="AE88" i="1"/>
  <c r="AI87" i="1"/>
  <c r="AJ87" i="1" s="1"/>
  <c r="AE87" i="1"/>
  <c r="AI86" i="1"/>
  <c r="AJ86" i="1" s="1"/>
  <c r="AE86" i="1"/>
  <c r="AI33" i="1"/>
  <c r="AJ33" i="1" s="1"/>
  <c r="AE33" i="1"/>
  <c r="AI85" i="1"/>
  <c r="AJ85" i="1" s="1"/>
  <c r="AE85" i="1"/>
  <c r="AI84" i="1"/>
  <c r="AJ84" i="1" s="1"/>
  <c r="AE84" i="1"/>
  <c r="AI83" i="1"/>
  <c r="AK83" i="1" s="1"/>
  <c r="AE83" i="1"/>
  <c r="AI82" i="1"/>
  <c r="AJ82" i="1" s="1"/>
  <c r="AE82" i="1"/>
  <c r="AI48" i="1"/>
  <c r="AJ48" i="1" s="1"/>
  <c r="AE48" i="1"/>
  <c r="AI81" i="1"/>
  <c r="AJ81" i="1" s="1"/>
  <c r="AE81" i="1"/>
  <c r="AI80" i="1"/>
  <c r="AJ80" i="1" s="1"/>
  <c r="AE80" i="1"/>
  <c r="AI79" i="1"/>
  <c r="AJ79" i="1" s="1"/>
  <c r="AE79" i="1"/>
  <c r="AI78" i="1"/>
  <c r="AJ78" i="1" s="1"/>
  <c r="AE78" i="1"/>
  <c r="AI77" i="1"/>
  <c r="AJ77" i="1" s="1"/>
  <c r="AE77" i="1"/>
  <c r="AI76" i="1"/>
  <c r="AJ76" i="1" s="1"/>
  <c r="AE76" i="1"/>
  <c r="AI36" i="1"/>
  <c r="AJ36" i="1" s="1"/>
  <c r="AE36" i="1"/>
  <c r="AI40" i="1"/>
  <c r="AJ40" i="1" s="1"/>
  <c r="AE40" i="1"/>
  <c r="AI75" i="1"/>
  <c r="AJ75" i="1" s="1"/>
  <c r="AE75" i="1"/>
  <c r="AI74" i="1"/>
  <c r="AJ74" i="1" s="1"/>
  <c r="AE74" i="1"/>
  <c r="AI35" i="1"/>
  <c r="AJ35" i="1" s="1"/>
  <c r="AE35" i="1"/>
  <c r="AI73" i="1"/>
  <c r="AJ73" i="1" s="1"/>
  <c r="AE73" i="1"/>
  <c r="AI72" i="1"/>
  <c r="AJ72" i="1" s="1"/>
  <c r="AE72" i="1"/>
  <c r="AI71" i="1"/>
  <c r="AJ71" i="1" s="1"/>
  <c r="AE71" i="1"/>
  <c r="AI70" i="1"/>
  <c r="AJ70" i="1" s="1"/>
  <c r="AE70" i="1"/>
  <c r="AI52" i="1"/>
  <c r="AJ52" i="1" s="1"/>
  <c r="AE52" i="1"/>
  <c r="AI69" i="1"/>
  <c r="AJ69" i="1" s="1"/>
  <c r="AE69" i="1"/>
  <c r="AI68" i="1"/>
  <c r="AJ68" i="1" s="1"/>
  <c r="AE68" i="1"/>
  <c r="AI53" i="1"/>
  <c r="AJ53" i="1" s="1"/>
  <c r="AI67" i="1"/>
  <c r="AJ67" i="1" s="1"/>
  <c r="AE67" i="1"/>
  <c r="AI66" i="1"/>
  <c r="AJ66" i="1" s="1"/>
  <c r="AE66" i="1"/>
  <c r="AI65" i="1"/>
  <c r="AJ65" i="1" s="1"/>
  <c r="AE65" i="1"/>
  <c r="AI64" i="1"/>
  <c r="AJ64" i="1" s="1"/>
  <c r="AE64" i="1"/>
  <c r="AI63" i="1"/>
  <c r="AJ63" i="1" s="1"/>
  <c r="AE63" i="1"/>
  <c r="AI30" i="1"/>
  <c r="AJ30" i="1" s="1"/>
  <c r="AE30" i="1"/>
  <c r="AI29" i="1"/>
  <c r="AJ29" i="1" s="1"/>
  <c r="AE29" i="1"/>
  <c r="AI42" i="1"/>
  <c r="AJ42" i="1" s="1"/>
  <c r="AE42" i="1"/>
  <c r="AI62" i="1"/>
  <c r="AJ62" i="1" s="1"/>
  <c r="AE62" i="1"/>
  <c r="AI54" i="1"/>
  <c r="AJ54" i="1" s="1"/>
  <c r="AE54" i="1"/>
  <c r="AI61" i="1"/>
  <c r="AJ61" i="1" s="1"/>
  <c r="AE61" i="1"/>
  <c r="AI39" i="1"/>
  <c r="AJ39" i="1" s="1"/>
  <c r="AE39" i="1"/>
  <c r="AI51" i="1"/>
  <c r="AJ51" i="1" s="1"/>
  <c r="AI37" i="1"/>
  <c r="AJ37" i="1" s="1"/>
  <c r="AE37" i="1"/>
  <c r="AI26" i="1"/>
  <c r="AJ26" i="1" s="1"/>
  <c r="AE26" i="1"/>
  <c r="AI25" i="1"/>
  <c r="AJ25" i="1" s="1"/>
  <c r="AE25" i="1"/>
  <c r="AI24" i="1"/>
  <c r="AJ24" i="1" s="1"/>
  <c r="AE24" i="1"/>
  <c r="AI23" i="1"/>
  <c r="AJ23" i="1" s="1"/>
  <c r="AE23" i="1"/>
  <c r="AI22" i="1"/>
  <c r="AJ22" i="1" s="1"/>
  <c r="AE22" i="1"/>
  <c r="AI21" i="1"/>
  <c r="AJ21" i="1" s="1"/>
  <c r="AE21" i="1"/>
  <c r="AI20" i="1"/>
  <c r="AJ20" i="1" s="1"/>
  <c r="AI19" i="1"/>
  <c r="AJ19" i="1" s="1"/>
  <c r="AE19" i="1"/>
  <c r="AI18" i="1"/>
  <c r="AJ18" i="1" s="1"/>
  <c r="AI17" i="1"/>
  <c r="AJ17" i="1" s="1"/>
  <c r="AE17" i="1"/>
  <c r="AI16" i="1"/>
  <c r="AJ16" i="1" s="1"/>
  <c r="AE16" i="1"/>
  <c r="AI15" i="1"/>
  <c r="AJ15" i="1" s="1"/>
  <c r="AE15" i="1"/>
  <c r="AI14" i="1"/>
  <c r="AJ14" i="1" s="1"/>
  <c r="AE14" i="1"/>
  <c r="AI13" i="1"/>
  <c r="AJ13" i="1" s="1"/>
  <c r="AE13" i="1"/>
  <c r="AI12" i="1"/>
  <c r="AJ12" i="1" s="1"/>
  <c r="AE12" i="1"/>
  <c r="AI11" i="1"/>
  <c r="AJ11" i="1" s="1"/>
  <c r="AE11" i="1"/>
  <c r="AI10" i="1"/>
  <c r="AJ10" i="1" s="1"/>
  <c r="AI9" i="1"/>
  <c r="AJ9" i="1" s="1"/>
  <c r="AE9" i="1"/>
  <c r="AI8" i="1"/>
  <c r="AJ8" i="1" s="1"/>
  <c r="AE8" i="1"/>
  <c r="AI7" i="1"/>
  <c r="AJ7" i="1" s="1"/>
  <c r="AE7" i="1"/>
  <c r="AI6" i="1"/>
  <c r="AJ6" i="1" s="1"/>
  <c r="AE6" i="1"/>
  <c r="AI5" i="1"/>
  <c r="AJ5" i="1" s="1"/>
  <c r="AE5" i="1"/>
  <c r="AI4" i="1"/>
  <c r="AJ4" i="1" s="1"/>
  <c r="AE4" i="1"/>
  <c r="AI3" i="1"/>
  <c r="AJ3" i="1" s="1"/>
  <c r="AE3" i="1"/>
  <c r="AI2" i="1"/>
  <c r="AJ2" i="1" s="1"/>
  <c r="AE2" i="1"/>
  <c r="AH302" i="1" l="1"/>
  <c r="AI34" i="1"/>
  <c r="AJ34" i="1" s="1"/>
  <c r="AJ250" i="1"/>
  <c r="AJ230" i="1"/>
  <c r="AJ140" i="1"/>
  <c r="AJ83" i="1"/>
  <c r="AK298" i="1"/>
  <c r="AK276" i="1"/>
  <c r="AK210" i="1"/>
  <c r="AK163" i="1"/>
  <c r="AK28" i="1"/>
  <c r="AK30" i="1"/>
  <c r="AK293" i="1"/>
  <c r="AK274" i="1"/>
  <c r="AK244" i="1"/>
  <c r="AK203" i="1"/>
  <c r="AK155" i="1"/>
  <c r="AK47" i="1"/>
  <c r="AK37" i="1"/>
  <c r="AK291" i="1"/>
  <c r="AK268" i="1"/>
  <c r="AK243" i="1"/>
  <c r="AK202" i="1"/>
  <c r="AK147" i="1"/>
  <c r="AK100" i="1"/>
  <c r="AK19" i="1"/>
  <c r="AK290" i="1"/>
  <c r="AK267" i="1"/>
  <c r="AK236" i="1"/>
  <c r="AK195" i="1"/>
  <c r="AK139" i="1"/>
  <c r="AK93" i="1"/>
  <c r="AK3" i="1"/>
  <c r="AK285" i="1"/>
  <c r="AK260" i="1"/>
  <c r="AK235" i="1"/>
  <c r="AK194" i="1"/>
  <c r="AK131" i="1"/>
  <c r="AK87" i="1"/>
  <c r="AK284" i="1"/>
  <c r="AK259" i="1"/>
  <c r="AK226" i="1"/>
  <c r="AK187" i="1"/>
  <c r="AK123" i="1"/>
  <c r="AK81" i="1"/>
  <c r="AK301" i="1"/>
  <c r="AK282" i="1"/>
  <c r="AK252" i="1"/>
  <c r="AK219" i="1"/>
  <c r="AK179" i="1"/>
  <c r="AK116" i="1"/>
  <c r="AK75" i="1"/>
  <c r="AK300" i="1"/>
  <c r="AK277" i="1"/>
  <c r="AK251" i="1"/>
  <c r="AK211" i="1"/>
  <c r="AK171" i="1"/>
  <c r="AK112" i="1"/>
  <c r="AK69" i="1"/>
  <c r="AK283" i="1"/>
  <c r="AJ215" i="1"/>
  <c r="AK266" i="1"/>
  <c r="AK258" i="1"/>
  <c r="AK242" i="1"/>
  <c r="AK234" i="1"/>
  <c r="AK218" i="1"/>
  <c r="AK186" i="1"/>
  <c r="AK178" i="1"/>
  <c r="AK170" i="1"/>
  <c r="AK162" i="1"/>
  <c r="AK154" i="1"/>
  <c r="AK146" i="1"/>
  <c r="AK130" i="1"/>
  <c r="AK122" i="1"/>
  <c r="AK57" i="1"/>
  <c r="AK31" i="1"/>
  <c r="AK43" i="1"/>
  <c r="AK103" i="1"/>
  <c r="AK99" i="1"/>
  <c r="AK92" i="1"/>
  <c r="AK86" i="1"/>
  <c r="AK80" i="1"/>
  <c r="AK74" i="1"/>
  <c r="AK68" i="1"/>
  <c r="AK29" i="1"/>
  <c r="AK26" i="1"/>
  <c r="AK18" i="1"/>
  <c r="AK10" i="1"/>
  <c r="AK289" i="1"/>
  <c r="AK281" i="1"/>
  <c r="AK273" i="1"/>
  <c r="AK265" i="1"/>
  <c r="AK257" i="1"/>
  <c r="AK249" i="1"/>
  <c r="AK241" i="1"/>
  <c r="AK233" i="1"/>
  <c r="AK225" i="1"/>
  <c r="AK217" i="1"/>
  <c r="AK209" i="1"/>
  <c r="AK201" i="1"/>
  <c r="AK193" i="1"/>
  <c r="AK185" i="1"/>
  <c r="AK177" i="1"/>
  <c r="AK169" i="1"/>
  <c r="AK161" i="1"/>
  <c r="AK153" i="1"/>
  <c r="AK145" i="1"/>
  <c r="AK137" i="1"/>
  <c r="AK129" i="1"/>
  <c r="AK121" i="1"/>
  <c r="AK115" i="1"/>
  <c r="AK111" i="1"/>
  <c r="AK108" i="1"/>
  <c r="AK32" i="1"/>
  <c r="AK98" i="1"/>
  <c r="AK91" i="1"/>
  <c r="AK33" i="1"/>
  <c r="AK79" i="1"/>
  <c r="AK35" i="1"/>
  <c r="AK53" i="1"/>
  <c r="AK42" i="1"/>
  <c r="AK25" i="1"/>
  <c r="AK17" i="1"/>
  <c r="AK9" i="1"/>
  <c r="AK299" i="1"/>
  <c r="AJ189" i="1"/>
  <c r="AK296" i="1"/>
  <c r="AK288" i="1"/>
  <c r="AK280" i="1"/>
  <c r="AK272" i="1"/>
  <c r="AK264" i="1"/>
  <c r="AK256" i="1"/>
  <c r="AK248" i="1"/>
  <c r="AK240" i="1"/>
  <c r="AK232" i="1"/>
  <c r="AK224" i="1"/>
  <c r="AK216" i="1"/>
  <c r="AK208" i="1"/>
  <c r="AK200" i="1"/>
  <c r="AK192" i="1"/>
  <c r="AK184" i="1"/>
  <c r="AK176" i="1"/>
  <c r="AK168" i="1"/>
  <c r="AK160" i="1"/>
  <c r="AK152" i="1"/>
  <c r="AK144" i="1"/>
  <c r="AK136" i="1"/>
  <c r="AK128" i="1"/>
  <c r="AK120" i="1"/>
  <c r="AK58" i="1"/>
  <c r="AK110" i="1"/>
  <c r="AK107" i="1"/>
  <c r="AK44" i="1"/>
  <c r="AK97" i="1"/>
  <c r="AK90" i="1"/>
  <c r="AK85" i="1"/>
  <c r="AK78" i="1"/>
  <c r="AK73" i="1"/>
  <c r="AK67" i="1"/>
  <c r="AK62" i="1"/>
  <c r="AK24" i="1"/>
  <c r="AK16" i="1"/>
  <c r="AK8" i="1"/>
  <c r="AK275" i="1"/>
  <c r="AK227" i="1"/>
  <c r="AK11" i="1"/>
  <c r="AJ213" i="1"/>
  <c r="AK295" i="1"/>
  <c r="AK287" i="1"/>
  <c r="AK279" i="1"/>
  <c r="AK271" i="1"/>
  <c r="AK263" i="1"/>
  <c r="AK255" i="1"/>
  <c r="AK247" i="1"/>
  <c r="AK239" i="1"/>
  <c r="AK231" i="1"/>
  <c r="AK223" i="1"/>
  <c r="AK207" i="1"/>
  <c r="AK199" i="1"/>
  <c r="AK191" i="1"/>
  <c r="AK183" i="1"/>
  <c r="AK175" i="1"/>
  <c r="AK167" i="1"/>
  <c r="AK159" i="1"/>
  <c r="AK151" i="1"/>
  <c r="AK143" i="1"/>
  <c r="AK135" i="1"/>
  <c r="AK127" i="1"/>
  <c r="AK119" i="1"/>
  <c r="AK114" i="1"/>
  <c r="AK109" i="1"/>
  <c r="AK106" i="1"/>
  <c r="AK50" i="1"/>
  <c r="AK96" i="1"/>
  <c r="AK46" i="1"/>
  <c r="AK84" i="1"/>
  <c r="AK77" i="1"/>
  <c r="AK72" i="1"/>
  <c r="AK66" i="1"/>
  <c r="AK54" i="1"/>
  <c r="AK23" i="1"/>
  <c r="AK15" i="1"/>
  <c r="AK7" i="1"/>
  <c r="AK2" i="1"/>
  <c r="AK294" i="1"/>
  <c r="AK286" i="1"/>
  <c r="AK278" i="1"/>
  <c r="AK270" i="1"/>
  <c r="AK262" i="1"/>
  <c r="AK254" i="1"/>
  <c r="AK246" i="1"/>
  <c r="AK238" i="1"/>
  <c r="AK222" i="1"/>
  <c r="AK214" i="1"/>
  <c r="AK206" i="1"/>
  <c r="AK198" i="1"/>
  <c r="AK190" i="1"/>
  <c r="AK182" i="1"/>
  <c r="AK174" i="1"/>
  <c r="AK166" i="1"/>
  <c r="AK158" i="1"/>
  <c r="AK150" i="1"/>
  <c r="AK142" i="1"/>
  <c r="AK134" i="1"/>
  <c r="AK126" i="1"/>
  <c r="AK118" i="1"/>
  <c r="AK113" i="1"/>
  <c r="AK38" i="1"/>
  <c r="AK105" i="1"/>
  <c r="AK102" i="1"/>
  <c r="AK56" i="1"/>
  <c r="AK89" i="1"/>
  <c r="AK76" i="1"/>
  <c r="AK71" i="1"/>
  <c r="AK65" i="1"/>
  <c r="AK61" i="1"/>
  <c r="AK22" i="1"/>
  <c r="AK14" i="1"/>
  <c r="AK6" i="1"/>
  <c r="AK269" i="1"/>
  <c r="AK261" i="1"/>
  <c r="AK253" i="1"/>
  <c r="AK245" i="1"/>
  <c r="AK237" i="1"/>
  <c r="AK229" i="1"/>
  <c r="AK221" i="1"/>
  <c r="AK205" i="1"/>
  <c r="AK197" i="1"/>
  <c r="AK181" i="1"/>
  <c r="AK173" i="1"/>
  <c r="AK165" i="1"/>
  <c r="AK157" i="1"/>
  <c r="AK149" i="1"/>
  <c r="AK141" i="1"/>
  <c r="AK133" i="1"/>
  <c r="AK125" i="1"/>
  <c r="AK117" i="1"/>
  <c r="AK34" i="1"/>
  <c r="AK41" i="1"/>
  <c r="AK45" i="1"/>
  <c r="AK59" i="1"/>
  <c r="AK95" i="1"/>
  <c r="AK27" i="1"/>
  <c r="AK82" i="1"/>
  <c r="AK36" i="1"/>
  <c r="AK70" i="1"/>
  <c r="AK64" i="1"/>
  <c r="AK39" i="1"/>
  <c r="AK21" i="1"/>
  <c r="AK13" i="1"/>
  <c r="AK5" i="1"/>
  <c r="AK292" i="1"/>
  <c r="AK228" i="1"/>
  <c r="AK220" i="1"/>
  <c r="AK212" i="1"/>
  <c r="AK204" i="1"/>
  <c r="AK196" i="1"/>
  <c r="AK188" i="1"/>
  <c r="AK180" i="1"/>
  <c r="AK172" i="1"/>
  <c r="AK164" i="1"/>
  <c r="AK156" i="1"/>
  <c r="AK148" i="1"/>
  <c r="AK132" i="1"/>
  <c r="AK124" i="1"/>
  <c r="AK55" i="1"/>
  <c r="AK60" i="1"/>
  <c r="AK49" i="1"/>
  <c r="AK104" i="1"/>
  <c r="AK101" i="1"/>
  <c r="AK94" i="1"/>
  <c r="AK88" i="1"/>
  <c r="AK48" i="1"/>
  <c r="AK40" i="1"/>
  <c r="AK52" i="1"/>
  <c r="AK63" i="1"/>
  <c r="AK51" i="1"/>
  <c r="AK20" i="1"/>
  <c r="AK12" i="1"/>
  <c r="AK4" i="1"/>
  <c r="AJ138" i="1"/>
</calcChain>
</file>

<file path=xl/comments1.xml><?xml version="1.0" encoding="utf-8"?>
<comments xmlns="http://schemas.openxmlformats.org/spreadsheetml/2006/main">
  <authors>
    <author>laura.uribe</author>
    <author>manuel.fonseca</author>
    <author>Pedro Fabián Monarrez Mercado</author>
    <author>pedro.monarrez</author>
  </authors>
  <commentList>
    <comment ref="C3" authorId="0">
      <text>
        <r>
          <rPr>
            <sz val="10"/>
            <color indexed="81"/>
            <rFont val="Tahoma"/>
            <family val="2"/>
          </rPr>
          <t xml:space="preserve">Se registra el presupuesto inicial más la última modificación.
</t>
        </r>
      </text>
    </comment>
    <comment ref="D3" authorId="0">
      <text>
        <r>
          <rPr>
            <b/>
            <sz val="10"/>
            <color indexed="81"/>
            <rFont val="Tahoma"/>
            <family val="2"/>
          </rPr>
          <t>Número de modificación en turno</t>
        </r>
        <r>
          <rPr>
            <sz val="10"/>
            <color indexed="81"/>
            <rFont val="Tahoma"/>
            <family val="2"/>
          </rPr>
          <t xml:space="preserve">
</t>
        </r>
      </text>
    </comment>
    <comment ref="B5"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text>
        <r>
          <rPr>
            <b/>
            <sz val="12"/>
            <color indexed="81"/>
            <rFont val="Arial"/>
            <family val="2"/>
          </rPr>
          <t>Importe del impuesto por la trasmisión de dominio, de la propiedad o de los derechos de copropiedad sobre bienes inmuebles, tales como terrenos rústicos o urbanos.</t>
        </r>
      </text>
    </comment>
    <comment ref="B22"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text>
        <r>
          <rPr>
            <b/>
            <sz val="12"/>
            <color indexed="81"/>
            <rFont val="Arial"/>
            <family val="2"/>
          </rPr>
          <t>Importe de la indemnización causada por la falta de pago oportuno de los ingresos señalados en el título de impuestos de la ley de ingresos.</t>
        </r>
      </text>
    </comment>
    <comment ref="B32" authorId="2">
      <text>
        <r>
          <rPr>
            <b/>
            <sz val="12"/>
            <color indexed="81"/>
            <rFont val="Arial"/>
            <family val="2"/>
          </rPr>
          <t>Importe de la indemnización causada por la falta de pago oportuno en la fecha o dentro del plazo señalado en la ley de ingresos en el título de impuestos.</t>
        </r>
      </text>
    </comment>
    <comment ref="B33"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text>
        <r>
          <rPr>
            <b/>
            <sz val="12"/>
            <color indexed="81"/>
            <rFont val="Arial"/>
            <family val="2"/>
          </rPr>
          <t>Importe de los ingresos por concepto de intereses derivados de créditos fiscales no pagados y convenidos a pagar en un plazo determinado o en parcialidades.</t>
        </r>
      </text>
    </comment>
    <comment ref="B37"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3" authorId="2">
      <text>
        <r>
          <rPr>
            <b/>
            <sz val="12"/>
            <color indexed="81"/>
            <rFont val="Arial"/>
            <family val="2"/>
          </rPr>
          <t>Importe de otros ingresos que obtiene el municipio por concepto de accesorios de los impuestos y no están considerados en los rubros anteriores.</t>
        </r>
      </text>
    </comment>
    <comment ref="B44" authorId="2">
      <text>
        <r>
          <rPr>
            <b/>
            <sz val="12"/>
            <color indexed="81"/>
            <rFont val="Arial"/>
            <family val="2"/>
          </rPr>
          <t>Importe del ingreso obtenido, otros accesorios que no se encuentren contemplados  en los conceptos anteriores.</t>
        </r>
      </text>
    </comment>
    <comment ref="B45"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6" authorId="2">
      <text>
        <r>
          <rPr>
            <b/>
            <sz val="12"/>
            <color indexed="81"/>
            <rFont val="Arial"/>
            <family val="2"/>
          </rPr>
          <t>Importe del ingreso que percibe la entidad pública por los impuestos extraordinarios sobre las fuentes impositivas que determine las leyes fiscales.</t>
        </r>
      </text>
    </comment>
    <comment ref="B47"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9"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50" authorId="3">
      <text>
        <r>
          <rPr>
            <b/>
            <sz val="12"/>
            <color indexed="81"/>
            <rFont val="Arial"/>
            <family val="2"/>
          </rPr>
          <t xml:space="preserve">Importe de los ingresos para fondos de vivienda.
</t>
        </r>
      </text>
    </comment>
    <comment ref="B51" authorId="3">
      <text>
        <r>
          <rPr>
            <b/>
            <sz val="12"/>
            <color indexed="81"/>
            <rFont val="Arial"/>
            <family val="2"/>
          </rPr>
          <t xml:space="preserve">Importe de los ingresos por las cuotas para el seguro social.
</t>
        </r>
      </text>
    </comment>
    <comment ref="B52" authorId="3">
      <text>
        <r>
          <rPr>
            <b/>
            <sz val="12"/>
            <color indexed="81"/>
            <rFont val="Arial"/>
            <family val="2"/>
          </rPr>
          <t xml:space="preserve">Importe de los ingresos para fondos del  ahorro para el retiro.
</t>
        </r>
      </text>
    </comment>
    <comment ref="B53"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4" authorId="3">
      <text>
        <r>
          <rPr>
            <b/>
            <sz val="12"/>
            <color indexed="81"/>
            <rFont val="Arial"/>
            <family val="2"/>
          </rPr>
          <t>Importe  de los ingresos generados cuando no se cubran las cuotas y aportaciones de seguridad social en la fecha o dentro del plazo fijado por las disposiciones fiscales.</t>
        </r>
      </text>
    </comment>
    <comment ref="B55" authorId="3">
      <text>
        <r>
          <rPr>
            <b/>
            <sz val="12"/>
            <color indexed="81"/>
            <rFont val="Arial"/>
            <family val="2"/>
          </rPr>
          <t>Son las establecidas en Ley a cargo de las personas físicas y morales que se beneficien de manera directa por obras públicas. (CONAC)</t>
        </r>
      </text>
    </comment>
    <comment ref="B56" authorId="3">
      <text>
        <r>
          <rPr>
            <b/>
            <sz val="12"/>
            <color indexed="81"/>
            <rFont val="Arial"/>
            <family val="2"/>
          </rPr>
          <t>Importe de los ingresos establecidos en Ley a cargo de las personas físicas y morales que se beneficien de manera directa por obras públicas.</t>
        </r>
      </text>
    </comment>
    <comment ref="B57" authorId="2">
      <text>
        <r>
          <rPr>
            <b/>
            <sz val="12"/>
            <color indexed="81"/>
            <rFont val="Arial"/>
            <family val="2"/>
          </rPr>
          <t>Importe de los ingresos derivados  de contribuciones de mejoras sobre el incremento de valor o mejoría a la propiedad raíz  ante la realización de una obra pública.</t>
        </r>
      </text>
    </comment>
    <comment ref="B58" authorId="2">
      <text>
        <r>
          <rPr>
            <b/>
            <sz val="12"/>
            <color indexed="81"/>
            <rFont val="Arial"/>
            <family val="2"/>
          </rPr>
          <t>Son las establecidas en Ley a cargo de las personas físicas y morales que se beneficien de manera directa por obras públicas. (CONAC)</t>
        </r>
      </text>
    </comment>
    <comment ref="B59"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60" authorId="3">
      <text>
        <r>
          <rPr>
            <b/>
            <sz val="12"/>
            <color indexed="81"/>
            <rFont val="Arial"/>
            <family val="2"/>
          </rPr>
          <t>Importe de los ingresos por derecho que percibe el ente público por otorgar el uso, goce, aprovechamiento o explotación  de bienes de dominio público a los particulares.</t>
        </r>
      </text>
    </comment>
    <comment ref="B61"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2"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5"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6"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7"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9" authorId="2">
      <text>
        <r>
          <rPr>
            <b/>
            <sz val="12"/>
            <color indexed="81"/>
            <rFont val="Arial"/>
            <family val="2"/>
          </rPr>
          <t>Importe de los ingresos que obtiene el municipio por la solicitud en uso a perpetuidad o temporal lotes en los cementerios municipales de dominio público.</t>
        </r>
      </text>
    </comment>
    <comment ref="B70"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1"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2"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3"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4" authorId="2">
      <text>
        <r>
          <rPr>
            <b/>
            <sz val="12"/>
            <color indexed="81"/>
            <rFont val="Arial"/>
            <family val="2"/>
          </rPr>
          <t>Importe del Ingreso obtenido por las rentas o concesión de toda clase de bienes propiedad del municipio y se encuentran incorporados al dominio público.</t>
        </r>
      </text>
    </comment>
    <comment ref="B75"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8"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9"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80" authorId="3">
      <text>
        <r>
          <rPr>
            <b/>
            <sz val="12"/>
            <color indexed="81"/>
            <rFont val="Arial"/>
            <family val="2"/>
          </rPr>
          <t xml:space="preserve">Importe de los ingresos por derechos derivados de la extracción de petróleo crudo y gas natural.
</t>
        </r>
      </text>
    </comment>
    <comment ref="B81"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2"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3"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4"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5"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6"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7"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9"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90"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1"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2"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4"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5"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6"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7" authorId="2">
      <text>
        <r>
          <rPr>
            <b/>
            <sz val="12"/>
            <color indexed="81"/>
            <rFont val="Arial"/>
            <family val="2"/>
          </rPr>
          <t xml:space="preserve">Importe de los derechos correspondientes en la obtención  de licencias o permisos, para movimientos de tierra, previo dictamen de la Dirección de Obras.
</t>
        </r>
      </text>
    </comment>
    <comment ref="B98"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9"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100" authorId="2">
      <text>
        <r>
          <rPr>
            <b/>
            <sz val="12"/>
            <color indexed="81"/>
            <rFont val="Arial"/>
            <family val="2"/>
          </rPr>
          <t>Importe de los ingresos de persona física o jurídica en la obtención de los permisos para el alineamiento de predios.</t>
        </r>
      </text>
    </comment>
    <comment ref="B101" authorId="2">
      <text>
        <r>
          <rPr>
            <b/>
            <sz val="12"/>
            <color indexed="81"/>
            <rFont val="Arial"/>
            <family val="2"/>
          </rPr>
          <t>Importe de los ingresos de persona física o jurídica en la asignación del número oficial. No incluye el costo de los números.</t>
        </r>
      </text>
    </comment>
    <comment ref="B102" authorId="2">
      <text>
        <r>
          <rPr>
            <b/>
            <sz val="12"/>
            <color indexed="81"/>
            <rFont val="Arial"/>
            <family val="2"/>
          </rPr>
          <t>Importe de los ingresos, a solicitud del interesado para la inspección del valor sobre inmuebles.</t>
        </r>
      </text>
    </comment>
    <comment ref="B103" authorId="2">
      <text>
        <r>
          <rPr>
            <b/>
            <sz val="12"/>
            <color indexed="81"/>
            <rFont val="Arial"/>
            <family val="2"/>
          </rPr>
          <t>Importe de los ingresos de persona física o jurídica en otros servicios similares de la dirección de obras públicas.</t>
        </r>
      </text>
    </comment>
    <comment ref="B104"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5" authorId="2">
      <text>
        <r>
          <rPr>
            <b/>
            <sz val="12"/>
            <color indexed="81"/>
            <rFont val="Arial"/>
            <family val="2"/>
          </rPr>
          <t>Importe de los ingresos obtenidos de persona física o jurídica por las licencias de cambio de régimen de propiedad individual a condominio.</t>
        </r>
      </text>
    </comment>
    <comment ref="B106"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7" authorId="2">
      <text>
        <r>
          <rPr>
            <b/>
            <sz val="12"/>
            <color indexed="81"/>
            <rFont val="Arial"/>
            <family val="2"/>
          </rPr>
          <t>Importe de los ingresos obtenidos por el peritaje, dictamen o inspección realizado por la dependencia municipal de obras públicas de carácter extraordinario.</t>
        </r>
      </text>
    </comment>
    <comment ref="B108"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9" authorId="2">
      <text>
        <r>
          <rPr>
            <b/>
            <sz val="12"/>
            <color indexed="81"/>
            <rFont val="Arial"/>
            <family val="2"/>
          </rPr>
          <t xml:space="preserve">Importe  de los ingresos obtenidos  por medición de terrenos  por la dependencia municipal de obras públicas.
</t>
        </r>
      </text>
    </comment>
    <comment ref="B110"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1"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2"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3"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4"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5" authorId="2">
      <text>
        <r>
          <rPr>
            <b/>
            <sz val="12"/>
            <color indexed="81"/>
            <rFont val="Arial"/>
            <family val="2"/>
          </rPr>
          <t>Importe obtenido de los ingresos por concepto de licencias de registro de obra pública, sobre los usos y tarifas establecidas en la Ley de Ingresos Municipal.</t>
        </r>
      </text>
    </comment>
    <comment ref="B116"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7" authorId="2">
      <text>
        <r>
          <rPr>
            <b/>
            <sz val="12"/>
            <color indexed="81"/>
            <rFont val="Arial"/>
            <family val="2"/>
          </rPr>
          <t>Importe de los ingresos obtenidos de las personas físicas o morales que requieran de realizar la inhumación o reinhumaciones de cadáveres.</t>
        </r>
      </text>
    </comment>
    <comment ref="B118" authorId="2">
      <text>
        <r>
          <rPr>
            <b/>
            <sz val="12"/>
            <color indexed="81"/>
            <rFont val="Arial"/>
            <family val="2"/>
          </rPr>
          <t>Importe de los ingresos obtenidos por el permiso de exhumaciones prematuras o de restos áridos.</t>
        </r>
      </text>
    </comment>
    <comment ref="B119" authorId="2">
      <text>
        <r>
          <rPr>
            <b/>
            <sz val="12"/>
            <color indexed="81"/>
            <rFont val="Arial"/>
            <family val="2"/>
          </rPr>
          <t>Importe de los ingresos obtenidos por el servicio realizado por el municipio para la cremación de cadáveres.</t>
        </r>
      </text>
    </comment>
    <comment ref="B120" authorId="2">
      <text>
        <r>
          <rPr>
            <b/>
            <sz val="12"/>
            <color indexed="81"/>
            <rFont val="Arial"/>
            <family val="2"/>
          </rPr>
          <t>Importe de los ingresos obtenidos por el permiso de traslado de cadáveres fuera del municipio.</t>
        </r>
      </text>
    </comment>
    <comment ref="B121"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2"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3"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4"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5" authorId="2">
      <text>
        <r>
          <rPr>
            <b/>
            <sz val="12"/>
            <color indexed="81"/>
            <rFont val="Arial"/>
            <family val="2"/>
          </rPr>
          <t>Importe de los ingresos que obtiene el municipio por la prestación del servicio exclusivo de camiones de aseo a solicitud del usuario.</t>
        </r>
      </text>
    </comment>
    <comment ref="B126" authorId="2">
      <text>
        <r>
          <rPr>
            <b/>
            <sz val="12"/>
            <color indexed="81"/>
            <rFont val="Arial"/>
            <family val="2"/>
          </rPr>
          <t>Importe de los ingresos obtenidos por el permiso a particulares que utilicen los tiraderos municipales o rellenos sanitarios de derecho público municipal.</t>
        </r>
      </text>
    </comment>
    <comment ref="B127"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8"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9"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30"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1"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2"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3"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4"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5"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6"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7"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8"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9" authorId="2">
      <text>
        <r>
          <rPr>
            <b/>
            <sz val="12"/>
            <color indexed="81"/>
            <rFont val="Arial"/>
            <family val="2"/>
          </rPr>
          <t>Importe de los ingresos obtenidos por la autorización de la salida de animales del rastro para envíos fuera del municipio.</t>
        </r>
      </text>
    </comment>
    <comment ref="B140" authorId="2">
      <text>
        <r>
          <rPr>
            <b/>
            <sz val="12"/>
            <color indexed="81"/>
            <rFont val="Arial"/>
            <family val="2"/>
          </rPr>
          <t xml:space="preserve">Importe de los ingresos obtenidos por la autorización de  la introducción de ganado al rastro en horas extraordinarias.
</t>
        </r>
      </text>
    </comment>
    <comment ref="B141" authorId="2">
      <text>
        <r>
          <rPr>
            <b/>
            <sz val="12"/>
            <color indexed="81"/>
            <rFont val="Arial"/>
            <family val="2"/>
          </rPr>
          <t>Importe de los ingresos obtenidos en la inspección sanitaria de pieles, ganado y otras especies de consumo humano.</t>
        </r>
      </text>
    </comment>
    <comment ref="B142" authorId="2">
      <text>
        <r>
          <rPr>
            <b/>
            <sz val="12"/>
            <color indexed="81"/>
            <rFont val="Arial"/>
            <family val="2"/>
          </rPr>
          <t xml:space="preserve">Importe de los ingresos obtenidos para la entrega y acarreo de carnes en camiones municipales.
</t>
        </r>
      </text>
    </comment>
    <comment ref="B143"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4" authorId="2">
      <text>
        <r>
          <rPr>
            <b/>
            <sz val="12"/>
            <color indexed="81"/>
            <rFont val="Arial"/>
            <family val="2"/>
          </rPr>
          <t>Importe de los ingresos obtenidos por la venta de productos obtenidos en el rastro, tales como harina de sangre y estiércol, entre otros.</t>
        </r>
      </text>
    </comment>
    <comment ref="B145"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6" authorId="2">
      <text>
        <r>
          <rPr>
            <b/>
            <sz val="12"/>
            <color indexed="81"/>
            <rFont val="Arial"/>
            <family val="2"/>
          </rPr>
          <t>Importe de los ingresos que obtiene el municipio por la prestación del servicio del registro civil, a domicilio o fuera del horario de oficina.</t>
        </r>
      </text>
    </comment>
    <comment ref="B147" authorId="2">
      <text>
        <r>
          <rPr>
            <b/>
            <sz val="12"/>
            <color indexed="81"/>
            <rFont val="Arial"/>
            <family val="2"/>
          </rPr>
          <t>Importe de los ingresos que obtiene el municipio por la prestación del servicio del registro civil en las oficinas de este, fuera del horario normal.</t>
        </r>
      </text>
    </comment>
    <comment ref="B148" authorId="2">
      <text>
        <r>
          <rPr>
            <b/>
            <sz val="12"/>
            <color indexed="81"/>
            <rFont val="Arial"/>
            <family val="2"/>
          </rPr>
          <t>Importe de los ingresos que obtiene el municipio por la prestación del servicio del registro civil a domicilio; tales como matrimonios civiles a domicilio.</t>
        </r>
      </text>
    </comment>
    <comment ref="B149"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50"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1"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2" authorId="2">
      <text>
        <r>
          <rPr>
            <b/>
            <sz val="12"/>
            <color indexed="81"/>
            <rFont val="Arial"/>
            <family val="2"/>
          </rPr>
          <t>Importe de los ingresos por la expedición de extractos de actas, a solicitud del interesado.</t>
        </r>
      </text>
    </comment>
    <comment ref="B153" authorId="2">
      <text>
        <r>
          <rPr>
            <b/>
            <sz val="12"/>
            <color indexed="81"/>
            <rFont val="Arial"/>
            <family val="2"/>
          </rPr>
          <t>Importe de los ingresos por la solicitud de dictámenes de trazo, uso y destino, a solicitud del interesado; tales como el dictamen técnico de factibilidad.</t>
        </r>
      </text>
    </comment>
    <comment ref="B154"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5"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6"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7"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8" authorId="2">
      <text>
        <r>
          <rPr>
            <b/>
            <sz val="12"/>
            <color indexed="81"/>
            <rFont val="Arial"/>
            <family val="2"/>
          </rPr>
          <t>Importe de los ingresos obtenidos por la practica y expedición de deslindes de predios urbanos, con base en planos catastrales existentes.</t>
        </r>
      </text>
    </comment>
    <comment ref="B159" authorId="2">
      <text>
        <r>
          <rPr>
            <b/>
            <sz val="12"/>
            <color indexed="81"/>
            <rFont val="Arial"/>
            <family val="2"/>
          </rPr>
          <t>Importe de los ingresos obtenidos por la solicitud de dictamen de valor, practicado por el área de catastro.</t>
        </r>
      </text>
    </comment>
    <comment ref="B160"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1"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2"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3" authorId="2">
      <text>
        <r>
          <rPr>
            <b/>
            <sz val="12"/>
            <color indexed="81"/>
            <rFont val="Arial"/>
            <family val="2"/>
          </rPr>
          <t>Importe de los ingresos obtenidos por servicios que se presten en horas hábiles.</t>
        </r>
      </text>
    </comment>
    <comment ref="B164" authorId="2">
      <text>
        <r>
          <rPr>
            <b/>
            <sz val="12"/>
            <color indexed="81"/>
            <rFont val="Arial"/>
            <family val="2"/>
          </rPr>
          <t>Importe de los ingresos obtenidos por servicios que se presten en horas inhábiles.</t>
        </r>
      </text>
    </comment>
    <comment ref="B165"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6" authorId="2">
      <text>
        <r>
          <rPr>
            <b/>
            <sz val="12"/>
            <color indexed="81"/>
            <rFont val="Arial"/>
            <family val="2"/>
          </rPr>
          <t>Importe de los ingresos obtenidos por revisión de control epidemiológico, certificados de salud y certificados de casos médicos legales.</t>
        </r>
      </text>
    </comment>
    <comment ref="B167"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8" authorId="3">
      <text>
        <r>
          <rPr>
            <b/>
            <sz val="12"/>
            <color indexed="81"/>
            <rFont val="Arial"/>
            <family val="2"/>
          </rPr>
          <t xml:space="preserve">Importe de los ingresos por derechos generados cuando no se cubran los derechos en la fecha o dentro del plazo fijado por las disposiciones fiscales.
</t>
        </r>
      </text>
    </comment>
    <comment ref="B169" authorId="2">
      <text>
        <r>
          <rPr>
            <b/>
            <sz val="12"/>
            <color indexed="81"/>
            <rFont val="Arial"/>
            <family val="2"/>
          </rPr>
          <t>Importe de la indemnización causada por la falta de pago oportuno de los ingresos señalados en el título de derechos de la ley de ingresos.</t>
        </r>
      </text>
    </comment>
    <comment ref="B170" authorId="2">
      <text>
        <r>
          <rPr>
            <b/>
            <sz val="12"/>
            <color indexed="81"/>
            <rFont val="Arial"/>
            <family val="2"/>
          </rPr>
          <t>Importe de la indemnización causada por la falta de pago oportuno en la fecha o dentro del plazo señalado en la ley de ingresos en el título de derechos.</t>
        </r>
      </text>
    </comment>
    <comment ref="B171"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2"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3"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4" authorId="2">
      <text>
        <r>
          <rPr>
            <b/>
            <sz val="12"/>
            <color indexed="81"/>
            <rFont val="Arial"/>
            <family val="2"/>
          </rPr>
          <t>Importe de los ingresos por concepto de intereses derivados de créditos fiscales no pagados y convenidos a pagar en un plazo determinado o en parcialidades.</t>
        </r>
      </text>
    </comment>
    <comment ref="B175"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6"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7"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8"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81" authorId="2">
      <text>
        <r>
          <rPr>
            <b/>
            <sz val="12"/>
            <color indexed="81"/>
            <rFont val="Arial"/>
            <family val="2"/>
          </rPr>
          <t>Importe de otros ingresos que obtiene el municipio por concepto de accesorios de los impuestos y no están considerados en los rubros anteriores.</t>
        </r>
      </text>
    </comment>
    <comment ref="B182" authorId="2">
      <text>
        <r>
          <rPr>
            <b/>
            <sz val="12"/>
            <color indexed="81"/>
            <rFont val="Arial"/>
            <family val="2"/>
          </rPr>
          <t>Importe del ingreso obtenidos otros accesorios que no se encuentren contemplados  en los conceptos anteriores.</t>
        </r>
      </text>
    </comment>
    <comment ref="B183"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4"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5"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6"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7"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8"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9"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90"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91"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92"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3"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4"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5"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6"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7"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8"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9" authorId="2">
      <text>
        <r>
          <rPr>
            <b/>
            <sz val="12"/>
            <color indexed="81"/>
            <rFont val="Arial"/>
            <family val="2"/>
          </rPr>
          <t>Importe de los ingresos que obtenga el erario municipal por depósito de vehículos en corralones propiedad del municipio de dominio privado.</t>
        </r>
      </text>
    </comment>
    <comment ref="B200"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201"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202"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3"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4"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5"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6"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7"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8"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9" authorId="2">
      <text>
        <r>
          <rPr>
            <b/>
            <sz val="12"/>
            <color indexed="81"/>
            <rFont val="Arial"/>
            <family val="2"/>
          </rPr>
          <t>Importe de los ingresos por productos generados cuando no se cubran los productos en la fecha o dentro plazo fijado por las disposiciones fiscales.</t>
        </r>
      </text>
    </comment>
    <comment ref="B210" authorId="2">
      <text>
        <r>
          <rPr>
            <b/>
            <sz val="12"/>
            <color indexed="81"/>
            <rFont val="Arial"/>
            <family val="2"/>
          </rPr>
          <t>Importe de otros ingresos que obtiene el municipio por concepto de accesorios de los productos y no están considerados en los rubros anteriores.</t>
        </r>
      </text>
    </comment>
    <comment ref="B211" authorId="2">
      <text>
        <r>
          <rPr>
            <b/>
            <sz val="12"/>
            <color indexed="81"/>
            <rFont val="Arial"/>
            <family val="2"/>
          </rPr>
          <t>Importe del ingreso obtenido de otros accesorios.</t>
        </r>
      </text>
    </comment>
    <comment ref="B212"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3"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4" authorId="2">
      <text>
        <r>
          <rPr>
            <b/>
            <sz val="12"/>
            <color indexed="81"/>
            <rFont val="Arial"/>
            <family val="2"/>
          </rPr>
          <t>Importe de los ingresos derivados de incentivos por la colaboración en el cobro de las contribuciones.</t>
        </r>
      </text>
    </comment>
    <comment ref="B215" authorId="2">
      <text>
        <r>
          <rPr>
            <b/>
            <sz val="12"/>
            <color indexed="81"/>
            <rFont val="Arial"/>
            <family val="2"/>
          </rPr>
          <t>Importe de los ingresos derivados de incentivos por la colaboración en el cobro de las contribuciones.</t>
        </r>
      </text>
    </comment>
    <comment ref="B216" authorId="2">
      <text>
        <r>
          <rPr>
            <b/>
            <sz val="12"/>
            <color indexed="81"/>
            <rFont val="Arial"/>
            <family val="2"/>
          </rPr>
          <t>Importe de los ingresos por sanciones no fiscales de carácter monetario.</t>
        </r>
      </text>
    </comment>
    <comment ref="B217" authorId="2">
      <text>
        <r>
          <rPr>
            <b/>
            <sz val="12"/>
            <color indexed="81"/>
            <rFont val="Arial"/>
            <family val="2"/>
          </rPr>
          <t>Importe de los ingresos obtenidos por concepto de multas derivadas de faltas distintas a las fiscales, tales como sanciones administrativas.</t>
        </r>
      </text>
    </comment>
    <comment ref="B218" authorId="2">
      <text>
        <r>
          <rPr>
            <b/>
            <sz val="12"/>
            <color indexed="81"/>
            <rFont val="Arial"/>
            <family val="2"/>
          </rPr>
          <t>Importe de los ingresos por indemnizaciones.</t>
        </r>
      </text>
    </comment>
    <comment ref="B219" authorId="2">
      <text>
        <r>
          <rPr>
            <b/>
            <sz val="12"/>
            <color indexed="81"/>
            <rFont val="Arial"/>
            <family val="2"/>
          </rPr>
          <t>Importe de los ingresos por concepto de indemnizaciones a favor del municipio.</t>
        </r>
      </text>
    </comment>
    <comment ref="B220" authorId="2">
      <text>
        <r>
          <rPr>
            <b/>
            <sz val="12"/>
            <color indexed="81"/>
            <rFont val="Arial"/>
            <family val="2"/>
          </rPr>
          <t>Importe de los reintegros por ingresos de aprovechamientos por sostenimiento de las escuelas y servicio de vigilancia forestal.</t>
        </r>
      </text>
    </comment>
    <comment ref="B221" authorId="2">
      <text>
        <r>
          <rPr>
            <b/>
            <sz val="12"/>
            <color indexed="81"/>
            <rFont val="Arial"/>
            <family val="2"/>
          </rPr>
          <t>Importe de los reintegros por ingresos de aprovechamientos por sostenimiento de las escuelas y servicio de vigilancia forestal.</t>
        </r>
      </text>
    </comment>
    <comment ref="B222" authorId="2">
      <text>
        <r>
          <rPr>
            <b/>
            <sz val="12"/>
            <color indexed="81"/>
            <rFont val="Arial"/>
            <family val="2"/>
          </rPr>
          <t>Importe de los ingresos por obras públicas que realiza el ente público.</t>
        </r>
      </text>
    </comment>
    <comment ref="B223" authorId="2">
      <text>
        <r>
          <rPr>
            <b/>
            <sz val="12"/>
            <color indexed="81"/>
            <rFont val="Arial"/>
            <family val="2"/>
          </rPr>
          <t>Importe de los ingresos por obras públicas que realiza el ente público, provenientes de terceros para obras o servicios.</t>
        </r>
      </text>
    </comment>
    <comment ref="B224" authorId="2">
      <text>
        <r>
          <rPr>
            <b/>
            <sz val="12"/>
            <color indexed="81"/>
            <rFont val="Arial"/>
            <family val="2"/>
          </rPr>
          <t>Importe de los ingresos por aplicación de gravámenes sobre herencias, legados y donaciones.</t>
        </r>
      </text>
    </comment>
    <comment ref="B225" authorId="2">
      <text>
        <r>
          <rPr>
            <b/>
            <sz val="12"/>
            <color indexed="81"/>
            <rFont val="Arial"/>
            <family val="2"/>
          </rPr>
          <t>Importe de los ingresos por aplicación de gravámenes sobre herencias, legados y donaciones.</t>
        </r>
      </text>
    </comment>
    <comment ref="B226"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7"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8"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9"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0"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1"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2" authorId="2">
      <text>
        <r>
          <rPr>
            <b/>
            <sz val="12"/>
            <color indexed="81"/>
            <rFont val="Arial"/>
            <family val="2"/>
          </rPr>
          <t>Importe de los ingresos por aprovechamientos generados cuando no se cubran los aprovechamientos en la fecha o dentro del plazo fijado por las disposiciones fiscales.</t>
        </r>
      </text>
    </comment>
    <comment ref="B233" authorId="2">
      <text>
        <r>
          <rPr>
            <b/>
            <sz val="12"/>
            <color indexed="81"/>
            <rFont val="Arial"/>
            <family val="2"/>
          </rPr>
          <t>Importe de otros ingresos que obtiene el municipio por concepto de accesorios de los aprovechamientos y no están considerados en los rubros anteriores.</t>
        </r>
      </text>
    </comment>
    <comment ref="B234" authorId="2">
      <text>
        <r>
          <rPr>
            <b/>
            <sz val="12"/>
            <color indexed="81"/>
            <rFont val="Arial"/>
            <family val="2"/>
          </rPr>
          <t>Importe del ingreso obtenido de otros accesorios.</t>
        </r>
      </text>
    </comment>
    <comment ref="B235"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6" authorId="3">
      <text>
        <r>
          <rPr>
            <b/>
            <sz val="12"/>
            <color indexed="81"/>
            <rFont val="Arial"/>
            <family val="2"/>
          </rPr>
          <t>Ingresos propios que obtienen los organismo descentralizados que conforman el sector paraestatal, derivados de sus actividades producidas por bienes y servicios.</t>
        </r>
      </text>
    </comment>
    <comment ref="B237" authorId="3">
      <text>
        <r>
          <rPr>
            <b/>
            <sz val="12"/>
            <color indexed="81"/>
            <rFont val="Arial"/>
            <family val="2"/>
          </rPr>
          <t>Ingresos propios que obtienen los organismo descentralizados que conforman el sector paraestatal, derivados de sus actividades producidas por bienes y servicios.</t>
        </r>
      </text>
    </comment>
    <comment ref="B238" authorId="2">
      <text>
        <r>
          <rPr>
            <b/>
            <sz val="12"/>
            <color indexed="81"/>
            <rFont val="Arial"/>
            <family val="2"/>
          </rPr>
          <t>Importe de los ingresos por venta de bienes y servicios producidos en establecimientos del gobierno.</t>
        </r>
      </text>
    </comment>
    <comment ref="B239" authorId="3">
      <text>
        <r>
          <rPr>
            <b/>
            <sz val="12"/>
            <color indexed="81"/>
            <rFont val="Arial"/>
            <family val="2"/>
          </rPr>
          <t>Ingresos propios que obtienen los organismo descentralizados que conforman el sector paraestatal, derivados de sus actividades producidas por bienes y servicios.</t>
        </r>
      </text>
    </comment>
    <comment ref="B240" authorId="2">
      <text>
        <r>
          <rPr>
            <b/>
            <sz val="12"/>
            <color indexed="81"/>
            <rFont val="Arial"/>
            <family val="2"/>
          </rPr>
          <t>Importe de los ingresos por concepto de venta de bienes y servicios de organismos descentralizados para fines de asistencia o seguridad social.</t>
        </r>
      </text>
    </comment>
    <comment ref="B241" authorId="3">
      <text>
        <r>
          <rPr>
            <b/>
            <sz val="12"/>
            <color indexed="81"/>
            <rFont val="Arial"/>
            <family val="2"/>
          </rPr>
          <t xml:space="preserve">Ingresos propios producidos en establecimientos del gobierno central derivadas de sus actividades. </t>
        </r>
      </text>
    </comment>
    <comment ref="B242" authorId="2">
      <text>
        <r>
          <rPr>
            <b/>
            <sz val="12"/>
            <color indexed="81"/>
            <rFont val="Arial"/>
            <family val="2"/>
          </rPr>
          <t>Importe de los ingresos por impuestos causados en ejercicios fiscales anteriores pendientes de liquidación o de pago, los cuales se captan en un ejercicio posterior.</t>
        </r>
      </text>
    </comment>
    <comment ref="B243" authorId="3">
      <text>
        <r>
          <rPr>
            <b/>
            <sz val="12"/>
            <color indexed="81"/>
            <rFont val="Arial"/>
            <family val="2"/>
          </rPr>
          <t>Comprende el importe de los ingresos causados en ejercicios fiscales anteriores pendientes de liquidación o de pago, los cuales se captan en un ejercicio posterior.</t>
        </r>
      </text>
    </comment>
    <comment ref="B244" authorId="2">
      <text>
        <r>
          <rPr>
            <b/>
            <sz val="12"/>
            <color indexed="81"/>
            <rFont val="Arial"/>
            <family val="2"/>
          </rPr>
          <t>Importe de los ingresos por impuestos causados en ejercicios fiscales anteriores pendientes de liquidación o de pago, los cuales se captan en un ejercicio posterior.</t>
        </r>
      </text>
    </comment>
    <comment ref="B245"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6"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7"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8"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9" authorId="2">
      <text>
        <r>
          <rPr>
            <b/>
            <sz val="12"/>
            <color indexed="81"/>
            <rFont val="Arial"/>
            <family val="2"/>
          </rPr>
          <t>Importe de los ingresos de las Entidades Federativas y Municipios que se derivan del Sistema Nacional de Coordinación Fiscal federal.</t>
        </r>
      </text>
    </comment>
    <comment ref="B250" authorId="2">
      <text>
        <r>
          <rPr>
            <b/>
            <sz val="12"/>
            <color indexed="81"/>
            <rFont val="Arial"/>
            <family val="2"/>
          </rPr>
          <t>Importe de los ingresos de los Municipios que se derivan del Sistema Nacional de Coordinación Fiscal Estatal.</t>
        </r>
      </text>
    </comment>
    <comment ref="B251" authorId="3">
      <text>
        <r>
          <rPr>
            <b/>
            <sz val="12"/>
            <color indexed="81"/>
            <rFont val="Arial"/>
            <family val="2"/>
          </rPr>
          <t>Importe de los ingresos de las Entidades Federativas y Municipios que se derivan del Sistema Nacional de Coordinación Fiscal.</t>
        </r>
      </text>
    </comment>
    <comment ref="B252"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3"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4"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5"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6"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7"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8" authorId="2">
      <text>
        <r>
          <rPr>
            <b/>
            <sz val="12"/>
            <color indexed="81"/>
            <rFont val="Arial"/>
            <family val="2"/>
          </rPr>
          <t xml:space="preserve">Importe del ingreso por convenios celebrados por el municipio con entidades públicas o de la iniciativa privada.
</t>
        </r>
      </text>
    </comment>
    <comment ref="B262"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3" authorId="3">
      <text>
        <r>
          <rPr>
            <b/>
            <sz val="12"/>
            <color indexed="81"/>
            <rFont val="Arial"/>
            <family val="2"/>
          </rPr>
          <t>Importe de los ingresos por el ente público contenidos en el presupuesto de egresos con el objeto de sufragar gastos inherentes a sus atribuciones.</t>
        </r>
      </text>
    </comment>
    <comment ref="B264"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5"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6"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7" authorId="3">
      <text>
        <r>
          <rPr>
            <b/>
            <sz val="12"/>
            <color indexed="81"/>
            <rFont val="Arial"/>
            <family val="2"/>
          </rPr>
          <t>Importe de los ingresos para el desarrollo de actividades prioritarias de interés general a través del ente público a los diferentes sectores de la sociedad.</t>
        </r>
      </text>
    </comment>
    <comment ref="B268"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9"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70"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71"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72"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3" authorId="2">
      <text>
        <r>
          <rPr>
            <b/>
            <sz val="12"/>
            <color indexed="81"/>
            <rFont val="Arial"/>
            <family val="2"/>
          </rPr>
          <t xml:space="preserve">Importe del ingreso que obtiene el Estado por donaciones de terceros para ayudas sociales a favor de la comunidad.
</t>
        </r>
      </text>
    </comment>
    <comment ref="B274" authorId="2">
      <text>
        <r>
          <rPr>
            <b/>
            <sz val="12"/>
            <color indexed="81"/>
            <rFont val="Arial"/>
            <family val="2"/>
          </rPr>
          <t>Importe de los ingresos obtenidos de terceros en efectivo para fines de ayudas sociales.</t>
        </r>
      </text>
    </comment>
    <comment ref="B275" authorId="2">
      <text>
        <r>
          <rPr>
            <b/>
            <sz val="12"/>
            <color indexed="81"/>
            <rFont val="Arial"/>
            <family val="2"/>
          </rPr>
          <t>Importe de los ingresos obtenidos de terceros en especie para fines de ayudas sociales.</t>
        </r>
      </text>
    </comment>
    <comment ref="B276"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7" authorId="2">
      <text>
        <r>
          <rPr>
            <b/>
            <sz val="12"/>
            <color indexed="81"/>
            <rFont val="Arial"/>
            <family val="2"/>
          </rPr>
          <t>Importe de los ingresos por concepto de transferencias a fideicomisos, mandatos y análogos para fines económicos y sociales.</t>
        </r>
      </text>
    </comment>
    <comment ref="B278" authorId="2">
      <text>
        <r>
          <rPr>
            <b/>
            <sz val="12"/>
            <color indexed="81"/>
            <rFont val="Arial"/>
            <family val="2"/>
          </rPr>
          <t>Importe de los ingresos por concepto de transferencias a fideicomisos, mandatos y análogos para fines económicos y sociales.</t>
        </r>
      </text>
    </comment>
    <comment ref="B279" authorId="2">
      <text>
        <r>
          <rPr>
            <b/>
            <sz val="12"/>
            <color indexed="81"/>
            <rFont val="Arial"/>
            <family val="2"/>
          </rPr>
          <t>Importe de los ingresos por concepto de transferencias a fideicomisos para fines económicos y sociales.</t>
        </r>
      </text>
    </comment>
    <comment ref="B280"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81" authorId="2">
      <text>
        <r>
          <rPr>
            <b/>
            <sz val="12"/>
            <color indexed="81"/>
            <rFont val="Arial"/>
            <family val="2"/>
          </rPr>
          <t xml:space="preserve">Importe del ingreso obtenido por otras disposiciones  que no se encuentren contempladas  en los conceptos anteriores.
</t>
        </r>
      </text>
    </comment>
    <comment ref="B282"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3" authorId="0">
      <text>
        <r>
          <rPr>
            <b/>
            <sz val="11"/>
            <color indexed="81"/>
            <rFont val="Tahoma"/>
            <family val="2"/>
          </rPr>
          <t>Comprende el importe de los ingresos por concepto de utilidades por participación patrimonial e intereses generados</t>
        </r>
      </text>
    </comment>
    <comment ref="B284" authorId="0">
      <text>
        <r>
          <rPr>
            <b/>
            <sz val="11"/>
            <color indexed="81"/>
            <rFont val="Tahoma"/>
            <family val="2"/>
          </rPr>
          <t>Comprende el importe de los ingresos por concepto de utilidades por participación patrimonial e intereses generados</t>
        </r>
      </text>
    </comment>
    <comment ref="B285" authorId="0">
      <text>
        <r>
          <rPr>
            <b/>
            <sz val="11"/>
            <color indexed="81"/>
            <rFont val="Tahoma"/>
            <family val="2"/>
          </rPr>
          <t>Importe de los ingresos obtenidos diferentes a las utilidades por participación patrimonial e intereses ganados, no incluido en las cuentas anteriores</t>
        </r>
      </text>
    </comment>
    <comment ref="B286" authorId="0">
      <text>
        <r>
          <rPr>
            <b/>
            <sz val="11"/>
            <color indexed="81"/>
            <rFont val="Tahoma"/>
            <family val="2"/>
          </rPr>
          <t>Importe a favor por el tipo de cambio de la moneda con respecto a otro país</t>
        </r>
      </text>
    </comment>
    <comment ref="B287" authorId="0">
      <text>
        <r>
          <rPr>
            <b/>
            <sz val="11"/>
            <color indexed="81"/>
            <rFont val="Tahoma"/>
            <family val="2"/>
          </rPr>
          <t>Importe a favor por el tipo de cambio de la moneda con respecto a otro país</t>
        </r>
      </text>
    </comment>
    <comment ref="B289"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90"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91"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92" authorId="2">
      <text>
        <r>
          <rPr>
            <b/>
            <sz val="12"/>
            <color indexed="81"/>
            <rFont val="Arial"/>
            <family val="2"/>
          </rPr>
          <t xml:space="preserve">Ingresos obtenidos por contratar y ejercer créditos, empréstitos y otras formas de financiamientos.
</t>
        </r>
      </text>
    </comment>
    <comment ref="B293" authorId="2">
      <text>
        <r>
          <rPr>
            <b/>
            <sz val="12"/>
            <color indexed="81"/>
            <rFont val="Arial"/>
            <family val="2"/>
          </rPr>
          <t>Ingresos obtenidos por contratar y ejercer créditos, empréstitos y otras formas de financiamientos , con la banca oficial.</t>
        </r>
      </text>
    </comment>
    <comment ref="B294" authorId="2">
      <text>
        <r>
          <rPr>
            <b/>
            <sz val="12"/>
            <color indexed="81"/>
            <rFont val="Arial"/>
            <family val="2"/>
          </rPr>
          <t xml:space="preserve">Ingresos obtenidos por contratar y ejercer créditos, empréstitos y otras formas de financiamientos con la banca comercial.
</t>
        </r>
      </text>
    </comment>
    <comment ref="B295" authorId="2">
      <text>
        <r>
          <rPr>
            <b/>
            <sz val="12"/>
            <color indexed="81"/>
            <rFont val="Arial"/>
            <family val="2"/>
          </rPr>
          <t xml:space="preserve">Importe del ingreso obtenido por otros financiamientos  que no se encuentren contemplados  en los conceptos anteriores.
</t>
        </r>
      </text>
    </comment>
    <comment ref="B296" authorId="2">
      <text>
        <r>
          <rPr>
            <b/>
            <sz val="12"/>
            <color indexed="81"/>
            <rFont val="Arial"/>
            <family val="2"/>
          </rPr>
          <t>Ingresos que obtiene el Estado por la suma de las deudas que tiene con otras entidades.</t>
        </r>
      </text>
    </comment>
    <comment ref="B297" authorId="2">
      <text>
        <r>
          <rPr>
            <b/>
            <sz val="12"/>
            <color indexed="81"/>
            <rFont val="Arial"/>
            <family val="2"/>
          </rPr>
          <t>Ingresos que obtiene el Estado por la suma de las deudas que tiene con otras entidades.</t>
        </r>
      </text>
    </comment>
    <comment ref="B299" authorId="2">
      <text>
        <r>
          <rPr>
            <b/>
            <sz val="12"/>
            <color indexed="81"/>
            <rFont val="Arial"/>
            <family val="2"/>
          </rPr>
          <t>Ingresos que obtiene el Estado por la suma de las deudas que tiene con otras entidades.</t>
        </r>
      </text>
    </comment>
  </commentList>
</comments>
</file>

<file path=xl/comments2.xml><?xml version="1.0" encoding="utf-8"?>
<comments xmlns="http://schemas.openxmlformats.org/spreadsheetml/2006/main">
  <authors>
    <author>manuel.fonseca</author>
    <author>Pedro Fabián Monarrez Mercado</author>
    <author>pedro.monarrez</author>
    <author>laura.uribe</author>
  </authors>
  <commentList>
    <comment ref="B5" author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0">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1">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1">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1">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1">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1">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1">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1">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2">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1">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1">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1">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1">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1">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1">
      <text>
        <r>
          <rPr>
            <b/>
            <sz val="12"/>
            <color indexed="81"/>
            <rFont val="Arial"/>
            <family val="2"/>
          </rPr>
          <t>Importe del impuesto por la trasmisión de dominio, de la propiedad o de los derechos de copropiedad sobre bienes inmuebles, tales como terrenos rústicos o urbanos.</t>
        </r>
      </text>
    </comment>
    <comment ref="B22" authorId="1">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1">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1">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1">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2">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2">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2">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2">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2">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1">
      <text>
        <r>
          <rPr>
            <b/>
            <sz val="12"/>
            <color indexed="81"/>
            <rFont val="Arial"/>
            <family val="2"/>
          </rPr>
          <t>Importe de la indemnización causada por la falta de pago oportuno de los ingresos señalados en el título de impuestos de la ley de ingresos.</t>
        </r>
      </text>
    </comment>
    <comment ref="B32" authorId="1">
      <text>
        <r>
          <rPr>
            <b/>
            <sz val="12"/>
            <color indexed="81"/>
            <rFont val="Arial"/>
            <family val="2"/>
          </rPr>
          <t>Importe de la indemnización causada por la falta de pago oportuno en la fecha o dentro del plazo señalado en la ley de ingresos en el título de impuestos.</t>
        </r>
      </text>
    </comment>
    <comment ref="B33" authorId="1">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1">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1">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1">
      <text>
        <r>
          <rPr>
            <b/>
            <sz val="12"/>
            <color indexed="81"/>
            <rFont val="Arial"/>
            <family val="2"/>
          </rPr>
          <t>Importe de los ingresos por concepto de intereses derivados de créditos fiscales no pagados y convenidos a pagar en un plazo determinado o en parcialidades.</t>
        </r>
      </text>
    </comment>
    <comment ref="B37" authorId="1">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1">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1">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1">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3" authorId="1">
      <text>
        <r>
          <rPr>
            <b/>
            <sz val="12"/>
            <color indexed="81"/>
            <rFont val="Arial"/>
            <family val="2"/>
          </rPr>
          <t>Importe de otros ingresos que obtiene el municipio por concepto de accesorios de los impuestos y no están considerados en los rubros anteriores.</t>
        </r>
      </text>
    </comment>
    <comment ref="B44" authorId="1">
      <text>
        <r>
          <rPr>
            <b/>
            <sz val="12"/>
            <color indexed="81"/>
            <rFont val="Arial"/>
            <family val="2"/>
          </rPr>
          <t>Importe del ingreso obtenido, otros accesorios que no se encuentren contemplados  en los conceptos anteriores.</t>
        </r>
      </text>
    </comment>
    <comment ref="B45" authorId="2">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6" authorId="1">
      <text>
        <r>
          <rPr>
            <b/>
            <sz val="12"/>
            <color indexed="81"/>
            <rFont val="Arial"/>
            <family val="2"/>
          </rPr>
          <t>Importe del ingreso que percibe la entidad pública por los impuestos extraordinarios sobre las fuentes impositivas que determine las leyes fiscales.</t>
        </r>
      </text>
    </comment>
    <comment ref="B47" authorId="1">
      <text>
        <r>
          <rPr>
            <b/>
            <sz val="12"/>
            <color indexed="81"/>
            <rFont val="Arial"/>
            <family val="2"/>
          </rPr>
          <t>Importe de los ingresos obtenidos por los impuestos extraordinarios establecidos o que se establezcan por las leyes fiscales sobre las fuentes impositivas que se determinen.</t>
        </r>
      </text>
    </comment>
    <comment ref="B48" authorId="3">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9" authorId="2">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50" authorId="2">
      <text>
        <r>
          <rPr>
            <b/>
            <sz val="12"/>
            <color indexed="81"/>
            <rFont val="Arial"/>
            <family val="2"/>
          </rPr>
          <t xml:space="preserve">Importe de los ingresos para fondos de vivienda.
</t>
        </r>
      </text>
    </comment>
    <comment ref="B51" authorId="2">
      <text>
        <r>
          <rPr>
            <b/>
            <sz val="12"/>
            <color indexed="81"/>
            <rFont val="Arial"/>
            <family val="2"/>
          </rPr>
          <t xml:space="preserve">Importe de los ingresos por las cuotas para el seguro social.
</t>
        </r>
      </text>
    </comment>
    <comment ref="B52" authorId="2">
      <text>
        <r>
          <rPr>
            <b/>
            <sz val="12"/>
            <color indexed="81"/>
            <rFont val="Arial"/>
            <family val="2"/>
          </rPr>
          <t xml:space="preserve">Importe de los ingresos para fondos del  ahorro para el retiro.
</t>
        </r>
      </text>
    </comment>
    <comment ref="B53" authorId="2">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4" authorId="2">
      <text>
        <r>
          <rPr>
            <b/>
            <sz val="12"/>
            <color indexed="81"/>
            <rFont val="Arial"/>
            <family val="2"/>
          </rPr>
          <t>Importe  de los ingresos generados cuando no se cubran las cuotas y aportaciones de seguridad social en la fecha o dentro del plazo fijado por las disposiciones fiscales.</t>
        </r>
      </text>
    </comment>
    <comment ref="B55" authorId="2">
      <text>
        <r>
          <rPr>
            <b/>
            <sz val="12"/>
            <color indexed="81"/>
            <rFont val="Arial"/>
            <family val="2"/>
          </rPr>
          <t>Son las establecidas en Ley a cargo de las personas físicas y morales que se beneficien de manera directa por obras públicas. (CONAC)</t>
        </r>
      </text>
    </comment>
    <comment ref="B56" authorId="2">
      <text>
        <r>
          <rPr>
            <b/>
            <sz val="12"/>
            <color indexed="81"/>
            <rFont val="Arial"/>
            <family val="2"/>
          </rPr>
          <t>Importe de los ingresos establecidos en Ley a cargo de las personas físicas y morales que se beneficien de manera directa por obras públicas.</t>
        </r>
      </text>
    </comment>
    <comment ref="B57" authorId="1">
      <text>
        <r>
          <rPr>
            <b/>
            <sz val="12"/>
            <color indexed="81"/>
            <rFont val="Arial"/>
            <family val="2"/>
          </rPr>
          <t>Importe de los ingresos derivados  de contribuciones de mejoras sobre el incremento de valor o mejoría a la propiedad raíz  ante la realización de una obra pública.</t>
        </r>
      </text>
    </comment>
    <comment ref="B58" authorId="1">
      <text>
        <r>
          <rPr>
            <b/>
            <sz val="12"/>
            <color indexed="81"/>
            <rFont val="Arial"/>
            <family val="2"/>
          </rPr>
          <t>Son las establecidas en Ley a cargo de las personas físicas y morales que se beneficien de manera directa por obras públicas. (CONAC)</t>
        </r>
      </text>
    </comment>
    <comment ref="B59" authorId="2">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60" authorId="2">
      <text>
        <r>
          <rPr>
            <b/>
            <sz val="12"/>
            <color indexed="81"/>
            <rFont val="Arial"/>
            <family val="2"/>
          </rPr>
          <t>Importe de los ingresos por derecho que percibe el ente público por otorgar el uso, goce, aprovechamiento o explotación  de bienes de dominio público a los particulares.</t>
        </r>
      </text>
    </comment>
    <comment ref="B61" authorId="1">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2" authorId="1">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3" authorId="1">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4" authorId="1">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5" authorId="1">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6" authorId="1">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7" authorId="1">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1">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9" authorId="1">
      <text>
        <r>
          <rPr>
            <b/>
            <sz val="12"/>
            <color indexed="81"/>
            <rFont val="Arial"/>
            <family val="2"/>
          </rPr>
          <t>Importe de los ingresos que obtiene el municipio por la solicitud en uso a perpetuidad o temporal lotes en los cementerios municipales de dominio público.</t>
        </r>
      </text>
    </comment>
    <comment ref="B70" authorId="1">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1" authorId="1">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2" authorId="1">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3" authorId="1">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4" authorId="1">
      <text>
        <r>
          <rPr>
            <b/>
            <sz val="12"/>
            <color indexed="81"/>
            <rFont val="Arial"/>
            <family val="2"/>
          </rPr>
          <t>Importe del Ingreso obtenido por las rentas o concesión de toda clase de bienes propiedad del municipio y se encuentran incorporados al dominio público.</t>
        </r>
      </text>
    </comment>
    <comment ref="B75" authorId="1">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6" authorId="1">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7" authorId="1">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8" authorId="1">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9" authorId="1">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80" authorId="2">
      <text>
        <r>
          <rPr>
            <b/>
            <sz val="12"/>
            <color indexed="81"/>
            <rFont val="Arial"/>
            <family val="2"/>
          </rPr>
          <t xml:space="preserve">Importe de los ingresos por derechos derivados de la extracción de petróleo crudo y gas natural.
</t>
        </r>
      </text>
    </comment>
    <comment ref="B81" authorId="2">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2" authorId="1">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3" authorId="1">
      <text>
        <r>
          <rPr>
            <b/>
            <sz val="12"/>
            <color indexed="81"/>
            <rFont val="Arial"/>
            <family val="2"/>
          </rPr>
          <t>Importe de los derechos que recauda la entidad de persona física o jurídica en la obtención o refrendo de licencias, permisos o registros, para la venta de bebidas alcohólicas.</t>
        </r>
      </text>
    </comment>
    <comment ref="B84" authorId="1">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5" authorId="1">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6" authorId="1">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7" authorId="1">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8" authorId="1">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9" authorId="1">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90" authorId="1">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1" authorId="1">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2" authorId="1">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3" authorId="1">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4" authorId="1">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5" authorId="1">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6" authorId="1">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7" authorId="1">
      <text>
        <r>
          <rPr>
            <b/>
            <sz val="12"/>
            <color indexed="81"/>
            <rFont val="Arial"/>
            <family val="2"/>
          </rPr>
          <t xml:space="preserve">Importe de los derechos correspondientes en la obtención  de licencias o permisos, para movimientos de tierra, previo dictamen de la Dirección de Obras.
</t>
        </r>
      </text>
    </comment>
    <comment ref="B98" authorId="1">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9" authorId="1">
      <text>
        <r>
          <rPr>
            <b/>
            <sz val="12"/>
            <color indexed="81"/>
            <rFont val="Arial"/>
            <family val="2"/>
          </rPr>
          <t>Importe de los ingresos de persona física o jurídica en la obtención de los permisos para el alineamiento, designación de número oficial e inspección de acciones de obras.</t>
        </r>
      </text>
    </comment>
    <comment ref="B100" authorId="1">
      <text>
        <r>
          <rPr>
            <b/>
            <sz val="12"/>
            <color indexed="81"/>
            <rFont val="Arial"/>
            <family val="2"/>
          </rPr>
          <t>Importe de los ingresos de persona física o jurídica en la obtención de los permisos para el alineamiento de predios.</t>
        </r>
      </text>
    </comment>
    <comment ref="B101" authorId="1">
      <text>
        <r>
          <rPr>
            <b/>
            <sz val="12"/>
            <color indexed="81"/>
            <rFont val="Arial"/>
            <family val="2"/>
          </rPr>
          <t>Importe de los ingresos de persona física o jurídica en la asignación del número oficial. No incluye el costo de los números.</t>
        </r>
      </text>
    </comment>
    <comment ref="B102" authorId="1">
      <text>
        <r>
          <rPr>
            <b/>
            <sz val="12"/>
            <color indexed="81"/>
            <rFont val="Arial"/>
            <family val="2"/>
          </rPr>
          <t>Importe de los ingresos, a solicitud del interesado para la inspección del valor sobre inmuebles.</t>
        </r>
      </text>
    </comment>
    <comment ref="B103" authorId="1">
      <text>
        <r>
          <rPr>
            <b/>
            <sz val="12"/>
            <color indexed="81"/>
            <rFont val="Arial"/>
            <family val="2"/>
          </rPr>
          <t>Importe de los ingresos de persona física o jurídica en otros servicios similares de la dirección de obras públicas.</t>
        </r>
      </text>
    </comment>
    <comment ref="B104" authorId="1">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5" authorId="1">
      <text>
        <r>
          <rPr>
            <b/>
            <sz val="12"/>
            <color indexed="81"/>
            <rFont val="Arial"/>
            <family val="2"/>
          </rPr>
          <t>Importe de los ingresos obtenidos de persona física o jurídica por las licencias de cambio de régimen de propiedad individual a condominio.</t>
        </r>
      </text>
    </comment>
    <comment ref="B106" authorId="1">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7" authorId="1">
      <text>
        <r>
          <rPr>
            <b/>
            <sz val="12"/>
            <color indexed="81"/>
            <rFont val="Arial"/>
            <family val="2"/>
          </rPr>
          <t>Importe de los ingresos obtenidos por el peritaje, dictamen o inspección realizado por la dependencia municipal de obras públicas de carácter extraordinario.</t>
        </r>
      </text>
    </comment>
    <comment ref="B108" authorId="1">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9" authorId="1">
      <text>
        <r>
          <rPr>
            <b/>
            <sz val="12"/>
            <color indexed="81"/>
            <rFont val="Arial"/>
            <family val="2"/>
          </rPr>
          <t xml:space="preserve">Importe  de los ingresos obtenidos  por medición de terrenos  por la dependencia municipal de obras públicas.
</t>
        </r>
      </text>
    </comment>
    <comment ref="B110" authorId="1">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1" authorId="1">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2" authorId="1">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3" authorId="1">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4" authorId="1">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5" authorId="1">
      <text>
        <r>
          <rPr>
            <b/>
            <sz val="12"/>
            <color indexed="81"/>
            <rFont val="Arial"/>
            <family val="2"/>
          </rPr>
          <t>Importe obtenido de los ingresos por concepto de licencias de registro de obra pública, sobre los usos y tarifas establecidas en la Ley de Ingresos Municipal.</t>
        </r>
      </text>
    </comment>
    <comment ref="B116" authorId="1">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7" authorId="1">
      <text>
        <r>
          <rPr>
            <b/>
            <sz val="12"/>
            <color indexed="81"/>
            <rFont val="Arial"/>
            <family val="2"/>
          </rPr>
          <t>Importe de los ingresos obtenidos de las personas físicas o morales que requieran de realizar la inhumación o reinhumaciones de cadáveres.</t>
        </r>
      </text>
    </comment>
    <comment ref="B118" authorId="1">
      <text>
        <r>
          <rPr>
            <b/>
            <sz val="12"/>
            <color indexed="81"/>
            <rFont val="Arial"/>
            <family val="2"/>
          </rPr>
          <t>Importe de los ingresos obtenidos por el permiso de exhumaciones prematuras o de restos áridos.</t>
        </r>
      </text>
    </comment>
    <comment ref="B119" authorId="1">
      <text>
        <r>
          <rPr>
            <b/>
            <sz val="12"/>
            <color indexed="81"/>
            <rFont val="Arial"/>
            <family val="2"/>
          </rPr>
          <t>Importe de los ingresos obtenidos por el servicio realizado por el municipio para la cremación de cadáveres.</t>
        </r>
      </text>
    </comment>
    <comment ref="B120" authorId="1">
      <text>
        <r>
          <rPr>
            <b/>
            <sz val="12"/>
            <color indexed="81"/>
            <rFont val="Arial"/>
            <family val="2"/>
          </rPr>
          <t>Importe de los ingresos obtenidos por el permiso de traslado de cadáveres fuera del municipio.</t>
        </r>
      </text>
    </comment>
    <comment ref="B121" authorId="1">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2" authorId="1">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3" authorId="1">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4" authorId="1">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5" authorId="1">
      <text>
        <r>
          <rPr>
            <b/>
            <sz val="12"/>
            <color indexed="81"/>
            <rFont val="Arial"/>
            <family val="2"/>
          </rPr>
          <t>Importe de los ingresos que obtiene el municipio por la prestación del servicio exclusivo de camiones de aseo a solicitud del usuario.</t>
        </r>
      </text>
    </comment>
    <comment ref="B126" authorId="1">
      <text>
        <r>
          <rPr>
            <b/>
            <sz val="12"/>
            <color indexed="81"/>
            <rFont val="Arial"/>
            <family val="2"/>
          </rPr>
          <t>Importe de los ingresos obtenidos por el permiso a particulares que utilicen los tiraderos municipales o rellenos sanitarios de derecho público municipal.</t>
        </r>
      </text>
    </comment>
    <comment ref="B127" authorId="1">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8" authorId="1">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9" authorId="1">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30" authorId="1">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1" authorId="1">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2" authorId="1">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3" authorId="1">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4" authorId="1">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5" authorId="1">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6" authorId="1">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7" authorId="1">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8" authorId="1">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9" authorId="1">
      <text>
        <r>
          <rPr>
            <b/>
            <sz val="12"/>
            <color indexed="81"/>
            <rFont val="Arial"/>
            <family val="2"/>
          </rPr>
          <t>Importe de los ingresos obtenidos por la autorización de la salida de animales del rastro para envíos fuera del municipio.</t>
        </r>
      </text>
    </comment>
    <comment ref="B140" authorId="1">
      <text>
        <r>
          <rPr>
            <b/>
            <sz val="12"/>
            <color indexed="81"/>
            <rFont val="Arial"/>
            <family val="2"/>
          </rPr>
          <t xml:space="preserve">Importe de los ingresos obtenidos por la autorización de  la introducción de ganado al rastro en horas extraordinarias.
</t>
        </r>
      </text>
    </comment>
    <comment ref="B141" authorId="1">
      <text>
        <r>
          <rPr>
            <b/>
            <sz val="12"/>
            <color indexed="81"/>
            <rFont val="Arial"/>
            <family val="2"/>
          </rPr>
          <t>Importe de los ingresos obtenidos en la inspección sanitaria de pieles, ganado y otras especies de consumo humano.</t>
        </r>
      </text>
    </comment>
    <comment ref="B142" authorId="1">
      <text>
        <r>
          <rPr>
            <b/>
            <sz val="12"/>
            <color indexed="81"/>
            <rFont val="Arial"/>
            <family val="2"/>
          </rPr>
          <t xml:space="preserve">Importe de los ingresos obtenidos para la entrega y acarreo de carnes en camiones municipales.
</t>
        </r>
      </text>
    </comment>
    <comment ref="B143" authorId="1">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4" authorId="1">
      <text>
        <r>
          <rPr>
            <b/>
            <sz val="12"/>
            <color indexed="81"/>
            <rFont val="Arial"/>
            <family val="2"/>
          </rPr>
          <t>Importe de los ingresos obtenidos por la venta de productos obtenidos en el rastro, tales como harina de sangre y estiércol, entre otros.</t>
        </r>
      </text>
    </comment>
    <comment ref="B145" authorId="1">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6" authorId="1">
      <text>
        <r>
          <rPr>
            <b/>
            <sz val="12"/>
            <color indexed="81"/>
            <rFont val="Arial"/>
            <family val="2"/>
          </rPr>
          <t>Importe de los ingresos que obtiene el municipio por la prestación del servicio del registro civil, a domicilio o fuera del horario de oficina.</t>
        </r>
      </text>
    </comment>
    <comment ref="B147" authorId="1">
      <text>
        <r>
          <rPr>
            <b/>
            <sz val="12"/>
            <color indexed="81"/>
            <rFont val="Arial"/>
            <family val="2"/>
          </rPr>
          <t>Importe de los ingresos que obtiene el municipio por la prestación del servicio del registro civil en las oficinas de este, fuera del horario normal.</t>
        </r>
      </text>
    </comment>
    <comment ref="B148" authorId="1">
      <text>
        <r>
          <rPr>
            <b/>
            <sz val="12"/>
            <color indexed="81"/>
            <rFont val="Arial"/>
            <family val="2"/>
          </rPr>
          <t>Importe de los ingresos que obtiene el municipio por la prestación del servicio del registro civil a domicilio; tales como matrimonios civiles a domicilio.</t>
        </r>
      </text>
    </comment>
    <comment ref="B149" authorId="1">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50" authorId="1">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1" authorId="1">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2" authorId="1">
      <text>
        <r>
          <rPr>
            <b/>
            <sz val="12"/>
            <color indexed="81"/>
            <rFont val="Arial"/>
            <family val="2"/>
          </rPr>
          <t>Importe de los ingresos por la expedición de extractos de actas, a solicitud del interesado.</t>
        </r>
      </text>
    </comment>
    <comment ref="B153" authorId="1">
      <text>
        <r>
          <rPr>
            <b/>
            <sz val="12"/>
            <color indexed="81"/>
            <rFont val="Arial"/>
            <family val="2"/>
          </rPr>
          <t>Importe de los ingresos por la solicitud de dictámenes de trazo, uso y destino, a solicitud del interesado; tales como el dictamen técnico de factibilidad.</t>
        </r>
      </text>
    </comment>
    <comment ref="B154" authorId="1">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5" authorId="1">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6" authorId="1">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7" authorId="1">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8" authorId="1">
      <text>
        <r>
          <rPr>
            <b/>
            <sz val="12"/>
            <color indexed="81"/>
            <rFont val="Arial"/>
            <family val="2"/>
          </rPr>
          <t>Importe de los ingresos obtenidos por la practica y expedición de deslindes de predios urbanos, con base en planos catastrales existentes.</t>
        </r>
      </text>
    </comment>
    <comment ref="B159" authorId="1">
      <text>
        <r>
          <rPr>
            <b/>
            <sz val="12"/>
            <color indexed="81"/>
            <rFont val="Arial"/>
            <family val="2"/>
          </rPr>
          <t>Importe de los ingresos obtenidos por la solicitud de dictamen de valor, practicado por el área de catastro.</t>
        </r>
      </text>
    </comment>
    <comment ref="B160" authorId="1">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1" authorId="2">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2" authorId="1">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3" authorId="1">
      <text>
        <r>
          <rPr>
            <b/>
            <sz val="12"/>
            <color indexed="81"/>
            <rFont val="Arial"/>
            <family val="2"/>
          </rPr>
          <t>Importe de los ingresos obtenidos por servicios que se presten en horas hábiles.</t>
        </r>
      </text>
    </comment>
    <comment ref="B164" authorId="1">
      <text>
        <r>
          <rPr>
            <b/>
            <sz val="12"/>
            <color indexed="81"/>
            <rFont val="Arial"/>
            <family val="2"/>
          </rPr>
          <t>Importe de los ingresos obtenidos por servicios que se presten en horas inhábiles.</t>
        </r>
      </text>
    </comment>
    <comment ref="B165" authorId="1">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6" authorId="1">
      <text>
        <r>
          <rPr>
            <b/>
            <sz val="12"/>
            <color indexed="81"/>
            <rFont val="Arial"/>
            <family val="2"/>
          </rPr>
          <t>Importe de los ingresos obtenidos por revisión de control epidemiológico, certificados de salud y certificados de casos médicos legales.</t>
        </r>
      </text>
    </comment>
    <comment ref="B167" authorId="1">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8" authorId="2">
      <text>
        <r>
          <rPr>
            <b/>
            <sz val="12"/>
            <color indexed="81"/>
            <rFont val="Arial"/>
            <family val="2"/>
          </rPr>
          <t xml:space="preserve">Importe de los ingresos por derechos generados cuando no se cubran los derechos en la fecha o dentro del plazo fijado por las disposiciones fiscales.
</t>
        </r>
      </text>
    </comment>
    <comment ref="B169" authorId="1">
      <text>
        <r>
          <rPr>
            <b/>
            <sz val="12"/>
            <color indexed="81"/>
            <rFont val="Arial"/>
            <family val="2"/>
          </rPr>
          <t>Importe de la indemnización causada por la falta de pago oportuno de los ingresos señalados en el título de derechos de la ley de ingresos.</t>
        </r>
      </text>
    </comment>
    <comment ref="B170" authorId="1">
      <text>
        <r>
          <rPr>
            <b/>
            <sz val="12"/>
            <color indexed="81"/>
            <rFont val="Arial"/>
            <family val="2"/>
          </rPr>
          <t>Importe de la indemnización causada por la falta de pago oportuno en la fecha o dentro del plazo señalado en la ley de ingresos en el título de derechos.</t>
        </r>
      </text>
    </comment>
    <comment ref="B171" authorId="1">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2" authorId="1">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3" authorId="1">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4" authorId="1">
      <text>
        <r>
          <rPr>
            <b/>
            <sz val="12"/>
            <color indexed="81"/>
            <rFont val="Arial"/>
            <family val="2"/>
          </rPr>
          <t>Importe de los ingresos por concepto de intereses derivados de créditos fiscales no pagados y convenidos a pagar en un plazo determinado o en parcialidades.</t>
        </r>
      </text>
    </comment>
    <comment ref="B175" authorId="1">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6" authorId="1">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7" authorId="1">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8" authorId="1">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81" authorId="1">
      <text>
        <r>
          <rPr>
            <b/>
            <sz val="12"/>
            <color indexed="81"/>
            <rFont val="Arial"/>
            <family val="2"/>
          </rPr>
          <t>Importe de otros ingresos que obtiene el municipio por concepto de accesorios de los impuestos y no están considerados en los rubros anteriores.</t>
        </r>
      </text>
    </comment>
    <comment ref="B182" authorId="1">
      <text>
        <r>
          <rPr>
            <b/>
            <sz val="12"/>
            <color indexed="81"/>
            <rFont val="Arial"/>
            <family val="2"/>
          </rPr>
          <t>Importe del ingreso obtenidos otros accesorios que no se encuentren contemplados  en los conceptos anteriores.</t>
        </r>
      </text>
    </comment>
    <comment ref="B183" authorId="2">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4" authorId="2">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5" authorId="1">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6" authorId="1">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7" authorId="1">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8" authorId="1">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9" authorId="1">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90" authorId="1">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91" authorId="1">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92" authorId="1">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3" authorId="1">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4" authorId="1">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5" authorId="1">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6" authorId="1">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7" authorId="1">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8" authorId="1">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9" authorId="1">
      <text>
        <r>
          <rPr>
            <b/>
            <sz val="12"/>
            <color indexed="81"/>
            <rFont val="Arial"/>
            <family val="2"/>
          </rPr>
          <t>Importe de los ingresos que obtenga el erario municipal por depósito de vehículos en corralones propiedad del municipio de dominio privado.</t>
        </r>
      </text>
    </comment>
    <comment ref="B200" authorId="1">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201" authorId="1">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202" authorId="1">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3" authorId="1">
      <text>
        <r>
          <rPr>
            <b/>
            <sz val="12"/>
            <color indexed="81"/>
            <rFont val="Arial"/>
            <family val="2"/>
          </rPr>
          <t>Importe de los ingresos que obtenga el erario municipal por la venta de productos procedentes de viveros y jardines,  tales como árboles, plantas, flores entre otros similares.</t>
        </r>
      </text>
    </comment>
    <comment ref="B204" authorId="1">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5" authorId="1">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6" authorId="1">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7" authorId="1">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8" authorId="1">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9" authorId="1">
      <text>
        <r>
          <rPr>
            <b/>
            <sz val="12"/>
            <color indexed="81"/>
            <rFont val="Arial"/>
            <family val="2"/>
          </rPr>
          <t>Importe de los ingresos por productos generados cuando no se cubran los productos en la fecha o dentro plazo fijado por las disposiciones fiscales.</t>
        </r>
      </text>
    </comment>
    <comment ref="B210" authorId="1">
      <text>
        <r>
          <rPr>
            <b/>
            <sz val="12"/>
            <color indexed="81"/>
            <rFont val="Arial"/>
            <family val="2"/>
          </rPr>
          <t>Importe de otros ingresos que obtiene el municipio por concepto de accesorios de los productos y no están considerados en los rubros anteriores.</t>
        </r>
      </text>
    </comment>
    <comment ref="B211" authorId="1">
      <text>
        <r>
          <rPr>
            <b/>
            <sz val="12"/>
            <color indexed="81"/>
            <rFont val="Arial"/>
            <family val="2"/>
          </rPr>
          <t>Importe del ingreso obtenido de otros accesorios.</t>
        </r>
      </text>
    </comment>
    <comment ref="B212" authorId="2">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3" authorId="2">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4" authorId="1">
      <text>
        <r>
          <rPr>
            <b/>
            <sz val="12"/>
            <color indexed="81"/>
            <rFont val="Arial"/>
            <family val="2"/>
          </rPr>
          <t>Importe de los ingresos derivados de incentivos por la colaboración en el cobro de las contribuciones.</t>
        </r>
      </text>
    </comment>
    <comment ref="B215" authorId="1">
      <text>
        <r>
          <rPr>
            <b/>
            <sz val="12"/>
            <color indexed="81"/>
            <rFont val="Arial"/>
            <family val="2"/>
          </rPr>
          <t>Importe de los ingresos derivados de incentivos por la colaboración en el cobro de las contribuciones.</t>
        </r>
      </text>
    </comment>
    <comment ref="B216" authorId="1">
      <text>
        <r>
          <rPr>
            <b/>
            <sz val="12"/>
            <color indexed="81"/>
            <rFont val="Arial"/>
            <family val="2"/>
          </rPr>
          <t>Importe de los ingresos por sanciones no fiscales de carácter monetario.</t>
        </r>
      </text>
    </comment>
    <comment ref="B217" authorId="1">
      <text>
        <r>
          <rPr>
            <b/>
            <sz val="12"/>
            <color indexed="81"/>
            <rFont val="Arial"/>
            <family val="2"/>
          </rPr>
          <t>Importe de los ingresos obtenidos por concepto de multas derivadas de faltas distintas a las fiscales, tales como sanciones administrativas.</t>
        </r>
      </text>
    </comment>
    <comment ref="B218" authorId="1">
      <text>
        <r>
          <rPr>
            <b/>
            <sz val="12"/>
            <color indexed="81"/>
            <rFont val="Arial"/>
            <family val="2"/>
          </rPr>
          <t>Importe de los ingresos por indemnizaciones.</t>
        </r>
      </text>
    </comment>
    <comment ref="B219" authorId="1">
      <text>
        <r>
          <rPr>
            <b/>
            <sz val="12"/>
            <color indexed="81"/>
            <rFont val="Arial"/>
            <family val="2"/>
          </rPr>
          <t>Importe de los ingresos por concepto de indemnizaciones a favor del municipio.</t>
        </r>
      </text>
    </comment>
    <comment ref="B220" authorId="1">
      <text>
        <r>
          <rPr>
            <b/>
            <sz val="12"/>
            <color indexed="81"/>
            <rFont val="Arial"/>
            <family val="2"/>
          </rPr>
          <t>Importe de los reintegros por ingresos de aprovechamientos por sostenimiento de las escuelas y servicio de vigilancia forestal.</t>
        </r>
      </text>
    </comment>
    <comment ref="B221" authorId="1">
      <text>
        <r>
          <rPr>
            <b/>
            <sz val="12"/>
            <color indexed="81"/>
            <rFont val="Arial"/>
            <family val="2"/>
          </rPr>
          <t>Importe de los reintegros por ingresos de aprovechamientos por sostenimiento de las escuelas y servicio de vigilancia forestal.</t>
        </r>
      </text>
    </comment>
    <comment ref="B222" authorId="1">
      <text>
        <r>
          <rPr>
            <b/>
            <sz val="12"/>
            <color indexed="81"/>
            <rFont val="Arial"/>
            <family val="2"/>
          </rPr>
          <t>Importe de los ingresos por obras públicas que realiza el ente público.</t>
        </r>
      </text>
    </comment>
    <comment ref="B223" authorId="1">
      <text>
        <r>
          <rPr>
            <b/>
            <sz val="12"/>
            <color indexed="81"/>
            <rFont val="Arial"/>
            <family val="2"/>
          </rPr>
          <t>Importe de los ingresos por obras públicas que realiza el ente público, provenientes de terceros para obras o servicios.</t>
        </r>
      </text>
    </comment>
    <comment ref="B224" authorId="1">
      <text>
        <r>
          <rPr>
            <b/>
            <sz val="12"/>
            <color indexed="81"/>
            <rFont val="Arial"/>
            <family val="2"/>
          </rPr>
          <t>Importe de los ingresos por aplicación de gravámenes sobre herencias, legados y donaciones.</t>
        </r>
      </text>
    </comment>
    <comment ref="B225" authorId="1">
      <text>
        <r>
          <rPr>
            <b/>
            <sz val="12"/>
            <color indexed="81"/>
            <rFont val="Arial"/>
            <family val="2"/>
          </rPr>
          <t>Importe de los ingresos por aplicación de gravámenes sobre herencias, legados y donaciones.</t>
        </r>
      </text>
    </comment>
    <comment ref="B226" authorId="1">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7" authorId="1">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8" authorId="2">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9" authorId="1">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0" authorId="1">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1" authorId="1">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2" authorId="1">
      <text>
        <r>
          <rPr>
            <b/>
            <sz val="12"/>
            <color indexed="81"/>
            <rFont val="Arial"/>
            <family val="2"/>
          </rPr>
          <t>Importe de los ingresos por aprovechamientos generados cuando no se cubran los aprovechamientos en la fecha o dentro del plazo fijado por las disposiciones fiscales.</t>
        </r>
      </text>
    </comment>
    <comment ref="B233" authorId="1">
      <text>
        <r>
          <rPr>
            <b/>
            <sz val="12"/>
            <color indexed="81"/>
            <rFont val="Arial"/>
            <family val="2"/>
          </rPr>
          <t>Importe de otros ingresos que obtiene el municipio por concepto de accesorios de los aprovechamientos y no están considerados en los rubros anteriores.</t>
        </r>
      </text>
    </comment>
    <comment ref="B234" authorId="1">
      <text>
        <r>
          <rPr>
            <b/>
            <sz val="12"/>
            <color indexed="81"/>
            <rFont val="Arial"/>
            <family val="2"/>
          </rPr>
          <t>Importe del ingreso obtenido de otros accesorios.</t>
        </r>
      </text>
    </comment>
    <comment ref="B235" authorId="2">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6" authorId="2">
      <text>
        <r>
          <rPr>
            <b/>
            <sz val="12"/>
            <color indexed="81"/>
            <rFont val="Arial"/>
            <family val="2"/>
          </rPr>
          <t>Ingresos propios que obtienen los organismo descentralizados que conforman el sector paraestatal, derivados de sus actividades producidas por bienes y servicios.</t>
        </r>
      </text>
    </comment>
    <comment ref="B237" authorId="2">
      <text>
        <r>
          <rPr>
            <b/>
            <sz val="12"/>
            <color indexed="81"/>
            <rFont val="Arial"/>
            <family val="2"/>
          </rPr>
          <t>Ingresos propios que obtienen los organismo descentralizados que conforman el sector paraestatal, derivados de sus actividades producidas por bienes y servicios.</t>
        </r>
      </text>
    </comment>
    <comment ref="B238" authorId="1">
      <text>
        <r>
          <rPr>
            <b/>
            <sz val="12"/>
            <color indexed="81"/>
            <rFont val="Arial"/>
            <family val="2"/>
          </rPr>
          <t>Importe de los ingresos por venta de bienes y servicios producidos en establecimientos del gobierno.</t>
        </r>
      </text>
    </comment>
    <comment ref="B239" authorId="2">
      <text>
        <r>
          <rPr>
            <b/>
            <sz val="12"/>
            <color indexed="81"/>
            <rFont val="Arial"/>
            <family val="2"/>
          </rPr>
          <t>Ingresos propios que obtienen los organismo descentralizados que conforman el sector paraestatal, derivados de sus actividades producidas por bienes y servicios.</t>
        </r>
      </text>
    </comment>
    <comment ref="B240" authorId="1">
      <text>
        <r>
          <rPr>
            <b/>
            <sz val="12"/>
            <color indexed="81"/>
            <rFont val="Arial"/>
            <family val="2"/>
          </rPr>
          <t>Importe de los ingresos por concepto de venta de bienes y servicios de organismos descentralizados para fines de asistencia o seguridad social.</t>
        </r>
      </text>
    </comment>
    <comment ref="B241" authorId="2">
      <text>
        <r>
          <rPr>
            <b/>
            <sz val="12"/>
            <color indexed="81"/>
            <rFont val="Arial"/>
            <family val="2"/>
          </rPr>
          <t xml:space="preserve">Ingresos propios producidos en establecimientos del gobierno central derivadas de sus actividades. </t>
        </r>
      </text>
    </comment>
    <comment ref="B242" authorId="1">
      <text>
        <r>
          <rPr>
            <b/>
            <sz val="12"/>
            <color indexed="81"/>
            <rFont val="Arial"/>
            <family val="2"/>
          </rPr>
          <t>Importe de los ingresos por impuestos causados en ejercicios fiscales anteriores pendientes de liquidación o de pago, los cuales se captan en un ejercicio posterior.</t>
        </r>
      </text>
    </comment>
    <comment ref="B243" authorId="2">
      <text>
        <r>
          <rPr>
            <b/>
            <sz val="12"/>
            <color indexed="81"/>
            <rFont val="Arial"/>
            <family val="2"/>
          </rPr>
          <t>Comprende el importe de los ingresos causados en ejercicios fiscales anteriores pendientes de liquidación o de pago, los cuales se captan en un ejercicio posterior.</t>
        </r>
      </text>
    </comment>
    <comment ref="B244" authorId="1">
      <text>
        <r>
          <rPr>
            <b/>
            <sz val="12"/>
            <color indexed="81"/>
            <rFont val="Arial"/>
            <family val="2"/>
          </rPr>
          <t>Importe de los ingresos por impuestos causados en ejercicios fiscales anteriores pendientes de liquidación o de pago, los cuales se captan en un ejercicio posterior.</t>
        </r>
      </text>
    </comment>
    <comment ref="B245" author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6" authorId="2">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7"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8" authorId="1">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9" authorId="1">
      <text>
        <r>
          <rPr>
            <b/>
            <sz val="12"/>
            <color indexed="81"/>
            <rFont val="Arial"/>
            <family val="2"/>
          </rPr>
          <t>Importe de los ingresos de las Entidades Federativas y Municipios que se derivan del Sistema Nacional de Coordinación Fiscal federal.</t>
        </r>
      </text>
    </comment>
    <comment ref="B250" authorId="1">
      <text>
        <r>
          <rPr>
            <b/>
            <sz val="12"/>
            <color indexed="81"/>
            <rFont val="Arial"/>
            <family val="2"/>
          </rPr>
          <t>Importe de los ingresos de los Municipios que se derivan del Sistema Nacional de Coordinación Fiscal Estatal.</t>
        </r>
      </text>
    </comment>
    <comment ref="B251" authorId="2">
      <text>
        <r>
          <rPr>
            <b/>
            <sz val="12"/>
            <color indexed="81"/>
            <rFont val="Arial"/>
            <family val="2"/>
          </rPr>
          <t>Importe de los ingresos de las Entidades Federativas y Municipios que se derivan del Sistema Nacional de Coordinación Fiscal.</t>
        </r>
      </text>
    </comment>
    <comment ref="B252" authorId="1">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3" authorId="1">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4" authorId="1">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5" authorId="1">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6" authorId="1">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7" authorId="2">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8" authorId="1">
      <text>
        <r>
          <rPr>
            <b/>
            <sz val="12"/>
            <color indexed="81"/>
            <rFont val="Arial"/>
            <family val="2"/>
          </rPr>
          <t xml:space="preserve">Importe del ingreso por convenios celebrados por el municipio con entidades públicas o de la iniciativa privada.
</t>
        </r>
      </text>
    </comment>
    <comment ref="B262" authorId="2">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3" authorId="2">
      <text>
        <r>
          <rPr>
            <b/>
            <sz val="12"/>
            <color indexed="81"/>
            <rFont val="Arial"/>
            <family val="2"/>
          </rPr>
          <t>Importe de los ingresos por el ente público contenidos en el presupuesto de egresos con el objeto de sufragar gastos inherentes a sus atribuciones.</t>
        </r>
      </text>
    </comment>
    <comment ref="B264" authorId="1">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5" authorId="1">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6" authorId="2">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7" authorId="2">
      <text>
        <r>
          <rPr>
            <b/>
            <sz val="12"/>
            <color indexed="81"/>
            <rFont val="Arial"/>
            <family val="2"/>
          </rPr>
          <t>Importe de los ingresos para el desarrollo de actividades prioritarias de interés general a través del ente público a los diferentes sectores de la sociedad.</t>
        </r>
      </text>
    </comment>
    <comment ref="B268" authorId="1">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9" authorId="1">
      <text>
        <r>
          <rPr>
            <b/>
            <sz val="12"/>
            <color indexed="81"/>
            <rFont val="Arial"/>
            <family val="2"/>
          </rPr>
          <t>Importe de los ingresos para el desarrollo de actividades prioritarias de interés general a través del ente público de los diferentes sectores de la sociedad en forma continua.</t>
        </r>
      </text>
    </comment>
    <comment ref="B270" authorId="1">
      <text>
        <r>
          <rPr>
            <b/>
            <sz val="12"/>
            <color indexed="81"/>
            <rFont val="Arial"/>
            <family val="2"/>
          </rPr>
          <t>Importe de los ingresos para el desarrollo de actividades prioritarias de interés general a través del ente público de los diferentes sectores de la sociedad en forma única.</t>
        </r>
      </text>
    </comment>
    <comment ref="B271" authorId="1">
      <text>
        <r>
          <rPr>
            <b/>
            <sz val="12"/>
            <color indexed="81"/>
            <rFont val="Arial"/>
            <family val="2"/>
          </rPr>
          <t>Importe de los ingresos para el desarrollo de actividades prioritarias de interés general a través del ente público de los diferentes sectores de la sociedad en forma única.</t>
        </r>
      </text>
    </comment>
    <comment ref="B272" authorId="2">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3" authorId="1">
      <text>
        <r>
          <rPr>
            <b/>
            <sz val="12"/>
            <color indexed="81"/>
            <rFont val="Arial"/>
            <family val="2"/>
          </rPr>
          <t xml:space="preserve">Importe del ingreso que obtiene el Estado por donaciones de terceros para ayudas sociales a favor de la comunidad.
</t>
        </r>
      </text>
    </comment>
    <comment ref="B274" authorId="1">
      <text>
        <r>
          <rPr>
            <b/>
            <sz val="12"/>
            <color indexed="81"/>
            <rFont val="Arial"/>
            <family val="2"/>
          </rPr>
          <t>Importe de los ingresos obtenidos de terceros en efectivo para fines de ayudas sociales.</t>
        </r>
      </text>
    </comment>
    <comment ref="B275" authorId="1">
      <text>
        <r>
          <rPr>
            <b/>
            <sz val="12"/>
            <color indexed="81"/>
            <rFont val="Arial"/>
            <family val="2"/>
          </rPr>
          <t>Importe de los ingresos obtenidos de terceros en especie para fines de ayudas sociales.</t>
        </r>
      </text>
    </comment>
    <comment ref="B276" authorId="2">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7" authorId="1">
      <text>
        <r>
          <rPr>
            <b/>
            <sz val="12"/>
            <color indexed="81"/>
            <rFont val="Arial"/>
            <family val="2"/>
          </rPr>
          <t>Importe de los ingresos por concepto de transferencias a fideicomisos, mandatos y análogos para fines económicos y sociales.</t>
        </r>
      </text>
    </comment>
    <comment ref="B278" authorId="1">
      <text>
        <r>
          <rPr>
            <b/>
            <sz val="12"/>
            <color indexed="81"/>
            <rFont val="Arial"/>
            <family val="2"/>
          </rPr>
          <t>Importe de los ingresos por concepto de transferencias a fideicomisos, mandatos y análogos para fines económicos y sociales.</t>
        </r>
      </text>
    </comment>
    <comment ref="B279" authorId="1">
      <text>
        <r>
          <rPr>
            <b/>
            <sz val="12"/>
            <color indexed="81"/>
            <rFont val="Arial"/>
            <family val="2"/>
          </rPr>
          <t>Importe de los ingresos por concepto de transferencias a fideicomisos para fines económicos y sociales.</t>
        </r>
      </text>
    </comment>
    <comment ref="B280" authorId="1">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81" authorId="1">
      <text>
        <r>
          <rPr>
            <b/>
            <sz val="12"/>
            <color indexed="81"/>
            <rFont val="Arial"/>
            <family val="2"/>
          </rPr>
          <t xml:space="preserve">Importe del ingreso obtenido por otras disposiciones  que no se encuentren contempladas  en los conceptos anteriores.
</t>
        </r>
      </text>
    </comment>
    <comment ref="B282" authorId="3">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3" authorId="3">
      <text>
        <r>
          <rPr>
            <b/>
            <sz val="11"/>
            <color indexed="81"/>
            <rFont val="Tahoma"/>
            <family val="2"/>
          </rPr>
          <t>Comprende el importe de los ingresos por concepto de utilidades por participación patrimonial e intereses generados</t>
        </r>
      </text>
    </comment>
    <comment ref="B284" authorId="3">
      <text>
        <r>
          <rPr>
            <b/>
            <sz val="11"/>
            <color indexed="81"/>
            <rFont val="Tahoma"/>
            <family val="2"/>
          </rPr>
          <t>Comprende el importe de los ingresos por concepto de utilidades por participación patrimonial e intereses generados</t>
        </r>
      </text>
    </comment>
    <comment ref="B285" authorId="3">
      <text>
        <r>
          <rPr>
            <b/>
            <sz val="11"/>
            <color indexed="81"/>
            <rFont val="Tahoma"/>
            <family val="2"/>
          </rPr>
          <t>Importe de los ingresos obtenidos diferentes a las utilidades por participación patrimonial e intereses ganados, no incluido en las cuentas anteriores</t>
        </r>
      </text>
    </comment>
    <comment ref="B286" authorId="3">
      <text>
        <r>
          <rPr>
            <b/>
            <sz val="11"/>
            <color indexed="81"/>
            <rFont val="Tahoma"/>
            <family val="2"/>
          </rPr>
          <t>Importe a favor por el tipo de cambio de la moneda con respecto a otro país</t>
        </r>
      </text>
    </comment>
    <comment ref="B287" authorId="3">
      <text>
        <r>
          <rPr>
            <b/>
            <sz val="11"/>
            <color indexed="81"/>
            <rFont val="Tahoma"/>
            <family val="2"/>
          </rPr>
          <t>Importe a favor por el tipo de cambio de la moneda con respecto a otro país</t>
        </r>
      </text>
    </comment>
    <comment ref="B289" authorId="3">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90" authorId="2">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91" authorId="1">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92" authorId="1">
      <text>
        <r>
          <rPr>
            <b/>
            <sz val="12"/>
            <color indexed="81"/>
            <rFont val="Arial"/>
            <family val="2"/>
          </rPr>
          <t xml:space="preserve">Ingresos obtenidos por contratar y ejercer créditos, empréstitos y otras formas de financiamientos.
</t>
        </r>
      </text>
    </comment>
    <comment ref="B293" authorId="1">
      <text>
        <r>
          <rPr>
            <b/>
            <sz val="12"/>
            <color indexed="81"/>
            <rFont val="Arial"/>
            <family val="2"/>
          </rPr>
          <t>Ingresos obtenidos por contratar y ejercer créditos, empréstitos y otras formas de financiamientos , con la banca oficial.</t>
        </r>
      </text>
    </comment>
    <comment ref="B294" authorId="1">
      <text>
        <r>
          <rPr>
            <b/>
            <sz val="12"/>
            <color indexed="81"/>
            <rFont val="Arial"/>
            <family val="2"/>
          </rPr>
          <t xml:space="preserve">Ingresos obtenidos por contratar y ejercer créditos, empréstitos y otras formas de financiamientos con la banca comercial.
</t>
        </r>
      </text>
    </comment>
    <comment ref="B295" authorId="1">
      <text>
        <r>
          <rPr>
            <b/>
            <sz val="12"/>
            <color indexed="81"/>
            <rFont val="Arial"/>
            <family val="2"/>
          </rPr>
          <t xml:space="preserve">Importe del ingreso obtenido por otros financiamientos  que no se encuentren contemplados  en los conceptos anteriores.
</t>
        </r>
      </text>
    </comment>
    <comment ref="B296" authorId="1">
      <text>
        <r>
          <rPr>
            <b/>
            <sz val="12"/>
            <color indexed="81"/>
            <rFont val="Arial"/>
            <family val="2"/>
          </rPr>
          <t>Ingresos que obtiene el Estado por la suma de las deudas que tiene con otras entidades.</t>
        </r>
      </text>
    </comment>
    <comment ref="B297" authorId="1">
      <text>
        <r>
          <rPr>
            <b/>
            <sz val="12"/>
            <color indexed="81"/>
            <rFont val="Arial"/>
            <family val="2"/>
          </rPr>
          <t>Ingresos que obtiene el Estado por la suma de las deudas que tiene con otras entidades.</t>
        </r>
      </text>
    </comment>
    <comment ref="B299" authorId="1">
      <text>
        <r>
          <rPr>
            <b/>
            <sz val="12"/>
            <color indexed="81"/>
            <rFont val="Arial"/>
            <family val="2"/>
          </rPr>
          <t>Ingresos que obtiene el Estado por la suma de las deudas que tiene con otras entidades.</t>
        </r>
      </text>
    </comment>
  </commentList>
</comments>
</file>

<file path=xl/sharedStrings.xml><?xml version="1.0" encoding="utf-8"?>
<sst xmlns="http://schemas.openxmlformats.org/spreadsheetml/2006/main" count="7397" uniqueCount="955">
  <si>
    <t>Codigo Origen</t>
  </si>
  <si>
    <t>Origen (FF)</t>
  </si>
  <si>
    <t>Codigo Subfuncion</t>
  </si>
  <si>
    <t>Nombre Subfuncion</t>
  </si>
  <si>
    <t>Codigo Clasifi. Prog</t>
  </si>
  <si>
    <t>Detalle Clasifi Prog</t>
  </si>
  <si>
    <t>Cod. Dependencia</t>
  </si>
  <si>
    <t>Dependencia</t>
  </si>
  <si>
    <t>Codigo Programa</t>
  </si>
  <si>
    <t>Nombre programa</t>
  </si>
  <si>
    <t>Codigo Proyecto</t>
  </si>
  <si>
    <t>Proyecto</t>
  </si>
  <si>
    <t>Cod. Unidad Ejectura</t>
  </si>
  <si>
    <t>Centro costos</t>
  </si>
  <si>
    <t>Capitulo codigo</t>
  </si>
  <si>
    <t>Capitulo nombre</t>
  </si>
  <si>
    <t>Partida</t>
  </si>
  <si>
    <t>Descripción</t>
  </si>
  <si>
    <t>Codigo Destino</t>
  </si>
  <si>
    <t>Concepto Destino</t>
  </si>
  <si>
    <t>Importe Ajustado</t>
  </si>
  <si>
    <t>Inicial</t>
  </si>
  <si>
    <t>Pre-Comprometido</t>
  </si>
  <si>
    <t>Comprometido</t>
  </si>
  <si>
    <t>Devengado</t>
  </si>
  <si>
    <t>Ejercido</t>
  </si>
  <si>
    <t>Pagado</t>
  </si>
  <si>
    <t>Disponible/Subejercicio</t>
  </si>
  <si>
    <t>Ampliación</t>
  </si>
  <si>
    <t>Transferencia Origen (Disminución)</t>
  </si>
  <si>
    <t>Transferencia Destino (Incremento)</t>
  </si>
  <si>
    <t>1era Modificación</t>
  </si>
  <si>
    <t>Saldo con ampliación</t>
  </si>
  <si>
    <t>Ampliación por transferencia</t>
  </si>
  <si>
    <t>Disminución</t>
  </si>
  <si>
    <t>Disminución por transferencia</t>
  </si>
  <si>
    <t>Ajuste por</t>
  </si>
  <si>
    <t>1.1-00-22</t>
  </si>
  <si>
    <t>RECURSOS FISCALES 2022</t>
  </si>
  <si>
    <t>1.3.4</t>
  </si>
  <si>
    <t>FUNCIÓN PÚBLICA</t>
  </si>
  <si>
    <t>E</t>
  </si>
  <si>
    <t>Actividades del sector público, que realiza en for</t>
  </si>
  <si>
    <t>05_22</t>
  </si>
  <si>
    <t>OFICIALÍA MAYOR</t>
  </si>
  <si>
    <t>GOBIERNO EFECTIVO</t>
  </si>
  <si>
    <t>SERVICIOS CONTRATADOS</t>
  </si>
  <si>
    <t>013_22</t>
  </si>
  <si>
    <t>DIRECCIÓN GENERAL DE ADMINISTRACIÓN</t>
  </si>
  <si>
    <t>SERVICIOS PERSONALES</t>
  </si>
  <si>
    <t>DIETAS</t>
  </si>
  <si>
    <t>SIN DESCRIPCIÓN PARA DESTINOS 00</t>
  </si>
  <si>
    <t>1.5-01-22</t>
  </si>
  <si>
    <t>PARTICIPACIONES FEDERALES 2022</t>
  </si>
  <si>
    <t>SUELDO BASE AL PERSONAL PERMANENTE</t>
  </si>
  <si>
    <t>1.6-01-22</t>
  </si>
  <si>
    <t>PARTICIPACIONES ESTATALES 2022</t>
  </si>
  <si>
    <t>SUELDOS BASE AL PERSONAL EVENTUAL</t>
  </si>
  <si>
    <t>RETRIBUCIONES POR SERVICIOS DE CARÁCTER SOCIAL</t>
  </si>
  <si>
    <t>PRIMAS VACACIONALES</t>
  </si>
  <si>
    <t>GRATIFICACIÓN DE FIN DE AÑO</t>
  </si>
  <si>
    <t xml:space="preserve">se modifico inicial </t>
  </si>
  <si>
    <t>HORAS EXTRAORDINARIAS</t>
  </si>
  <si>
    <t>COMPENSACIONES</t>
  </si>
  <si>
    <t>CUOTAS AL IMSS POR ENFERMEDADES Y MATERNIDAD (Modalidad 38)</t>
  </si>
  <si>
    <t>CUOTAS PARA LA VIVIENDA (IPEJAL 3%)</t>
  </si>
  <si>
    <t>APORTACIONES AL SISTEMA DE RETIRO SEDAR</t>
  </si>
  <si>
    <t>APORTACIONES AL SISTEMA DE RETIRO DE PENSIONES</t>
  </si>
  <si>
    <t>APORTACIONES PARA SEGUROS</t>
  </si>
  <si>
    <t>INDEMNIZACIONES</t>
  </si>
  <si>
    <t>OTRAS PRESTACIONES SOCIALES Y ECONÓMICAS</t>
  </si>
  <si>
    <t>IMPACTO AL SALARIO EN EL TRANSCURSO DEL AÑO</t>
  </si>
  <si>
    <t>2.6-01-22</t>
  </si>
  <si>
    <t>SUBSIDIO POLICÍA METROPOLITANA 2022 (APORTACIÓN ESTATAL)</t>
  </si>
  <si>
    <t>ESTÍMULOS</t>
  </si>
  <si>
    <t>BIENES ADQUIRIDOS</t>
  </si>
  <si>
    <t>MATERIALES Y SUMINISTROS</t>
  </si>
  <si>
    <t>MATERIALES, ÚTILES Y EQUIPOS MENORES DE OFICINA</t>
  </si>
  <si>
    <t>M</t>
  </si>
  <si>
    <t xml:space="preserve">Actividades de apoyo administrativo desarrolladas </t>
  </si>
  <si>
    <t>04_22</t>
  </si>
  <si>
    <t>TESORERÍA MUNICIPAL</t>
  </si>
  <si>
    <t>RECURSOS RECAUDADOS DE MANERA EFICIENTE PROGRAMADOS</t>
  </si>
  <si>
    <t>010_22</t>
  </si>
  <si>
    <t>DIRECCIÓN GENERAL DE INGRESOS</t>
  </si>
  <si>
    <t>MATERIALES, ÚTILES Y EQUIPOS MENORES DE TECNOLOGÍAS DE LA INFORMACIÓN Y COMUNICACIONES</t>
  </si>
  <si>
    <t>1.1-00-21</t>
  </si>
  <si>
    <t>3.8.2</t>
  </si>
  <si>
    <t>DESARROLLO TECNOLÓGICO</t>
  </si>
  <si>
    <t>11_22</t>
  </si>
  <si>
    <t>COORDINACIÓN GENERAL DE GOBIERNO INTELIGENTE E INNOVACIÓN GUBERNAMENTAL</t>
  </si>
  <si>
    <t>INFRAESTRUCTURA TECNOLOGICA ENTREGADA</t>
  </si>
  <si>
    <t>029_22</t>
  </si>
  <si>
    <t>DIRECCIÓN DE INFRAESTRUCTURA DE TECNOLOG</t>
  </si>
  <si>
    <t>MATERIAL DE LIMPIEZA</t>
  </si>
  <si>
    <t>1.3.5</t>
  </si>
  <si>
    <t>ASUNTOS JURÍDICOS</t>
  </si>
  <si>
    <t>O</t>
  </si>
  <si>
    <t>Actividades que realizan la función pública o cont</t>
  </si>
  <si>
    <t>03_22</t>
  </si>
  <si>
    <t>SINDICATURA MUNICIPAL</t>
  </si>
  <si>
    <t>CORRESPONSABILIDAD SOCIAL (TRANSVERSAL)</t>
  </si>
  <si>
    <t>DEFENSORÍA LEGAL</t>
  </si>
  <si>
    <t>009_22</t>
  </si>
  <si>
    <t>DIRECCIÓN GENERAL JURIDÍCA</t>
  </si>
  <si>
    <t>MATERIALES PARA EL REGISTRO E IDENTIFICACIÓN DE BIENES Y PERSONAS</t>
  </si>
  <si>
    <t>01_22</t>
  </si>
  <si>
    <t>PRESIDENCIA</t>
  </si>
  <si>
    <t>SOCIEDAD COHESIVA Y RESILENTE</t>
  </si>
  <si>
    <t>ATENCIÓN A EVENTOS DEL GOBIERNO MUNICIPAL  Y AGENDA GUBERNAMENTAL</t>
  </si>
  <si>
    <t>002_22</t>
  </si>
  <si>
    <t>DIRECCIÓN GENERAL DE RELACIONES PÚBLICAS</t>
  </si>
  <si>
    <t>PRODUCTOS ALIMENTICIOS PARA PERSONAS</t>
  </si>
  <si>
    <t>1.7.2</t>
  </si>
  <si>
    <t>PROTECCIÓN CIVIL</t>
  </si>
  <si>
    <t>R</t>
  </si>
  <si>
    <t>Solamente actividades específicas, distintas a las</t>
  </si>
  <si>
    <t>02_22</t>
  </si>
  <si>
    <t>SECRETARÍA GENERAL DEL AYUNTAMIENTO</t>
  </si>
  <si>
    <t>INFRAESTRUCTURA Y SERVICIOS PÚBLICOS</t>
  </si>
  <si>
    <t>ADMINISTRACIÓN CENTRAL DE PROTECCIÓN CIVIL Y BOMBEROS</t>
  </si>
  <si>
    <t>008_22</t>
  </si>
  <si>
    <t>DIRECCIÓN GENERAL ADJUNTA DE PROTECCIÓN</t>
  </si>
  <si>
    <t>1.7.1</t>
  </si>
  <si>
    <t>POLICÍA</t>
  </si>
  <si>
    <t>08_22</t>
  </si>
  <si>
    <t>COMISARÍA DE LA POLICÍA PREVENTIVA MUNICIPAL</t>
  </si>
  <si>
    <t>SEGURIDAD CIUDADANA</t>
  </si>
  <si>
    <t>EQUIPAMIENTO</t>
  </si>
  <si>
    <t>023_22</t>
  </si>
  <si>
    <t>DESPACHO DE LA COMISARÍA DE LA POLICÍA P</t>
  </si>
  <si>
    <t>2.4.2</t>
  </si>
  <si>
    <t>CULTURA</t>
  </si>
  <si>
    <t>06_22</t>
  </si>
  <si>
    <t>COORDINACIÓN GENERAL DE CONSTRUCCIÓN DE COMUNIDAD</t>
  </si>
  <si>
    <t>POLITICA CULTURAL DE TLAJOMULCO DE ZUÑIGA</t>
  </si>
  <si>
    <t>016_22</t>
  </si>
  <si>
    <t>DIRECCIÓN GENERAL DE CULTURA</t>
  </si>
  <si>
    <t>DESPACHO DE LA TESORERÍA MUNICIPAL</t>
  </si>
  <si>
    <t>011_22</t>
  </si>
  <si>
    <t>DIRECCIÓN DE PROCESOS ADMINISTRATIVOS Y</t>
  </si>
  <si>
    <t>2.1.5</t>
  </si>
  <si>
    <t>PROTECCIÓN DE LA DIVERSIDAD BIOLÓGICA Y DEL PAISAJE</t>
  </si>
  <si>
    <t>17_22</t>
  </si>
  <si>
    <t>UNIDAD DE ACOPIO Y SALUD ANIMAL MUNICIPAL</t>
  </si>
  <si>
    <t>CIUDAD SUSTENTABLE</t>
  </si>
  <si>
    <t>CONTROL DE FELINOS, CANINOS Y VIDA SILVESTRE EN EL MUNICIPIO</t>
  </si>
  <si>
    <t>036_22</t>
  </si>
  <si>
    <t>UNIDAD DE ACOPIO Y SALUD ANIMAL MUNICIPA</t>
  </si>
  <si>
    <t>PRODUCTOS ALIMENTICIOS PARA ANIMALES</t>
  </si>
  <si>
    <t>3.1.1</t>
  </si>
  <si>
    <t>ASUNTOS ECONÓMICOS Y COMERCIALES EN GENERAL</t>
  </si>
  <si>
    <t>09_22</t>
  </si>
  <si>
    <t>COORDINACIÓN GENERAL DE DESARROLLO ECONÓMICO</t>
  </si>
  <si>
    <t>DESARROLLO ECONÓMICO Y EMPLEO</t>
  </si>
  <si>
    <t>ADMINISTRACIÓN CENTRAL DE LA COORDINACIÓN GENERAL DE DESARROLLO ECONÓMICO</t>
  </si>
  <si>
    <t>024_22</t>
  </si>
  <si>
    <t>DESPACHO DE LA COORDINACIÓN GENERAL DE D</t>
  </si>
  <si>
    <t>UTENSILIOS PARA EL SERVICIO DE ALIMENTACIÓN</t>
  </si>
  <si>
    <t>PRODUCTOS QUÍMICOS, FARMACÉUTICOS Y DE LABORATORIO ADQUIRIDOS COMO MATERIA PRIMA</t>
  </si>
  <si>
    <t>OTROS PRODUCTOS ADQUIRIDOS COMO MATERIA PRIMA</t>
  </si>
  <si>
    <t>PRODUCTOS MINERALES NO METÁLICOS</t>
  </si>
  <si>
    <t>2.2.7</t>
  </si>
  <si>
    <t>DESARROLLO REGIONAL</t>
  </si>
  <si>
    <t>07_22</t>
  </si>
  <si>
    <t>GABINETE INTEGRAL DE INFRAESTRUCTURA Y SERVICIOS PÚBLICOS</t>
  </si>
  <si>
    <t>GESTIÓN INTEGRAL DEL AGUA</t>
  </si>
  <si>
    <t>SUMINISTRO DE AGUA</t>
  </si>
  <si>
    <t>017_22</t>
  </si>
  <si>
    <t>DIRECCIÓN GENERAL DE AGUA POTABLE Y SANE</t>
  </si>
  <si>
    <t>CEMENTO Y PRODUCTOS DE CONCRETO</t>
  </si>
  <si>
    <t>SERVICIO DE MANTENIMIENTO EN LOS ESPACIOS PÚBLICOS</t>
  </si>
  <si>
    <t>019_22</t>
  </si>
  <si>
    <t>DIRECCIÓN ADMINISTRATIVA DE INFRAESTRUCT</t>
  </si>
  <si>
    <t>MADERA Y PRODUCTOS DE MADERA</t>
  </si>
  <si>
    <t>MATERIAL ELÉCTRICO Y ELECTRÓNICO</t>
  </si>
  <si>
    <t>2.5.6</t>
  </si>
  <si>
    <t>OTRO SERVICIOS EDUCATIVOS Y ACTIVIDADES INHERENTES</t>
  </si>
  <si>
    <t>S</t>
  </si>
  <si>
    <t>Definidos en el Presupuesto de Egresos y los que s</t>
  </si>
  <si>
    <t>APOYO A INSTITUCIONES EDUCATIVAS</t>
  </si>
  <si>
    <t>014_22</t>
  </si>
  <si>
    <t>DESPACHO DE LA COORDINACIÓN GENERAL DE C</t>
  </si>
  <si>
    <t>SERVICIO DE MANTENIMIENTO DE ALUMBRADO PÚBLICO</t>
  </si>
  <si>
    <t>021_22</t>
  </si>
  <si>
    <t>DIRECCIÓN DE ALUMBRADO PÚBLICO</t>
  </si>
  <si>
    <t>ARTÍCULOS METÁLICOS PARA LA CONSTRUCCIÓN</t>
  </si>
  <si>
    <t>ACTAS DE INSTALACIÓN DE MESAS DE PAZ</t>
  </si>
  <si>
    <t>006_22</t>
  </si>
  <si>
    <t>DIRECCIÓN GENERAL DE CULTURA DE LA PAZ Y</t>
  </si>
  <si>
    <t>SERVICIOS MÉDICOS DE CALIDAD</t>
  </si>
  <si>
    <t>018_22</t>
  </si>
  <si>
    <t>DIRECCIÓN GENERAL DE SALUD PÚBLICA</t>
  </si>
  <si>
    <t>MATERIALES COMPLEMENTARIOS</t>
  </si>
  <si>
    <t>OTROS MATERIALES Y ARTÍCULOS DE CONSTRUCCIÓN Y REPARACIÓN</t>
  </si>
  <si>
    <t>PRODUCTOS QUÍMICOS BÁSICOS</t>
  </si>
  <si>
    <t>PAQUETE AGROECOLÓGICO</t>
  </si>
  <si>
    <t>026_22</t>
  </si>
  <si>
    <t>DIRECCÍON GENERAL DE DESARROLLO RURAL</t>
  </si>
  <si>
    <t>FERTILIZANTES, PESTICIDAS Y OTROS AGROQUÍMICOS</t>
  </si>
  <si>
    <t>MEDICINAS Y PRODUCTOS FARMACÉUTICOS</t>
  </si>
  <si>
    <t>EQUIPOS DE PROTECCIÓN  Y HERRAMIENTA MANUAL</t>
  </si>
  <si>
    <t>MATERIALES, ACCESORIOS Y SUMINISTROS MÉDICOS</t>
  </si>
  <si>
    <t>FIBRAS SINTÉTICAS, HULES PLÁSTICOS Y DERIVADOS</t>
  </si>
  <si>
    <t>10_22</t>
  </si>
  <si>
    <t>COORDINACIÓN GENERAL DE GESTIÓN INTEGRAL DE LA CIUDAD</t>
  </si>
  <si>
    <t>POLITICA DE INTEGRAL DE LA CIUDAD</t>
  </si>
  <si>
    <t>027_22</t>
  </si>
  <si>
    <t>DIRECCIÓN TÉCNICA DE GESTIÓN INTEGRAL DE</t>
  </si>
  <si>
    <t>OTROS PRODUCTOS QUÍMICOS</t>
  </si>
  <si>
    <t>2.5-02-22</t>
  </si>
  <si>
    <t>FONDO DE APORTACIÓN AL FORTALECIMIENTO MUNICIPAL 2022 (FORTAMUN)</t>
  </si>
  <si>
    <t>DESPLIEGUE OPERATIVO PROTECCIÓN CIVIL Y SERVICIOS MEDICOS</t>
  </si>
  <si>
    <t>COMBUSTIBLES, LUBRICANTES Y ADITIVOS</t>
  </si>
  <si>
    <t>DESPLIEGUE OPERATIVO COMISARIA DE LA POLICIA</t>
  </si>
  <si>
    <t>VESTUARIO Y UNIFORMES</t>
  </si>
  <si>
    <t>P</t>
  </si>
  <si>
    <t xml:space="preserve">Actividades destinadas al desarrollo de programas </t>
  </si>
  <si>
    <t>DESPACHO DE LA JEFATURA DE GABINETE</t>
  </si>
  <si>
    <t>003_22</t>
  </si>
  <si>
    <t>JEFATURA DE GABINETE</t>
  </si>
  <si>
    <t>PRENDAS DE SEGURIDAD Y PROTECCIÓN PERSONAL</t>
  </si>
  <si>
    <t>MATRIALES Y SUMINISTROS PARA SEGURIDAD</t>
  </si>
  <si>
    <t>PRENDAS DE PROTECCIÓN PARA SEGURIDAD PÚBLICA Y NACIONAL</t>
  </si>
  <si>
    <t>HERRAMIENTAS MENORES</t>
  </si>
  <si>
    <t>SACRIFICIO DE BOVINOS Y PORCINOS EN EL RASTRO MUNICIPAL</t>
  </si>
  <si>
    <t>037_22</t>
  </si>
  <si>
    <t>DIRECCIÓN DE RASTRO MUNICIPAL</t>
  </si>
  <si>
    <t>REFACCIONES Y ACCESORIOS MENORES DE EDIFICIOS</t>
  </si>
  <si>
    <t>REFACCIONES Y ACCESORIOS MENORES DE EQUIPO DE CÓMPUTO Y TECNOLOGÍAS DE LA INFORMACIÓN</t>
  </si>
  <si>
    <t>REFACCIONES Y ACCESORIOS MENORES DE EQUIPO DE TRANSPORTE</t>
  </si>
  <si>
    <t>REFACCIONES Y ACCESORIOS MENORES DE EQUIPO DE DEFE</t>
  </si>
  <si>
    <t>REFACCIONES Y ACCESORIOS MENORES DE MAQUINARIA Y OTROS EQUIPOS</t>
  </si>
  <si>
    <t>HERRAMIENTAS, REFACCIONES Y ACCESORIOS MENORES</t>
  </si>
  <si>
    <t>SERVICIOS GENERALES</t>
  </si>
  <si>
    <t>ENERGÍA ELÉCTRICA</t>
  </si>
  <si>
    <t>TELEFONÍA TRADICIONAL</t>
  </si>
  <si>
    <t>SERVICIOS DE TELECOMUNICACIONES Y SATÉLITES</t>
  </si>
  <si>
    <t>CAPACITACIÓN</t>
  </si>
  <si>
    <t>SERVICIOS POSTALES Y TELEGRÁFICOS</t>
  </si>
  <si>
    <t>ARRENDAMIENTO DE EDIFICIOS</t>
  </si>
  <si>
    <t>ARRENDAMIENTO DE MOBILIARIO Y EQUIPO DE ADMINISTRACIÓN, EDUCACIONAL Y RECREATIVO</t>
  </si>
  <si>
    <t>SISTEMAS INFORMATICOS MODERNIZADOS RECIBIDOS</t>
  </si>
  <si>
    <t>030_22</t>
  </si>
  <si>
    <t>DIRECCIÓN DE DESARROLLO DE SISTEMAS</t>
  </si>
  <si>
    <t>SERVICIO DE UNIDADES MOVILES ARRENDADAS</t>
  </si>
  <si>
    <t>ARRENDAMIENTO DE EQUIPO DE TRANSPORTE</t>
  </si>
  <si>
    <t>2.7.1</t>
  </si>
  <si>
    <t>OTROS ASUNTOS SOCIALES</t>
  </si>
  <si>
    <t>UNIFORMES ESCOLARES</t>
  </si>
  <si>
    <t>015_22</t>
  </si>
  <si>
    <t>DIRECCIÓN GENERAL DE POLÍTICA SOCIAL</t>
  </si>
  <si>
    <t>ARRENDAMIENTO DE MAQUINARIA, OTROS EQUIPOS Y HERRAMIENTAS</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</si>
  <si>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</si>
  <si>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</si>
  <si>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</si>
  <si>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</si>
  <si>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</si>
  <si>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INVESTIGACION CIENTIFICA Y DESARROLLO</t>
  </si>
  <si>
    <t>BECAS  A ESTUDIANTES</t>
  </si>
  <si>
    <t>SERVICIOS DE APOYO ADMINISTRATIVO, FOTOCOPIADO E IMPRESIÓN</t>
  </si>
  <si>
    <t>SERVICIOS DE PROTECCIÓN Y SEGURIDAD</t>
  </si>
  <si>
    <t>SERVICIOS DE VIGILANCIA</t>
  </si>
  <si>
    <t>SERVICIOS PROFESIONALES, CIENTÍFICOS Y TÉCNICOS INTEGRALES</t>
  </si>
  <si>
    <t>COMUNICACIÓN ESTRATÉGICA DEL GOBIERNO</t>
  </si>
  <si>
    <t>004_22</t>
  </si>
  <si>
    <t>DIRECCIÓN DE COMUNICACIÓN</t>
  </si>
  <si>
    <t>SERVICIOS FINANCIEROS Y BANCARIOS</t>
  </si>
  <si>
    <t>CONDONACIÓN Y/O REDUCCIÓN DE SANCIONES</t>
  </si>
  <si>
    <t>005_22</t>
  </si>
  <si>
    <t>DIRECCIÓN DE LA SECRETARÍA GENERAL</t>
  </si>
  <si>
    <t>SERVICIOS DE COBRANZA, INVESTIGACIÓN CREDITICIA Y SIMILAR</t>
  </si>
  <si>
    <t>SERVICIOS DE RECAUDACIÓN, TRASLADO Y CUSTODIA DE VALORES</t>
  </si>
  <si>
    <t>SEGUROS DE RESPONSABILIDAD PATRIMONIAL Y FIANZAS</t>
  </si>
  <si>
    <t>SEGURO DE BIENES PATRIMONIALES</t>
  </si>
  <si>
    <t>COMISIONES POR VENTAS</t>
  </si>
  <si>
    <t>CONSERVACIÓN Y MANTENIMIENTO MENOR DE INMUEBLES</t>
  </si>
  <si>
    <t>INSTALACIÓN, REPARACIÓN Y MANTENIMIENTO DE EQUIPO DE CÓMPUTO Y TECNOLOGÍA DE LA INFORMACIÓN</t>
  </si>
  <si>
    <t>INSTALACIÓN, REPARACIÓN Y MANTENIMIENTO DE EQUIPO E INSTRUMENTAL MÉDICO Y DE LABORATORIO</t>
  </si>
  <si>
    <t>REPARACIÓN Y MANTENIMIENTO DE EQUIPO DE TRANSPORTE</t>
  </si>
  <si>
    <t>INSTALACIÓN, REPARACIÓN Y MANTENIMIENTO DE MAQUINARIA, OTROS EQUIPOS Y HERRAMIENTA</t>
  </si>
  <si>
    <t>APOYO A INSTITUCIONES</t>
  </si>
  <si>
    <t>2.1.1</t>
  </si>
  <si>
    <t>ORDENACIÓN DE DESECHOS</t>
  </si>
  <si>
    <t>RECOLECCION DE RESIDUOS SOLIDOS  URBANOS</t>
  </si>
  <si>
    <t>022_22</t>
  </si>
  <si>
    <t>DIRECCIÓN DE ASEO PÚBLICO</t>
  </si>
  <si>
    <t>SERVICIOS DE LIMPIEZA Y MANEJO DE DESECHOS</t>
  </si>
  <si>
    <t>DIFUSIÓN POR RADIO, TELEVISIÓN Y OTROS MEDIOS DE MENSAJES SOBRE PROGRAMAS Y ACTIVIDADES GUBERNAMENTALES</t>
  </si>
  <si>
    <t>SERVICIOS DE CREATIVIDAD, PREPRODUCCIÓN Y PRODUCCIÓN DE PUBLICIDAD, EXCEPTO INTERNET</t>
  </si>
  <si>
    <t>SERVICIOS DE LA INDUSTRIA FÍLMICA, DEL SONIDO Y DEL VIDEO</t>
  </si>
  <si>
    <t>SERVICIO DE CREACIÓN Y DIFUSIÓN DE CONTENIDO EXCLUSIVAMENTE A  TRAVÉS DE INTERNET</t>
  </si>
  <si>
    <t>PASAJES AÉREOS</t>
  </si>
  <si>
    <t>K</t>
  </si>
  <si>
    <t>Proyectos de inversión sujetos a registro en la Ca</t>
  </si>
  <si>
    <t>OBRAS DE INFRAESTRUCTURA MUNICIPAL</t>
  </si>
  <si>
    <t>020_22</t>
  </si>
  <si>
    <t>DIRECCIÓN GENERAL DE OBRAS PÚBLICAS</t>
  </si>
  <si>
    <t>APOYO ECONÓMICO A PERSONAS FÍSICAS, ASOCIACIONES E INSTITUCIONES SIN FINES DE LUCRO</t>
  </si>
  <si>
    <t>001_22</t>
  </si>
  <si>
    <t>SECRETARÍA PARTICULAR</t>
  </si>
  <si>
    <t>VIÁTICOS EN EL PAÍS</t>
  </si>
  <si>
    <t>VIÁTICOS EN EL EXTRANJERO</t>
  </si>
  <si>
    <t>OTROS SERVICIOS DE TRASLADO Y HOSPEDAJE</t>
  </si>
  <si>
    <t>GASTOS DE CEREMONIAL</t>
  </si>
  <si>
    <t>POLITICA DE ECOLOGIA Y PROTECCIÓN AMBIENTAL</t>
  </si>
  <si>
    <t>028_22</t>
  </si>
  <si>
    <t>DIRECCIÓN DE ECOLOGÍA Y PROTECCIÓN AMBIE</t>
  </si>
  <si>
    <t>GASTOS DE ORDEN  SOCIAL Y CULTURAL</t>
  </si>
  <si>
    <t>FESTIVAL MAROMETA</t>
  </si>
  <si>
    <t>APOYO A TRADICIONES</t>
  </si>
  <si>
    <t>025_22</t>
  </si>
  <si>
    <t>DIRECCIÓN GENERAL DE TURISMO Y PROMOCIÓN</t>
  </si>
  <si>
    <t>SERVICIOS FUNERARIOS Y DE CEMENTERIOS</t>
  </si>
  <si>
    <t>2.6-02-21</t>
  </si>
  <si>
    <t>EMPEDRADOS 2021 (APORTACIÓN ESTATAL)</t>
  </si>
  <si>
    <t>PROYECTO DE PRESUPUESTO</t>
  </si>
  <si>
    <t>012_22</t>
  </si>
  <si>
    <t>DIRECCIÓN GENERAL DE FINANZAS</t>
  </si>
  <si>
    <t>Reintegro de Remanentes de Recursos Federales y Estatales</t>
  </si>
  <si>
    <t>504.8-16</t>
  </si>
  <si>
    <t>PROYECTO DE DESARROLLO REGIONAL APORTACIÓN FEDERAL</t>
  </si>
  <si>
    <t>2.5-01-21</t>
  </si>
  <si>
    <t>FONDO DE INFRAESTRUCTURA SOCIAL MUNICIPAL 2021 (FISM)</t>
  </si>
  <si>
    <t>2.5-02-21</t>
  </si>
  <si>
    <t>FONDO DE FORTALECIMIENTO MUNICIPAL 2021 (FORTAMUN)</t>
  </si>
  <si>
    <t>2.6-01-21</t>
  </si>
  <si>
    <t>SUBSIDIO POLICÍA METROPOLITANA 2021 (APORTACIÓN ESTATAL)</t>
  </si>
  <si>
    <t>2.5-03-21</t>
  </si>
  <si>
    <t>PRODDER 2021 (APORTACIÓN FEDERAL)</t>
  </si>
  <si>
    <t>IMPUESTOS Y DERECHOS</t>
  </si>
  <si>
    <t>SENTENCIAS Y RESOLUCIONES POR AUTORIDAD COMPETENTE</t>
  </si>
  <si>
    <t>DIVERSAS DEVOLUCIONES</t>
  </si>
  <si>
    <t>PENAS, MULTAS, ACCESORIOS Y ACTUALIZACIONES</t>
  </si>
  <si>
    <t>DIVERSOS GASTOS POR INCIDENTE VIAL</t>
  </si>
  <si>
    <t>TRANSFERENCIAS, ASIGNACIONES, SUBSIDIOS Y OTRAS AYUDAS</t>
  </si>
  <si>
    <t>TRANSFERENCIAS OTORGADAS A ENTIDADES PARAESTATALES NO EMPRESARIALES Y NO FINANCIERAS</t>
  </si>
  <si>
    <t>14_22</t>
  </si>
  <si>
    <t>CENTRO DE ESTIMULACIÓN PARA PERSONAS CON DISCAPACIDAD INTELECTUAL</t>
  </si>
  <si>
    <t>ATENCIÓN PARA PERSONAS CON DISCAPACIDAD INTELECTUAL</t>
  </si>
  <si>
    <t>033_22</t>
  </si>
  <si>
    <t>CENTRO DE ESTIMULACIÓN PARA PERSONAS CON</t>
  </si>
  <si>
    <t>15_22</t>
  </si>
  <si>
    <t>INSTITUTO DE ALTERNATIVAS PARA LOS JÓVENES</t>
  </si>
  <si>
    <t>PROGRAMAS Y ACCIONES CULTURALES, RECREATIVOS Y DEPORTIVAS</t>
  </si>
  <si>
    <t>034_22</t>
  </si>
  <si>
    <t>INSTITUTO DE ALTERNATIVAS PARA LOS JÓVEN</t>
  </si>
  <si>
    <t>2.6.3</t>
  </si>
  <si>
    <t>FAMILIA E HIJOS</t>
  </si>
  <si>
    <t>12_22</t>
  </si>
  <si>
    <t>SISTEMA INTEGRAL PARA EL DESARROLLO DE LA FAMILIA</t>
  </si>
  <si>
    <t>031_22</t>
  </si>
  <si>
    <t>SISTEMA INTEGRAL PARA EL DESARROLLO DE L</t>
  </si>
  <si>
    <t>2.4.1</t>
  </si>
  <si>
    <t>DEPORTE Y RECREACIÓN</t>
  </si>
  <si>
    <t>F</t>
  </si>
  <si>
    <t>Actividades destinadas a la promoción y fomento de</t>
  </si>
  <si>
    <t>16_22</t>
  </si>
  <si>
    <t>CONSEJO MUNICIPAL DEL DEPORTE</t>
  </si>
  <si>
    <t>ACTIVIDADES DEPORTIVAS Y RECREATIVAS EN EL MUNICIPIO</t>
  </si>
  <si>
    <t>035_22</t>
  </si>
  <si>
    <t>2.6.8</t>
  </si>
  <si>
    <t>OTROS GRUPOS VULNERABLES</t>
  </si>
  <si>
    <t>13_22</t>
  </si>
  <si>
    <t>INSTITUTO MUNICIPAL DE LA MUJER TLAJOMULQUENSE</t>
  </si>
  <si>
    <t>ATENCION A MUJERES DEL MUNICIPIO</t>
  </si>
  <si>
    <t>032_22</t>
  </si>
  <si>
    <t>INSTITUTO MUNICIPAL DE LA MUJER TLAJOMUL</t>
  </si>
  <si>
    <t>TRANSFERENCIAS A FIDEICOMISOS DE ENTIDADES FEDERATIVAS Y MUNICIPIOS</t>
  </si>
  <si>
    <t>SUBSIDIOS A LA PRODUCCIÓN</t>
  </si>
  <si>
    <t>EXPOSICIONES ARTESANALES FORANEAS</t>
  </si>
  <si>
    <t>TECNIFICACIÓN DE TALLERES</t>
  </si>
  <si>
    <t>INDEMINIZACIÓN AL PRODUCTOR GANADERO</t>
  </si>
  <si>
    <t>CAL AGRÍCOLA</t>
  </si>
  <si>
    <t>AYUDAS SOCIALES A PERSONAS</t>
  </si>
  <si>
    <t>PROGRAMA DE ECONOMÍA SOLIDARIA TLAJOMULCO</t>
  </si>
  <si>
    <t>POLÍTICA DE VIVIENDA</t>
  </si>
  <si>
    <t>007_22</t>
  </si>
  <si>
    <t>DIRECCIÓN DE VIVIENDA</t>
  </si>
  <si>
    <t>VIVIENDA PROTEGIDA</t>
  </si>
  <si>
    <t>MOCHILAS Y ÚTILES ESCOLARES</t>
  </si>
  <si>
    <t>APOYO A LAS ESTANCIAS INFANTILES</t>
  </si>
  <si>
    <t>APOYO A LAS AGENCIAS Y DELEGACIONES DEL MUNICIPIO</t>
  </si>
  <si>
    <t>PROGRAMA ABC Y REZAGO EDUCATIVO</t>
  </si>
  <si>
    <t>BECAS Y OTRAS AYUDAS PARA PROGRAMAS DE CAPACITACIÓN</t>
  </si>
  <si>
    <t>AYUDAS SOCIALES A INSTITUCIONES DE ENSEÑANZA</t>
  </si>
  <si>
    <t>MALLA SOMBRA</t>
  </si>
  <si>
    <t>AYUDAS SOCIALES A INSTITUCIONES SIN FINES DE LUCRO</t>
  </si>
  <si>
    <t>ALDEA PASITOS</t>
  </si>
  <si>
    <t>TELETON</t>
  </si>
  <si>
    <t>ONU</t>
  </si>
  <si>
    <t>FESTIVAL DEL CINE EN GUADALAJARA</t>
  </si>
  <si>
    <t>AYUDAS POR DESASTRES NATURALES Y OTROS SINIESTROS</t>
  </si>
  <si>
    <t>FOEDEN</t>
  </si>
  <si>
    <t>BIENES MUEBLES, INMUEBLES E INTANGIBLES</t>
  </si>
  <si>
    <t>MUEBLES DE OFICINA Y ESTANTERÍA</t>
  </si>
  <si>
    <t>MUEBLES, EXCEPTO DE OFICINA Y ESTANTERÍA</t>
  </si>
  <si>
    <t>2.5-01-22</t>
  </si>
  <si>
    <t>FONDO DE APORTACIÓN A LA INFRAESTRUCTURA SOCIAL MUNICIPAL 2022 (FISM)</t>
  </si>
  <si>
    <t>EQUIPO DE CÓMPUTO DE TECNOLOGÍAS DE LA INFORMACIÓN</t>
  </si>
  <si>
    <t>OTROS MOBILIARIOS Y EQUIPOS DE ADMINISTRACIÓN</t>
  </si>
  <si>
    <t>EQUIPOS Y APARATOS AUDIOVISUALES</t>
  </si>
  <si>
    <t>CÁMARAS FOTOGRÁFICAS Y DE VIDEO</t>
  </si>
  <si>
    <t>OTRO MOBILIARIO Y EQUIPO EDUCACIONAL Y RECREATIVO</t>
  </si>
  <si>
    <t>EQUIPO MÉDICO Y DE LABORATORIO</t>
  </si>
  <si>
    <t>MAQUINARIA Y EQUIPO AGROPECUARIO</t>
  </si>
  <si>
    <t>SISTEMAS DE AIRE ACONDICIONADO, CALEFACCIÓN Y DE REFRIGERACIÓN INDUSTRIAL Y COMERCIAL</t>
  </si>
  <si>
    <t>EQUIPO DE COMUNICACIÓN Y TELECOMUNICACIÓN</t>
  </si>
  <si>
    <t>HERRAMIENTAS Y MÁQUINAS-HERRAMIENTA</t>
  </si>
  <si>
    <t>OTROS EQUIPOS</t>
  </si>
  <si>
    <t>TERRENOS</t>
  </si>
  <si>
    <t>SOFTWARE</t>
  </si>
  <si>
    <t>LICENCIAS INFORMÁTICAS E INTELECTUALES</t>
  </si>
  <si>
    <t>1.1-XX-22</t>
  </si>
  <si>
    <t>FONDO MUNICIPAL EXCLUSIVO PARA LA RECAUDACIÓN DE RECURSOS DESTINADOS PARA LA CREACIÓN O MEJORAMIENTO DE INFRAESTRUCTURA Y EQUIPAMIENTOS URBANOS EN ESPACIOS PÚBLICOS</t>
  </si>
  <si>
    <t>EDIFICACIÓN NO  HABITACIONAL</t>
  </si>
  <si>
    <t>INVERSION PUBLICA</t>
  </si>
  <si>
    <t>PRESUPUESTO PARTICIPATIVO</t>
  </si>
  <si>
    <t>CONSTRUCCIÓN DE OBRAS PARA EL ABASTECIMIENTO DE AGUA, PETRÓLEO, GAS, ELECTRICIDAD Y TELECOMUNICACIONES</t>
  </si>
  <si>
    <t>CONSTRUCCIÓN DE VÍAS DE COMUNICACIÓN</t>
  </si>
  <si>
    <t>EJECUCIÓN DE PROYECTOS PRODUCTIVOS NO INCLUIDOS EN CONCEPTOS ANTERIORES DE ESTE CAPÍTULO</t>
  </si>
  <si>
    <t>CAT</t>
  </si>
  <si>
    <t>PLANTAS DE TRATAMIENTO</t>
  </si>
  <si>
    <t>DEUDA PUBLICA</t>
  </si>
  <si>
    <t>AMORTIZACIÓN DE LA DEUDA INTERNA CON INSTITUCIONES DE CRÉDITO</t>
  </si>
  <si>
    <t>INTERESES DE LA DEUDA INTERNA CON INSTITUCIONES  DE CRÉDITO</t>
  </si>
  <si>
    <t>Total general</t>
  </si>
  <si>
    <t>Suma de 1era Modificación</t>
  </si>
  <si>
    <t>Modificación</t>
  </si>
  <si>
    <t>Ampliación 1</t>
  </si>
  <si>
    <t>se modifico .01</t>
  </si>
  <si>
    <t xml:space="preserve"> 1era Modificación</t>
  </si>
  <si>
    <t>Nombre</t>
  </si>
  <si>
    <t>Programas y Proyectos</t>
  </si>
  <si>
    <t>Tipo de gasto</t>
  </si>
  <si>
    <t>AMORTIZACION DE LA DEUDA Y DISMINUCION DE PASIVOS</t>
  </si>
  <si>
    <t>GASTO CORRIENTE</t>
  </si>
  <si>
    <t>GASTO CAPITAL</t>
  </si>
  <si>
    <t>Total 1era MODIFICACION</t>
  </si>
  <si>
    <t>CAPITULO</t>
  </si>
  <si>
    <t>Programa</t>
  </si>
  <si>
    <t>Función</t>
  </si>
  <si>
    <t>Finalidad</t>
  </si>
  <si>
    <t>Gobierno</t>
  </si>
  <si>
    <t>Coordinación de la politica de gobierno</t>
  </si>
  <si>
    <t>Asuntos de orden público</t>
  </si>
  <si>
    <t>Desarrollo Social</t>
  </si>
  <si>
    <t>Protección ambiental</t>
  </si>
  <si>
    <t>Educación</t>
  </si>
  <si>
    <t>Vivienda y Servicios a la Comunidad</t>
  </si>
  <si>
    <t>Recreación, Cultura y Otras Manifestaciones Sociales</t>
  </si>
  <si>
    <t xml:space="preserve">Protección Social </t>
  </si>
  <si>
    <t>Otros Asuntos Sociales</t>
  </si>
  <si>
    <t>Asuntos Economicos, Comerciales y Laborales en General</t>
  </si>
  <si>
    <t>Ciencia, Técnología e Innovación</t>
  </si>
  <si>
    <t>CRI/LI</t>
  </si>
  <si>
    <t>DESCRIPCIÓN</t>
  </si>
  <si>
    <t>ESTIMACIÓN DE INGRESOS APROBADOS</t>
  </si>
  <si>
    <t>MODIFICACIÓN 
No. 1</t>
  </si>
  <si>
    <t>ETIMACIÓN DE INGRESOS MODIFICADA</t>
  </si>
  <si>
    <t>IMPUESTOS</t>
  </si>
  <si>
    <t>IMPUESTOS SOBRE LOS INGRESOS</t>
  </si>
  <si>
    <t>1.1.1</t>
  </si>
  <si>
    <t>Impuestos sobre espectáculos públicos</t>
  </si>
  <si>
    <t>1.1.1.1</t>
  </si>
  <si>
    <t>Función de circo y espectáculos de carpa</t>
  </si>
  <si>
    <t>1.1.1.2</t>
  </si>
  <si>
    <t>Conciertos, presentación de artistas, conciertos, audiciones musicales, funciones de box, lucha libre, futbol, básquetbol, beisbol y otros espectáculos deportivos.</t>
  </si>
  <si>
    <t>1.1.1.3</t>
  </si>
  <si>
    <t>Peleas de gallos, palenques, carreras de caballos y similares</t>
  </si>
  <si>
    <t>1.1.1.4</t>
  </si>
  <si>
    <t>Eventos y espectáculos deportivos</t>
  </si>
  <si>
    <t>1.1.1.5</t>
  </si>
  <si>
    <t>Espectáculos culturales, teatrales, ballet, ópera y taurinos</t>
  </si>
  <si>
    <t>1.1.1.6</t>
  </si>
  <si>
    <t>Espectáculos taurinos y ecuestres</t>
  </si>
  <si>
    <t>1.1.1.7</t>
  </si>
  <si>
    <t>Otros espectáculos públicos</t>
  </si>
  <si>
    <t>IMPUESTOS SOBRE EL PATRIMONIO</t>
  </si>
  <si>
    <t>1.2.1</t>
  </si>
  <si>
    <t>Impuesto predial</t>
  </si>
  <si>
    <t>1.2.1.1</t>
  </si>
  <si>
    <t>Predios rústicos</t>
  </si>
  <si>
    <t>1.2.1.2</t>
  </si>
  <si>
    <t>Predios urbanos</t>
  </si>
  <si>
    <t>1.2.2</t>
  </si>
  <si>
    <t>Impuesto sobre transmisiones patrimoniales</t>
  </si>
  <si>
    <t>1.2.2.1</t>
  </si>
  <si>
    <t>Adquisición de departamentos, viviendas y casas para habitación</t>
  </si>
  <si>
    <t>1.2.2.2</t>
  </si>
  <si>
    <t>Regularización de terrenos</t>
  </si>
  <si>
    <t>1.2.3</t>
  </si>
  <si>
    <t>Impuestos sobre negocios jurídicos</t>
  </si>
  <si>
    <t>1.2.3.1</t>
  </si>
  <si>
    <t>Construcción de inmuebles</t>
  </si>
  <si>
    <t>1.2.3.2</t>
  </si>
  <si>
    <t>Reconstrucción de inmuebles</t>
  </si>
  <si>
    <t>1.2.3.3</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</si>
  <si>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</si>
  <si>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</si>
  <si>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</si>
  <si>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</si>
  <si>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</si>
  <si>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</si>
  <si>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</si>
  <si>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1.7.1.1</t>
  </si>
  <si>
    <t>Falta de pago</t>
  </si>
  <si>
    <t>Multas</t>
  </si>
  <si>
    <t>1.7.2.1</t>
  </si>
  <si>
    <t>Infracciones</t>
  </si>
  <si>
    <t>1.7.3</t>
  </si>
  <si>
    <t>Intereses</t>
  </si>
  <si>
    <t>1.7.3.1</t>
  </si>
  <si>
    <t>Plazo de créditos fiscales</t>
  </si>
  <si>
    <t>1.7.4</t>
  </si>
  <si>
    <t>Gastos de ejecución y de embargo</t>
  </si>
  <si>
    <t>1.7.4.1</t>
  </si>
  <si>
    <t>Gastos de notificación</t>
  </si>
  <si>
    <t>1.7.4.2</t>
  </si>
  <si>
    <t>Gastos de embargo</t>
  </si>
  <si>
    <t>1.7.4.3</t>
  </si>
  <si>
    <t>Otros gastos del procedimiento</t>
  </si>
  <si>
    <t>1.7.5</t>
  </si>
  <si>
    <t>Actualización</t>
  </si>
  <si>
    <t>1.7.5.1</t>
  </si>
  <si>
    <t>1.7.9</t>
  </si>
  <si>
    <t>Otros no especificados</t>
  </si>
  <si>
    <t>1.7.9.1</t>
  </si>
  <si>
    <t>Otros  accesorios</t>
  </si>
  <si>
    <t>OTROS IMPUESTOS</t>
  </si>
  <si>
    <t>1.8.1</t>
  </si>
  <si>
    <t>Impuestos extraordinarios</t>
  </si>
  <si>
    <t>1.8.1.1</t>
  </si>
  <si>
    <t>1.8.1.2</t>
  </si>
  <si>
    <t>Otros Impuestos</t>
  </si>
  <si>
    <t>CUOTAS Y APORTACIONES DE SEGURIDAD SOCIAL</t>
  </si>
  <si>
    <t>APORTACIONES PARA FONDOS DE VIVIENDA</t>
  </si>
  <si>
    <t xml:space="preserve">CUOTAS PARA EL SEGURO SOCIAL </t>
  </si>
  <si>
    <t>CUOTAS DE AHORRO PARA EL RETIRO</t>
  </si>
  <si>
    <t>OTRAS CUOTAS Y APORTACIONES PARA LA SEGURIDAD SOCIAL</t>
  </si>
  <si>
    <t>ACCESORIOS</t>
  </si>
  <si>
    <t>CONTRIBUCIONES DE MEJORAS</t>
  </si>
  <si>
    <t>CONTRIBUCIÓN DE MEJORAS POR OBRAS PÚBLICAS</t>
  </si>
  <si>
    <t>Contribuciones de mejoras</t>
  </si>
  <si>
    <t>3.1.1.1</t>
  </si>
  <si>
    <t>Contribuciones de mejoras por obras públicas</t>
  </si>
  <si>
    <t>DERECHOS</t>
  </si>
  <si>
    <t>DERECHOS POR EL USO, GOCE, APROVECHAMIENTO O EXPLOTACIÓN DE BIENES DE DOMINIO PÚBLICO</t>
  </si>
  <si>
    <t>4.1.1</t>
  </si>
  <si>
    <t>Uso del piso</t>
  </si>
  <si>
    <t>4.1.1.1</t>
  </si>
  <si>
    <t>Estacionamientos exclusivos</t>
  </si>
  <si>
    <t>4.1.1.2</t>
  </si>
  <si>
    <t>Puestos permanentes y eventuales</t>
  </si>
  <si>
    <t>4.1.1.3</t>
  </si>
  <si>
    <t>Actividades comerciales e industriales</t>
  </si>
  <si>
    <t>4.1.1.4</t>
  </si>
  <si>
    <t>Espectáculos y diversiones públicas</t>
  </si>
  <si>
    <t>4.1.1.5</t>
  </si>
  <si>
    <t>Otros fines o actividades no previstas</t>
  </si>
  <si>
    <t>4.1.2</t>
  </si>
  <si>
    <t>Estacionamientos</t>
  </si>
  <si>
    <t>4.1.2.1</t>
  </si>
  <si>
    <t>Concesión de estacionamientos</t>
  </si>
  <si>
    <t>4.1.3</t>
  </si>
  <si>
    <t>De los Cementerios de dominio público</t>
  </si>
  <si>
    <t>4.1.3.1</t>
  </si>
  <si>
    <t>Lotes uso perpetuidad y temporal</t>
  </si>
  <si>
    <t>4.1.3.2</t>
  </si>
  <si>
    <t>Mantenimiento</t>
  </si>
  <si>
    <t>4.1.3.3</t>
  </si>
  <si>
    <t>Venta de gavetas a perpetuidad</t>
  </si>
  <si>
    <t>4.1.3.4</t>
  </si>
  <si>
    <t>Otros</t>
  </si>
  <si>
    <t>4.1.4</t>
  </si>
  <si>
    <t>Uso, goce, aprovechamiento o explotación de otros bienes de dominio público</t>
  </si>
  <si>
    <t>4.1.4.1</t>
  </si>
  <si>
    <t>Arrendamiento o concesión de locales en mercados</t>
  </si>
  <si>
    <t>4.1.4.2</t>
  </si>
  <si>
    <t xml:space="preserve">Arrendamiento o concesión de kioscos en plazas y jardines </t>
  </si>
  <si>
    <t>4.1.4.3</t>
  </si>
  <si>
    <t>Arrendamiento o concesión de escusados y baños</t>
  </si>
  <si>
    <t>4.1.4.4</t>
  </si>
  <si>
    <t>Arrendamiento de inmuebles para anuncios</t>
  </si>
  <si>
    <t>4.1.4.5</t>
  </si>
  <si>
    <t>Otros arrendamientos o concesiones de bienes</t>
  </si>
  <si>
    <t>DERECHOS A LOS HIDROCARBUROS</t>
  </si>
  <si>
    <t>DERECHOS POR PRESTACIÓN DE SERVICIOS</t>
  </si>
  <si>
    <t>4.3.1</t>
  </si>
  <si>
    <t>Licencias y permisos de giros</t>
  </si>
  <si>
    <t>4.3.1.1</t>
  </si>
  <si>
    <t>Licencias, permisos o autorización de giros con venta de bebidas alcohólicas</t>
  </si>
  <si>
    <t>4.3.1.2</t>
  </si>
  <si>
    <t>Licencias, permisos o autorización de giros con servicios de bebidas alcohólicas</t>
  </si>
  <si>
    <t>4.3.1.3</t>
  </si>
  <si>
    <t>Licencias, permisos o autorización de otros conceptos distintos a los anteriores giros con bebidas alcohólicas</t>
  </si>
  <si>
    <t>4.3.1.4</t>
  </si>
  <si>
    <t>Permiso para el funcionamiento de horario extraordinario</t>
  </si>
  <si>
    <t>4.3.2</t>
  </si>
  <si>
    <t>Licencias y permisos para anuncios</t>
  </si>
  <si>
    <t>4.3.2.1</t>
  </si>
  <si>
    <t>Licencias y permisos de anuncios permanentes</t>
  </si>
  <si>
    <t>4.3.2.2</t>
  </si>
  <si>
    <t>Licencias y permisos de anuncios eventuales</t>
  </si>
  <si>
    <t>4.3.2.3</t>
  </si>
  <si>
    <t>Licencias y permisos de anunció distintos a los anteriores</t>
  </si>
  <si>
    <t>4.3.3</t>
  </si>
  <si>
    <t>Licencias de construcción, reconstrucción, reparación o demolición de obras</t>
  </si>
  <si>
    <t>4.3.3.1</t>
  </si>
  <si>
    <t>Licencias de construcción</t>
  </si>
  <si>
    <t>4.3.3.2</t>
  </si>
  <si>
    <t>Licencias para demolición</t>
  </si>
  <si>
    <t>4.3.3.3</t>
  </si>
  <si>
    <t>Licencias para remodelación</t>
  </si>
  <si>
    <t>4.3.3.4</t>
  </si>
  <si>
    <t>Licencias para reconstrucción, reestructuración o adaptación</t>
  </si>
  <si>
    <t>4.3.3.5</t>
  </si>
  <si>
    <t>Licencias para ocupación provisional en la vía pública</t>
  </si>
  <si>
    <t>4.3.3.6</t>
  </si>
  <si>
    <t>Licencias para movimientos de tierras</t>
  </si>
  <si>
    <t>4.3.3.7</t>
  </si>
  <si>
    <t>Licencias similares no previstas en las anteriores</t>
  </si>
  <si>
    <t>4.3.4</t>
  </si>
  <si>
    <t>Alineamiento, designación de número oficial e inspección</t>
  </si>
  <si>
    <t>4.3.4.1</t>
  </si>
  <si>
    <t>Alineamiento</t>
  </si>
  <si>
    <t>4.3.4.2</t>
  </si>
  <si>
    <t>Designación de número oficial</t>
  </si>
  <si>
    <t>4.3.4.3</t>
  </si>
  <si>
    <t>Inspección de valor sobre inmuebles</t>
  </si>
  <si>
    <t>4.3.4.4</t>
  </si>
  <si>
    <t>Otros servicios similares</t>
  </si>
  <si>
    <t>4.3.5</t>
  </si>
  <si>
    <t>Licencias de cambio de régimen de propiedad y urbanización</t>
  </si>
  <si>
    <t>4.3.5.1</t>
  </si>
  <si>
    <t>Licencia de cambio de régimen de propiedad</t>
  </si>
  <si>
    <t>4.3.5.2</t>
  </si>
  <si>
    <t>Licencia de urbanización</t>
  </si>
  <si>
    <t>4.3.5.3</t>
  </si>
  <si>
    <t>Peritaje, dictamen e inspección de carácter extraordinario</t>
  </si>
  <si>
    <t>4.3.6</t>
  </si>
  <si>
    <t>Servicios por obras</t>
  </si>
  <si>
    <t>4.3.6.1</t>
  </si>
  <si>
    <t>Medición de terrenos</t>
  </si>
  <si>
    <t>4.3.6.2</t>
  </si>
  <si>
    <t>Autorización para romper pavimento, banquetas o machuelos</t>
  </si>
  <si>
    <t>4.3.6.3</t>
  </si>
  <si>
    <t>Autorización para construcciones de infraestructura en la vía pública</t>
  </si>
  <si>
    <t>4.3.7</t>
  </si>
  <si>
    <t>Regularizaciones de los registros de obra</t>
  </si>
  <si>
    <t>4.3.7.1</t>
  </si>
  <si>
    <t>Regularización de predios en zonas de orgien ejidal destinados al uso de casa habitación</t>
  </si>
  <si>
    <t>4.3.7.2</t>
  </si>
  <si>
    <t>Regularización de edificaciones existentes de uso no habitacional en zonas de origen ejidal con antigüedad mayor a los 5 años</t>
  </si>
  <si>
    <t>4.3.7.3</t>
  </si>
  <si>
    <t>Regulariación de edificaciones existentes de uso no habitación en zonas de origen ejidal con antigüedad de hasta 5 años</t>
  </si>
  <si>
    <t>4.3.8</t>
  </si>
  <si>
    <t>Servicios de sanidad</t>
  </si>
  <si>
    <t>4.3.8.1</t>
  </si>
  <si>
    <t>Inhumaciones y reinhumaciones</t>
  </si>
  <si>
    <t>4.3.8.2</t>
  </si>
  <si>
    <t>Exhumaciones</t>
  </si>
  <si>
    <t>4.3.8.3</t>
  </si>
  <si>
    <t>Servicio de cremación</t>
  </si>
  <si>
    <t>4.3.8.4</t>
  </si>
  <si>
    <t>Traslado de cadáveres fuera del municipio</t>
  </si>
  <si>
    <t>4.3.9</t>
  </si>
  <si>
    <t>Servicio de limpieza, recolección, traslado, tratamiento y disposición final de residuos</t>
  </si>
  <si>
    <t>4.3.9.1</t>
  </si>
  <si>
    <t>Recolección y traslado de basura, desechos o desperdicios no peligrosos</t>
  </si>
  <si>
    <t>4.3.9.2</t>
  </si>
  <si>
    <t>Recolección y traslado de basura, desechos o desperdicios peligrosos</t>
  </si>
  <si>
    <t>4.3.9.3</t>
  </si>
  <si>
    <t>Limpieza de lotes baldíos, jardines, prados, banquetas y similares</t>
  </si>
  <si>
    <t>4.3.9.4</t>
  </si>
  <si>
    <t>Servicio exclusivo de camiones de aseo</t>
  </si>
  <si>
    <t>4.3.9.5</t>
  </si>
  <si>
    <t>Por utilizar tiraderos y rellenos sanitarios del municipio</t>
  </si>
  <si>
    <t>4.3.9.9</t>
  </si>
  <si>
    <t>4.3.10</t>
  </si>
  <si>
    <t>Agua potable y alcantarillado</t>
  </si>
  <si>
    <t>4.3.10.1</t>
  </si>
  <si>
    <t>Servicio doméstico</t>
  </si>
  <si>
    <t>4.3.10.2</t>
  </si>
  <si>
    <t>Servicio no doméstico</t>
  </si>
  <si>
    <t>4.3.10.3</t>
  </si>
  <si>
    <t>Predios baldíos</t>
  </si>
  <si>
    <t>4.3.10.4</t>
  </si>
  <si>
    <t>Servicios en localidades</t>
  </si>
  <si>
    <t>4.3.10.5</t>
  </si>
  <si>
    <t>20% para el saneamiento de las aguas residuales</t>
  </si>
  <si>
    <t>4.3.10.6</t>
  </si>
  <si>
    <t>2% o 3% para la infraestructura básica existente</t>
  </si>
  <si>
    <t>4.3.10.7</t>
  </si>
  <si>
    <t>Aprovechamiento de la infraestructura básica existente</t>
  </si>
  <si>
    <t>4.3.10.8</t>
  </si>
  <si>
    <t>Conexión o reconexión al servicio</t>
  </si>
  <si>
    <t>4.3.11</t>
  </si>
  <si>
    <t>Rastro</t>
  </si>
  <si>
    <t>4.3.11.1</t>
  </si>
  <si>
    <t>Autorización de matanza</t>
  </si>
  <si>
    <t>4.3.11.2</t>
  </si>
  <si>
    <t>Autorización de salida de animales del rastro para envíos fuera del municipio</t>
  </si>
  <si>
    <t>4.3.11.3</t>
  </si>
  <si>
    <t>Autorización de la introducción de ganado al rastro en horas extraordinarias</t>
  </si>
  <si>
    <t>4.3.11.4</t>
  </si>
  <si>
    <t>Sello de inspección sanitaria</t>
  </si>
  <si>
    <t>4.3.11.5</t>
  </si>
  <si>
    <t>Acarreo de carnes en camiones del municipio</t>
  </si>
  <si>
    <t>4.3.11.6</t>
  </si>
  <si>
    <t>Servicios de matanza en el rastro municipal</t>
  </si>
  <si>
    <t>4.3.11.7</t>
  </si>
  <si>
    <t>Venta de productos obtenidos en el rastro</t>
  </si>
  <si>
    <t>4.3.11.9</t>
  </si>
  <si>
    <t>Otros servicios prestados por el rastro municipal</t>
  </si>
  <si>
    <t>4.3.12</t>
  </si>
  <si>
    <t>Registro civil</t>
  </si>
  <si>
    <t>4.3.12.1</t>
  </si>
  <si>
    <t xml:space="preserve">Servicios en oficina fuera del horario </t>
  </si>
  <si>
    <t>4.3.12.2</t>
  </si>
  <si>
    <t>Servicios a domicilio</t>
  </si>
  <si>
    <t>4.3.12.3</t>
  </si>
  <si>
    <t>Anotaciones e inserciones en actas</t>
  </si>
  <si>
    <t>4.3.13</t>
  </si>
  <si>
    <t>Certificaciones</t>
  </si>
  <si>
    <t>4.3.13.1</t>
  </si>
  <si>
    <t>Expedición de certificados, certificaciones, constancias o copias certificadas</t>
  </si>
  <si>
    <t>4.3.13.2</t>
  </si>
  <si>
    <t>Extractos de actas</t>
  </si>
  <si>
    <t>4.3.13.3</t>
  </si>
  <si>
    <t>Dictámenes de trazo, uso y destino</t>
  </si>
  <si>
    <t>4.3.14</t>
  </si>
  <si>
    <t>Servicios de catastro</t>
  </si>
  <si>
    <t>4.3.14.1</t>
  </si>
  <si>
    <t>Copias de planos</t>
  </si>
  <si>
    <t>4.3.14.2</t>
  </si>
  <si>
    <t>Certificaciones catastrales</t>
  </si>
  <si>
    <t>4.3.14.3</t>
  </si>
  <si>
    <t>Informes catastrales</t>
  </si>
  <si>
    <t>4.3.14.4</t>
  </si>
  <si>
    <t>Deslindes catastrales</t>
  </si>
  <si>
    <t>4.3.14.5</t>
  </si>
  <si>
    <t>Dictámenes catastrales</t>
  </si>
  <si>
    <t>4.3.14.6</t>
  </si>
  <si>
    <t>Revisión y autorización de avalúos</t>
  </si>
  <si>
    <t>OTROS DERECHOS</t>
  </si>
  <si>
    <t>4.4.1</t>
  </si>
  <si>
    <t>Derechos no especificados</t>
  </si>
  <si>
    <t>4.4.1.1</t>
  </si>
  <si>
    <t>Servicios prestados en horas hábiles</t>
  </si>
  <si>
    <t>4.4.1.2</t>
  </si>
  <si>
    <t>Servicios prestados en horas inhábiles</t>
  </si>
  <si>
    <t>4.4.1.3</t>
  </si>
  <si>
    <t>Solicitudes de información</t>
  </si>
  <si>
    <t>4.4.1.4</t>
  </si>
  <si>
    <t>Servicios médicos</t>
  </si>
  <si>
    <t>4.4.1.9</t>
  </si>
  <si>
    <t>Otros servicios no especificados</t>
  </si>
  <si>
    <t>ACCESORIOS DE LOS DERECHOS</t>
  </si>
  <si>
    <t>4.5.1</t>
  </si>
  <si>
    <t>4.5.1.1</t>
  </si>
  <si>
    <t>4.5.2</t>
  </si>
  <si>
    <t>4.5.2.1</t>
  </si>
  <si>
    <t>4.5.3</t>
  </si>
  <si>
    <t>4.5.3.1</t>
  </si>
  <si>
    <t>4.5.4</t>
  </si>
  <si>
    <t>4.5.4.1</t>
  </si>
  <si>
    <t>4.5.4.2</t>
  </si>
  <si>
    <t>4.5.4.3</t>
  </si>
  <si>
    <t>4.5.5</t>
  </si>
  <si>
    <t>4.5.5.1</t>
  </si>
  <si>
    <t>4.5.9</t>
  </si>
  <si>
    <t>4.5.9.9</t>
  </si>
  <si>
    <t>PRODUCTOS</t>
  </si>
  <si>
    <t>PRODUCTOS DE TIPO CORRIENTE</t>
  </si>
  <si>
    <t>5.1.1</t>
  </si>
  <si>
    <t>Uso, goce, aprovechamiento o explotación de  bienes de dominio privado</t>
  </si>
  <si>
    <t>5.1.1.1</t>
  </si>
  <si>
    <t>5.1.1.2</t>
  </si>
  <si>
    <t>5.1.1.3</t>
  </si>
  <si>
    <t>5.1.1.4</t>
  </si>
  <si>
    <t>5.1.1.9</t>
  </si>
  <si>
    <t>5.1.2</t>
  </si>
  <si>
    <t>Cementerios de dominio privado</t>
  </si>
  <si>
    <t>5.1.2.1</t>
  </si>
  <si>
    <t>5.1.2.2</t>
  </si>
  <si>
    <t>5.1.2.3</t>
  </si>
  <si>
    <t>5.1.2.9</t>
  </si>
  <si>
    <t>5.1.9</t>
  </si>
  <si>
    <t>Productos diversos</t>
  </si>
  <si>
    <t>5.1.9.1</t>
  </si>
  <si>
    <t>Formas y ediciones impresas</t>
  </si>
  <si>
    <t>5.1.9.2</t>
  </si>
  <si>
    <t>Calcomanías, credenciales, placas, escudos y otros medios de identificación</t>
  </si>
  <si>
    <t>5.1.9.3</t>
  </si>
  <si>
    <t>Depósito de vehículos</t>
  </si>
  <si>
    <t>5.1.9.4</t>
  </si>
  <si>
    <t>Explotación de bienes municipales de dominio privado</t>
  </si>
  <si>
    <t>5.1.9.5</t>
  </si>
  <si>
    <t>Productos o utilidades de talleres y centros de trabajo</t>
  </si>
  <si>
    <t>5.1.9.6</t>
  </si>
  <si>
    <t>Venta de esquilmos, productos de aparcería, desechos y basuras</t>
  </si>
  <si>
    <t>5.1.9.7</t>
  </si>
  <si>
    <t>Venta de productos procedentes de viveros y jardines</t>
  </si>
  <si>
    <t>5.1.9.8</t>
  </si>
  <si>
    <t>Por proporcionar información en documentos o elementos técnicos</t>
  </si>
  <si>
    <t>5.1.9.9</t>
  </si>
  <si>
    <t>Otros productos no especificados</t>
  </si>
  <si>
    <t>PRODUCTOS DE CAPITAL</t>
  </si>
  <si>
    <t>5.2.1</t>
  </si>
  <si>
    <t>Productos de capital</t>
  </si>
  <si>
    <t>5.2.1.1</t>
  </si>
  <si>
    <t>ACCESORIOS DE LOS PRODUCTOS</t>
  </si>
  <si>
    <t>5.3.1</t>
  </si>
  <si>
    <t>5.3.1.9</t>
  </si>
  <si>
    <t>APROVECHAMIENTOS</t>
  </si>
  <si>
    <t>6.1.1</t>
  </si>
  <si>
    <t>Incentivos derivados de la colaboración fiscal</t>
  </si>
  <si>
    <t>6.1.1.1</t>
  </si>
  <si>
    <t>Incentivos de colaboración</t>
  </si>
  <si>
    <t>6.1.2</t>
  </si>
  <si>
    <t>6.1.2.1</t>
  </si>
  <si>
    <t>6.1.3</t>
  </si>
  <si>
    <t>Indemnizaciones</t>
  </si>
  <si>
    <t>6.1.3.1</t>
  </si>
  <si>
    <t>6.1.4</t>
  </si>
  <si>
    <t>Reintegros</t>
  </si>
  <si>
    <t>6.1.4.1</t>
  </si>
  <si>
    <t>6.1.5</t>
  </si>
  <si>
    <t>Aprovechamiento provenientes de obras públicas</t>
  </si>
  <si>
    <t>6.1.5.1</t>
  </si>
  <si>
    <t>Aprovechamientos provenientes de obras públicas</t>
  </si>
  <si>
    <t>6.1.6</t>
  </si>
  <si>
    <t>Aprovechamiento por participaciones derivadas de la aplicación de leyes</t>
  </si>
  <si>
    <t>6.1.6.1</t>
  </si>
  <si>
    <t>6.1.7</t>
  </si>
  <si>
    <t>Aprovechamientos por aportaciones y cooperaciones</t>
  </si>
  <si>
    <t>6.1.7.1</t>
  </si>
  <si>
    <t>APROVECHAMIENTOS DE CAPITAL</t>
  </si>
  <si>
    <t>OTROS APORVECHAMIENTOS</t>
  </si>
  <si>
    <t>6.3.9</t>
  </si>
  <si>
    <t>Otros aprovechamientos</t>
  </si>
  <si>
    <t>6.3.9.9</t>
  </si>
  <si>
    <t>Otros  aprovechamientos</t>
  </si>
  <si>
    <t>ACCESORIOS DE LOS APROVECHAMIENTOS</t>
  </si>
  <si>
    <t>6.4.1</t>
  </si>
  <si>
    <t>6.4.1.9</t>
  </si>
  <si>
    <t>INGRESOS POR VENTAS DE BIENES Y SERVICIOS</t>
  </si>
  <si>
    <t>INGRESOS POR VENTAS DE MERCANCÍAS</t>
  </si>
  <si>
    <t>INGRESOS POR VENTAS DE BIENES Y SERVICIOS PRODUCIDOS EN ESTABLECIMIENTO DEL GOBIERNO</t>
  </si>
  <si>
    <t>7.2.1</t>
  </si>
  <si>
    <t>Producidos en establecimientos del gobierno</t>
  </si>
  <si>
    <t>INGRESOS POR VENTA DE BIENES Y SERVICIOS DE ORGANISMOS DESCENTRALIZADOS</t>
  </si>
  <si>
    <t>7.3.1</t>
  </si>
  <si>
    <t>Producidos por  organismos descentralizados</t>
  </si>
  <si>
    <t>INGRESOS DE OPERACIÓN DE ENTIDADES PARAESTATALES EMPRESARIALES (NO FINANCIERAS)</t>
  </si>
  <si>
    <t>7.4.1</t>
  </si>
  <si>
    <t>Producido por  entidades paraestatales empresiariales (no financieras)</t>
  </si>
  <si>
    <t>INGRESOS NO COMPRENDIDOS EN LAS FRACCIONES DE LA LEY DE INGRESOS CAUSADOS EN EJERCICIOS FISCALES ANTERIORES PENDIENTES DE LIQUIDACIÓN O PAGO</t>
  </si>
  <si>
    <t>7.9.1</t>
  </si>
  <si>
    <t>Impuestos no comprendidos en las fracciones de la ley de ingresos causados en ejercicios fiscales anteriores pendientes de liquidación o pago</t>
  </si>
  <si>
    <t>7.9.2</t>
  </si>
  <si>
    <t>Contribuciones de mejoras, derechos, productos y aprovechamientos no comprendidos en las fracciones de la ley de ingreso causada en ejercicios fiscales anteriores pendientes de liquidación o pago</t>
  </si>
  <si>
    <t>PARTICIPACIONES Y APORTACIONES</t>
  </si>
  <si>
    <t>PARTICIPACIONES</t>
  </si>
  <si>
    <t>8.1.1</t>
  </si>
  <si>
    <t>Participaciones</t>
  </si>
  <si>
    <t>8.1.1.1</t>
  </si>
  <si>
    <t>Federales</t>
  </si>
  <si>
    <t>8.1.1.2</t>
  </si>
  <si>
    <t>Estatales</t>
  </si>
  <si>
    <t>APORTACIONES</t>
  </si>
  <si>
    <t>8.2.1</t>
  </si>
  <si>
    <t>Aportaciones federales</t>
  </si>
  <si>
    <t>8.2.1.1</t>
  </si>
  <si>
    <t>Del fondo de infraestructura social municipal</t>
  </si>
  <si>
    <t>8.2.1.2</t>
  </si>
  <si>
    <t>Rendimientos financieros del fondo de aportaciones para la infraestructura social</t>
  </si>
  <si>
    <t>8.2.1.3</t>
  </si>
  <si>
    <t>Del fondo para el fortalecimiento municipal</t>
  </si>
  <si>
    <t>8.2.1.4</t>
  </si>
  <si>
    <t>Rendimientos financieros del fondo de aportaciones para el fortalecimiento municipal</t>
  </si>
  <si>
    <t>CONVENIOS</t>
  </si>
  <si>
    <t>8.3.1</t>
  </si>
  <si>
    <t>Convenios</t>
  </si>
  <si>
    <t>8.3.1.1</t>
  </si>
  <si>
    <t>Derivados del Gobierno Federal</t>
  </si>
  <si>
    <t>8.3.1.2</t>
  </si>
  <si>
    <t>Derivados del Gobierno Estatal</t>
  </si>
  <si>
    <t>8.3.1.9</t>
  </si>
  <si>
    <t>Otros Convenios</t>
  </si>
  <si>
    <t>TRANSFERENCIAS, ASIGNACIONES, SUBSIDIOS Y  OTRAS AYUDAS</t>
  </si>
  <si>
    <t>TRANSFERENCIAS INTERNAS Y ASIGNACIONES AL SECTOR PÚBLICO</t>
  </si>
  <si>
    <t>9.1.1</t>
  </si>
  <si>
    <t>Transferencias internas y asignaciones al sector público</t>
  </si>
  <si>
    <t>9.1.1.1</t>
  </si>
  <si>
    <t>TRANSFERENCIAS AL RESTO DEL SECTOR PÚBLICO</t>
  </si>
  <si>
    <t>SUBSIDIOS Y SUBVENCIONES</t>
  </si>
  <si>
    <t>9.3.1</t>
  </si>
  <si>
    <t>Subsidio</t>
  </si>
  <si>
    <t>9.3.1.1</t>
  </si>
  <si>
    <t>9.3.2</t>
  </si>
  <si>
    <t>Subvenciones</t>
  </si>
  <si>
    <t>9.3.2.1</t>
  </si>
  <si>
    <t>AYUDAS SOCIALES</t>
  </si>
  <si>
    <t>9.4.1</t>
  </si>
  <si>
    <t>Donativos</t>
  </si>
  <si>
    <t>9.4.1.1</t>
  </si>
  <si>
    <t>Efectivo</t>
  </si>
  <si>
    <t>9.4.1.2</t>
  </si>
  <si>
    <t>Especie</t>
  </si>
  <si>
    <t>PENSIONES Y JUBILACIONES</t>
  </si>
  <si>
    <t>TRANSFERENCIAS A FIDEICOMISOS, MANDATOS Y ANÁLOGOS</t>
  </si>
  <si>
    <t>9.6.1</t>
  </si>
  <si>
    <t>Transferencias</t>
  </si>
  <si>
    <t>9.6.1.1</t>
  </si>
  <si>
    <t>Fideicomisos</t>
  </si>
  <si>
    <t>9.6.1.2</t>
  </si>
  <si>
    <t>Mandatos</t>
  </si>
  <si>
    <t>9.6.1.9</t>
  </si>
  <si>
    <t xml:space="preserve">OTROS INGRESOS Y BENEFICIOS </t>
  </si>
  <si>
    <t>Ingresos financieros</t>
  </si>
  <si>
    <t>10.1.1</t>
  </si>
  <si>
    <t>10.1.2</t>
  </si>
  <si>
    <t>Otros ingresos financieros</t>
  </si>
  <si>
    <t>Diferencias por tipo de cambio a Favor en Efectivo y Equivalentes</t>
  </si>
  <si>
    <t>10.2.1</t>
  </si>
  <si>
    <t>Otros Ingresos y Beneficios Varios</t>
  </si>
  <si>
    <t>10.3.9</t>
  </si>
  <si>
    <t>Otros ingresos y beneficios varios</t>
  </si>
  <si>
    <t>INGRESOS DERIVADOS DE FINANCIAMIENTO</t>
  </si>
  <si>
    <t>ENDEUDAMIENTO INTERNO</t>
  </si>
  <si>
    <t>11.1.1</t>
  </si>
  <si>
    <t>Financiamientos</t>
  </si>
  <si>
    <t>11.1.1.1</t>
  </si>
  <si>
    <t>Banca oficial</t>
  </si>
  <si>
    <t>11.1.1.2</t>
  </si>
  <si>
    <t>Banca comercial</t>
  </si>
  <si>
    <t>11.1.1.9</t>
  </si>
  <si>
    <t>Otros financiamientos no especificados</t>
  </si>
  <si>
    <t>ENDEUDAMIENTO EXTERNO</t>
  </si>
  <si>
    <t>REMANENTES DEL EJERICIO ANTERIOR</t>
  </si>
  <si>
    <t>RECURSOS FISCALES</t>
  </si>
  <si>
    <t>RECURSOS FEDERALES</t>
  </si>
  <si>
    <t>RECURSOS ESTATALES</t>
  </si>
  <si>
    <t>TOTAL DE INGRESOS</t>
  </si>
  <si>
    <t xml:space="preserve">Total </t>
  </si>
  <si>
    <t>Total</t>
  </si>
  <si>
    <t>Desarrollo Económico</t>
  </si>
  <si>
    <t>1era Modificación de Ingresos por Clasificación por Rubro de Ingresos y  Ley de Ingresos Municipal 2022</t>
  </si>
  <si>
    <t xml:space="preserve"> 1ERA MODIFICACIÓN</t>
  </si>
  <si>
    <t>Fuente de Financiamiento</t>
  </si>
  <si>
    <t>Estado del Presupuesto</t>
  </si>
  <si>
    <t>Capitulo de Gasto</t>
  </si>
  <si>
    <t>DESCRIPCION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</si>
</sst>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_ ;\-0\ "/>
    <numFmt numFmtId="165" formatCode="#,##0.00_ ;\-#,##0.00\ "/>
    <numFmt numFmtId="166" formatCode="_-[$€]* #,##0.00_-;\-[$€]* #,##0.00_-;_-[$€]* &quot;-&quot;??_-;_-@_-"/>
    <numFmt numFmtId="167" formatCode="_-\$* #,##0.00_-;&quot;-$&quot;* #,##0.00_-;_-\$* \-??_-;_-@_-"/>
    <numFmt numFmtId="168" formatCode="#,##0.0"/>
    <numFmt numFmtId="169" formatCode="#,##0.0_ ;\-#,##0.0\ "/>
    <numFmt numFmtId="170" formatCode="_-* #,##0.0_-;\-* #,##0.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1"/>
      <color theme="9"/>
      <name val="Calibri"/>
      <family val="2"/>
      <scheme val="minor"/>
    </font>
    <font>
      <b/>
      <sz val="18"/>
      <color theme="1"/>
      <name val="Calibri"/>
      <family val="2"/>
      <scheme val="minor"/>
    </font>
    <font>
      <b/>
      <sz val="16"/>
      <color theme="1"/>
      <name val="Calibri"/>
      <family val="2"/>
      <scheme val="minor"/>
    </font>
    <font>
      <b/>
      <sz val="12"/>
      <name val="Calibri"/>
      <family val="2"/>
      <scheme val="minor"/>
    </font>
    <font>
      <sz val="10"/>
      <name val="Arial"/>
      <family val="2"/>
    </font>
    <font>
      <b/>
      <sz val="12"/>
      <color theme="0"/>
      <name val="Calibri"/>
      <family val="2"/>
      <scheme val="minor"/>
    </font>
    <font>
      <sz val="12"/>
      <name val="Calibri"/>
      <family val="2"/>
      <scheme val="minor"/>
    </font>
    <font>
      <b/>
      <sz val="12"/>
      <color indexed="8"/>
      <name val="Calibri"/>
      <family val="2"/>
      <scheme val="minor"/>
    </font>
    <font>
      <sz val="12"/>
      <color indexed="8"/>
      <name val="Calibri"/>
      <family val="2"/>
      <scheme val="minor"/>
    </font>
    <font>
      <sz val="12"/>
      <color rgb="FF000000"/>
      <name val="Arial"/>
      <family val="2"/>
    </font>
    <font>
      <sz val="12"/>
      <color theme="1"/>
      <name val="Calibri"/>
      <family val="2"/>
      <scheme val="minor"/>
    </font>
    <font>
      <b/>
      <sz val="12"/>
      <name val="Calibri"/>
      <family val="2"/>
    </font>
    <font>
      <i/>
      <sz val="10"/>
      <color indexed="8"/>
      <name val="Calibri"/>
      <family val="2"/>
      <scheme val="minor"/>
    </font>
    <font>
      <sz val="10"/>
      <color theme="1"/>
      <name val="Calibri"/>
      <family val="2"/>
      <scheme val="minor"/>
    </font>
    <font>
      <sz val="12"/>
      <color theme="0"/>
      <name val="Calibri"/>
      <family val="2"/>
      <scheme val="minor"/>
    </font>
    <font>
      <sz val="11"/>
      <color rgb="FF000000"/>
      <name val="Arial"/>
      <family val="2"/>
    </font>
    <font>
      <b/>
      <sz val="12"/>
      <color indexed="8"/>
      <name val="Calibri"/>
      <family val="2"/>
    </font>
    <font>
      <sz val="12"/>
      <color indexed="8"/>
      <name val="Calibri"/>
      <family val="2"/>
    </font>
    <font>
      <b/>
      <sz val="11"/>
      <color indexed="8"/>
      <name val="Calibri"/>
      <family val="2"/>
      <scheme val="minor"/>
    </font>
    <font>
      <sz val="10"/>
      <color indexed="8"/>
      <name val="Calibri"/>
      <family val="2"/>
      <scheme val="minor"/>
    </font>
    <font>
      <sz val="12"/>
      <name val="Calibri"/>
      <family val="2"/>
    </font>
    <font>
      <b/>
      <i/>
      <sz val="12"/>
      <color theme="0"/>
      <name val="Calibri"/>
      <family val="2"/>
    </font>
    <font>
      <b/>
      <sz val="12"/>
      <color theme="0"/>
      <name val="Calibri"/>
      <family val="2"/>
    </font>
    <font>
      <sz val="10"/>
      <color indexed="81"/>
      <name val="Tahoma"/>
      <family val="2"/>
    </font>
    <font>
      <b/>
      <sz val="10"/>
      <color indexed="81"/>
      <name val="Tahoma"/>
      <family val="2"/>
    </font>
    <font>
      <b/>
      <sz val="12"/>
      <color indexed="81"/>
      <name val="Arial"/>
      <family val="2"/>
    </font>
    <font>
      <sz val="12"/>
      <color indexed="81"/>
      <name val="Arial"/>
      <family val="2"/>
    </font>
    <font>
      <sz val="8"/>
      <color indexed="81"/>
      <name val="Tahoma"/>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11"/>
      <color indexed="8"/>
      <name val="Calibri"/>
      <family val="2"/>
    </font>
    <font>
      <sz val="11"/>
      <color indexed="8"/>
      <name val="Calibri"/>
      <family val="2"/>
    </font>
    <font>
      <sz val="11"/>
      <color indexed="9"/>
      <name val="Calibri"/>
      <family val="2"/>
    </font>
    <font>
      <sz val="11"/>
      <color indexed="8"/>
      <name val="Calibri"/>
      <family val="2"/>
      <charset val="1"/>
    </font>
    <font>
      <b/>
      <sz val="18"/>
      <color rgb="FF1F497D"/>
      <name val="Cambria"/>
      <family val="2"/>
      <charset val="1"/>
    </font>
    <font>
      <b/>
      <sz val="18"/>
      <color indexed="62"/>
      <name val="Cambria"/>
      <family val="2"/>
    </font>
    <font>
      <sz val="11"/>
      <color indexed="8"/>
      <name val="Calibri"/>
      <family val="2"/>
      <scheme val="minor"/>
    </font>
    <font>
      <b/>
      <i/>
      <sz val="11"/>
      <color theme="0"/>
      <name val="Calibri"/>
      <family val="2"/>
    </font>
  </fonts>
  <fills count="27">
    <fill>
      <patternFill patternType="none"/>
    </fill>
    <fill>
      <patternFill patternType="gray125"/>
    </fill>
    <fill>
      <patternFill patternType="solid">
        <fgColor theme="4"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bgColor indexed="64"/>
      </patternFill>
    </fill>
    <fill>
      <patternFill patternType="solid">
        <fgColor theme="9"/>
        <bgColor indexed="64"/>
      </patternFill>
    </fill>
    <fill>
      <patternFill patternType="solid">
        <fgColor rgb="FFFFE6CB"/>
        <bgColor indexed="64"/>
      </patternFill>
    </fill>
    <fill>
      <patternFill patternType="solid">
        <fgColor rgb="FF00A79D"/>
        <bgColor indexed="64"/>
      </patternFill>
    </fill>
    <fill>
      <patternFill patternType="solid">
        <fgColor rgb="FFFFF2D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6">
    <border>
      <left/>
      <right/>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4" tint="0.79992065187536243"/>
      </right>
      <top style="thin">
        <color theme="4" tint="0.79992065187536243"/>
      </top>
      <bottom style="thin">
        <color theme="4" tint="0.79992065187536243"/>
      </bottom>
      <diagonal/>
    </border>
    <border>
      <left style="thin">
        <color theme="4" tint="0.79992065187536243"/>
      </left>
      <right/>
      <top style="thin">
        <color theme="4" tint="0.79992065187536243"/>
      </top>
      <bottom style="thin">
        <color theme="4" tint="0.79992065187536243"/>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4" tint="0.79998168889431442"/>
      </right>
      <top style="thin">
        <color theme="4" tint="0.79992065187536243"/>
      </top>
      <bottom/>
      <diagonal/>
    </border>
    <border>
      <left style="thin">
        <color theme="4" tint="0.79998168889431442"/>
      </left>
      <right style="thin">
        <color indexed="64"/>
      </right>
      <top style="thin">
        <color theme="4" tint="0.79998168889431442"/>
      </top>
      <bottom style="thin">
        <color theme="4" tint="0.79998168889431442"/>
      </bottom>
      <diagonal/>
    </border>
    <border>
      <left style="thin">
        <color indexed="64"/>
      </left>
      <right style="thin">
        <color theme="4" tint="0.79992065187536243"/>
      </right>
      <top style="thin">
        <color theme="4" tint="0.79992065187536243"/>
      </top>
      <bottom/>
      <diagonal/>
    </border>
    <border>
      <left style="thin">
        <color theme="4" tint="0.79992065187536243"/>
      </left>
      <right/>
      <top style="thin">
        <color theme="4" tint="0.79992065187536243"/>
      </top>
      <bottom/>
      <diagonal/>
    </border>
    <border>
      <left style="thin">
        <color theme="0"/>
      </left>
      <right style="thin">
        <color theme="0"/>
      </right>
      <top style="thin">
        <color indexed="64"/>
      </top>
      <bottom style="medium">
        <color theme="1"/>
      </bottom>
      <diagonal/>
    </border>
    <border>
      <left style="thin">
        <color theme="0"/>
      </left>
      <right style="thin">
        <color theme="0"/>
      </right>
      <top/>
      <bottom style="medium">
        <color theme="1"/>
      </bottom>
      <diagonal/>
    </border>
    <border>
      <left style="thin">
        <color theme="0"/>
      </left>
      <right style="thin">
        <color theme="4" tint="0.79998168889431442"/>
      </right>
      <top/>
      <bottom/>
      <diagonal/>
    </border>
    <border>
      <left style="thin">
        <color indexed="64"/>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indexed="64"/>
      </left>
      <right style="medium">
        <color theme="1"/>
      </right>
      <top style="hair">
        <color indexed="64"/>
      </top>
      <bottom style="hair">
        <color indexed="64"/>
      </bottom>
      <diagonal/>
    </border>
    <border>
      <left/>
      <right style="hair">
        <color theme="0" tint="-0.499984740745262"/>
      </right>
      <top/>
      <bottom/>
      <diagonal/>
    </border>
    <border>
      <left style="hair">
        <color indexed="64"/>
      </left>
      <right style="hair">
        <color theme="0" tint="-0.499984740745262"/>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theme="1"/>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theme="4" tint="0.79998168889431442"/>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indexed="64"/>
      </bottom>
      <diagonal/>
    </border>
    <border>
      <left style="thin">
        <color theme="4" tint="0.79998168889431442"/>
      </left>
      <right style="thin">
        <color theme="4" tint="0.79998168889431442"/>
      </right>
      <top/>
      <bottom style="thin">
        <color theme="4" tint="0.79998168889431442"/>
      </bottom>
      <diagonal/>
    </border>
    <border>
      <left style="thin">
        <color indexed="64"/>
      </left>
      <right style="thin">
        <color theme="4" tint="0.79992065187536243"/>
      </right>
      <top/>
      <bottom style="medium">
        <color theme="1"/>
      </bottom>
      <diagonal/>
    </border>
    <border>
      <left style="thin">
        <color theme="4" tint="0.79992065187536243"/>
      </left>
      <right style="thin">
        <color theme="4" tint="0.79992065187536243"/>
      </right>
      <top style="thin">
        <color theme="4" tint="0.79992065187536243"/>
      </top>
      <bottom/>
      <diagonal/>
    </border>
    <border>
      <left style="thin">
        <color theme="4" tint="0.79992065187536243"/>
      </left>
      <right style="thin">
        <color theme="4" tint="0.79992065187536243"/>
      </right>
      <top/>
      <bottom style="medium">
        <color theme="1"/>
      </bottom>
      <diagonal/>
    </border>
    <border>
      <left/>
      <right style="hair">
        <color indexed="64"/>
      </right>
      <top style="thin">
        <color indexed="64"/>
      </top>
      <bottom style="thin">
        <color indexed="64"/>
      </bottom>
      <diagonal/>
    </border>
    <border>
      <left style="thin">
        <color theme="4" tint="0.79992065187536243"/>
      </left>
      <right/>
      <top/>
      <bottom style="medium">
        <color theme="1"/>
      </bottom>
      <diagonal/>
    </border>
    <border>
      <left style="thin">
        <color indexed="64"/>
      </left>
      <right/>
      <top/>
      <bottom/>
      <diagonal/>
    </border>
  </borders>
  <cellStyleXfs count="36">
    <xf numFmtId="0" fontId="0" fillId="0" borderId="0"/>
    <xf numFmtId="43" fontId="1" fillId="0" borderId="0" applyFont="0" applyFill="0" applyBorder="0" applyAlignment="0" applyProtection="0"/>
    <xf numFmtId="0" fontId="11" fillId="0" borderId="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1" fillId="23"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1" fillId="22"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1" fillId="22" borderId="0" applyNumberFormat="0" applyBorder="0" applyAlignment="0" applyProtection="0"/>
    <xf numFmtId="0" fontId="40" fillId="25" borderId="0" applyNumberFormat="0" applyBorder="0" applyAlignment="0" applyProtection="0"/>
    <xf numFmtId="0" fontId="40" fillId="19" borderId="0" applyNumberFormat="0" applyBorder="0" applyAlignment="0" applyProtection="0"/>
    <xf numFmtId="0" fontId="41" fillId="20"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1" fillId="26" borderId="0" applyNumberFormat="0" applyBorder="0" applyAlignment="0" applyProtection="0"/>
    <xf numFmtId="166" fontId="11" fillId="0" borderId="0" applyFont="0" applyFill="0" applyBorder="0" applyAlignment="0" applyProtection="0"/>
    <xf numFmtId="43" fontId="42" fillId="0" borderId="0" applyFont="0" applyFill="0" applyBorder="0" applyAlignment="0" applyProtection="0"/>
    <xf numFmtId="167" fontId="42" fillId="0" borderId="0"/>
    <xf numFmtId="0" fontId="1" fillId="0" borderId="0"/>
    <xf numFmtId="0" fontId="42" fillId="0" borderId="0"/>
    <xf numFmtId="0" fontId="1" fillId="0" borderId="0"/>
    <xf numFmtId="0" fontId="42" fillId="0" borderId="0"/>
    <xf numFmtId="0" fontId="1" fillId="0" borderId="0"/>
    <xf numFmtId="0" fontId="11" fillId="0" borderId="0"/>
    <xf numFmtId="9" fontId="11" fillId="0" borderId="0" applyFont="0" applyFill="0" applyBorder="0" applyAlignment="0" applyProtection="0"/>
    <xf numFmtId="0" fontId="43" fillId="0" borderId="0"/>
    <xf numFmtId="0" fontId="44" fillId="0" borderId="0" applyNumberFormat="0" applyFill="0" applyBorder="0" applyAlignment="0" applyProtection="0"/>
  </cellStyleXfs>
  <cellXfs count="322">
    <xf numFmtId="0" fontId="0" fillId="0" borderId="0" xfId="0"/>
    <xf numFmtId="0" fontId="3" fillId="0" borderId="0" xfId="0" applyFont="1"/>
    <xf numFmtId="4" fontId="3" fillId="2" borderId="0" xfId="0" applyNumberFormat="1" applyFont="1" applyFill="1"/>
    <xf numFmtId="4" fontId="3" fillId="0" borderId="0" xfId="0" applyNumberFormat="1" applyFont="1"/>
    <xf numFmtId="4" fontId="0" fillId="0" borderId="0" xfId="0" applyNumberFormat="1"/>
    <xf numFmtId="0" fontId="0" fillId="7" borderId="0" xfId="0" applyFill="1"/>
    <xf numFmtId="4" fontId="0" fillId="7" borderId="0" xfId="0" applyNumberFormat="1" applyFill="1"/>
    <xf numFmtId="0" fontId="0" fillId="5" borderId="0" xfId="0" applyFill="1"/>
    <xf numFmtId="4" fontId="0" fillId="5" borderId="0" xfId="0" applyNumberFormat="1" applyFill="1"/>
    <xf numFmtId="43" fontId="0" fillId="0" borderId="0" xfId="1" applyFont="1"/>
    <xf numFmtId="4" fontId="0" fillId="8" borderId="0" xfId="0" applyNumberFormat="1" applyFill="1"/>
    <xf numFmtId="4" fontId="3" fillId="7" borderId="0" xfId="0" applyNumberFormat="1" applyFont="1" applyFill="1"/>
    <xf numFmtId="4" fontId="0" fillId="0" borderId="0" xfId="0" applyNumberFormat="1" applyFont="1"/>
    <xf numFmtId="0" fontId="0" fillId="9" borderId="0" xfId="0" applyFill="1"/>
    <xf numFmtId="0" fontId="0" fillId="0" borderId="0" xfId="0" applyFill="1"/>
    <xf numFmtId="4" fontId="0" fillId="0" borderId="0" xfId="0" applyNumberFormat="1" applyFill="1"/>
    <xf numFmtId="0" fontId="0" fillId="10" borderId="0" xfId="0" applyFill="1"/>
    <xf numFmtId="4" fontId="0" fillId="10" borderId="0" xfId="0" applyNumberFormat="1" applyFill="1"/>
    <xf numFmtId="4" fontId="3" fillId="3" borderId="0" xfId="0" applyNumberFormat="1" applyFont="1" applyFill="1"/>
    <xf numFmtId="4" fontId="3" fillId="4" borderId="0" xfId="0" applyNumberFormat="1" applyFont="1" applyFill="1"/>
    <xf numFmtId="4" fontId="3" fillId="5" borderId="0" xfId="0" applyNumberFormat="1" applyFont="1" applyFill="1"/>
    <xf numFmtId="4" fontId="3" fillId="6" borderId="0" xfId="0" applyNumberFormat="1" applyFont="1" applyFill="1"/>
    <xf numFmtId="4" fontId="0" fillId="0" borderId="0" xfId="1" applyNumberFormat="1" applyFont="1"/>
    <xf numFmtId="4" fontId="0" fillId="9" borderId="0" xfId="1" applyNumberFormat="1" applyFont="1" applyFill="1"/>
    <xf numFmtId="4" fontId="0" fillId="9" borderId="0" xfId="0" applyNumberFormat="1" applyFill="1"/>
    <xf numFmtId="4" fontId="0" fillId="0" borderId="0" xfId="1" applyNumberFormat="1" applyFont="1" applyFill="1"/>
    <xf numFmtId="0" fontId="0" fillId="0" borderId="0" xfId="0" pivotButton="1"/>
    <xf numFmtId="0" fontId="0" fillId="0" borderId="0" xfId="0" applyAlignment="1">
      <alignment horizontal="left"/>
    </xf>
    <xf numFmtId="43" fontId="0" fillId="0" borderId="0" xfId="0" applyNumberFormat="1"/>
    <xf numFmtId="4"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indent="1"/>
    </xf>
    <xf numFmtId="0" fontId="0" fillId="0" borderId="0" xfId="0" applyBorder="1"/>
    <xf numFmtId="43" fontId="0" fillId="0" borderId="0" xfId="1" applyFont="1" applyBorder="1"/>
    <xf numFmtId="43" fontId="0" fillId="0" borderId="0" xfId="0" applyNumberFormat="1" applyBorder="1"/>
    <xf numFmtId="0" fontId="0" fillId="0" borderId="0" xfId="0" applyAlignment="1">
      <alignment horizontal="center"/>
    </xf>
    <xf numFmtId="4" fontId="0" fillId="11" borderId="0" xfId="0" applyNumberFormat="1" applyFill="1"/>
    <xf numFmtId="0" fontId="0" fillId="11" borderId="0" xfId="0" applyFill="1"/>
    <xf numFmtId="0" fontId="0" fillId="0" borderId="0" xfId="0" applyAlignment="1">
      <alignment wrapText="1"/>
    </xf>
    <xf numFmtId="43" fontId="0" fillId="0" borderId="0" xfId="1" applyFont="1" applyAlignment="1">
      <alignment wrapText="1"/>
    </xf>
    <xf numFmtId="0" fontId="0" fillId="0" borderId="0" xfId="0" pivotButton="1" applyAlignment="1">
      <alignment vertical="center"/>
    </xf>
    <xf numFmtId="0" fontId="0" fillId="0" borderId="0" xfId="0" applyAlignment="1">
      <alignment horizontal="center" vertical="center"/>
    </xf>
    <xf numFmtId="0" fontId="0" fillId="0" borderId="0" xfId="0" pivotButton="1" applyAlignment="1">
      <alignment horizontal="center" vertical="center"/>
    </xf>
    <xf numFmtId="0" fontId="0" fillId="0" borderId="0" xfId="0" applyAlignment="1">
      <alignment vertical="center"/>
    </xf>
    <xf numFmtId="0" fontId="0" fillId="0" borderId="0" xfId="0" applyAlignment="1">
      <alignment vertical="center" wrapText="1"/>
    </xf>
    <xf numFmtId="0" fontId="7" fillId="12" borderId="0" xfId="0" applyFont="1" applyFill="1" applyAlignment="1">
      <alignment vertical="center"/>
    </xf>
    <xf numFmtId="0" fontId="0" fillId="0" borderId="0" xfId="0" applyAlignment="1">
      <alignment horizontal="center" vertical="center" wrapText="1"/>
    </xf>
    <xf numFmtId="43" fontId="0" fillId="0" borderId="0" xfId="1" applyFont="1" applyBorder="1" applyAlignment="1">
      <alignment wrapText="1"/>
    </xf>
    <xf numFmtId="0" fontId="0" fillId="0" borderId="1" xfId="0" applyFill="1" applyBorder="1" applyAlignment="1">
      <alignment horizontal="right"/>
    </xf>
    <xf numFmtId="0" fontId="0" fillId="0" borderId="2" xfId="0" applyFill="1" applyBorder="1" applyAlignment="1">
      <alignment horizontal="right"/>
    </xf>
    <xf numFmtId="0" fontId="0" fillId="0" borderId="0" xfId="0" applyFill="1" applyBorder="1" applyAlignment="1">
      <alignment horizontal="right"/>
    </xf>
    <xf numFmtId="0" fontId="3" fillId="0" borderId="2"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2" xfId="0" applyFont="1" applyBorder="1" applyAlignment="1">
      <alignment horizontal="right" vertical="center" wrapText="1"/>
    </xf>
    <xf numFmtId="0" fontId="12" fillId="14" borderId="17" xfId="0" applyFont="1" applyFill="1" applyBorder="1" applyAlignment="1" applyProtection="1">
      <alignment horizontal="center" vertical="center" wrapText="1"/>
    </xf>
    <xf numFmtId="0" fontId="12" fillId="14" borderId="18" xfId="0" applyFont="1" applyFill="1" applyBorder="1" applyAlignment="1" applyProtection="1">
      <alignment horizontal="left" vertical="center" wrapText="1"/>
    </xf>
    <xf numFmtId="3" fontId="12" fillId="14" borderId="18" xfId="0" applyNumberFormat="1" applyFont="1" applyFill="1" applyBorder="1" applyAlignment="1" applyProtection="1"/>
    <xf numFmtId="43" fontId="12" fillId="14" borderId="19" xfId="1" applyFont="1" applyFill="1" applyBorder="1" applyAlignment="1" applyProtection="1">
      <alignmen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11" xfId="0" applyFill="1" applyBorder="1" applyAlignment="1">
      <alignment horizontal="right" vertical="center"/>
    </xf>
    <xf numFmtId="0" fontId="0" fillId="0" borderId="2" xfId="0" applyBorder="1" applyAlignment="1">
      <alignment horizontal="right" vertical="center"/>
    </xf>
    <xf numFmtId="0" fontId="13" fillId="15" borderId="20" xfId="2" applyFont="1" applyFill="1" applyBorder="1" applyAlignment="1" applyProtection="1">
      <alignment horizontal="center" vertical="center"/>
    </xf>
    <xf numFmtId="0" fontId="10" fillId="15" borderId="21" xfId="0" applyFont="1" applyFill="1" applyBorder="1" applyAlignment="1" applyProtection="1">
      <alignment horizontal="left" vertical="center" wrapText="1"/>
    </xf>
    <xf numFmtId="41" fontId="4" fillId="15" borderId="22" xfId="0" applyNumberFormat="1" applyFont="1" applyFill="1" applyBorder="1" applyAlignment="1" applyProtection="1">
      <alignment vertical="center"/>
    </xf>
    <xf numFmtId="43" fontId="10" fillId="15" borderId="23" xfId="1" applyFont="1" applyFill="1" applyBorder="1" applyAlignment="1" applyProtection="1">
      <alignment vertical="center"/>
    </xf>
    <xf numFmtId="0" fontId="6" fillId="0" borderId="1" xfId="0" applyFont="1" applyFill="1" applyBorder="1" applyAlignment="1">
      <alignment horizontal="right" vertical="center"/>
    </xf>
    <xf numFmtId="0" fontId="6" fillId="0" borderId="2"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2" xfId="0" applyFont="1" applyBorder="1" applyAlignment="1">
      <alignment horizontal="right" vertical="center"/>
    </xf>
    <xf numFmtId="0" fontId="14" fillId="15" borderId="21" xfId="0" applyFont="1" applyFill="1" applyBorder="1" applyAlignment="1" applyProtection="1">
      <alignment horizontal="left" vertical="center" wrapText="1"/>
    </xf>
    <xf numFmtId="41" fontId="3" fillId="15" borderId="22" xfId="0" applyNumberFormat="1" applyFont="1" applyFill="1" applyBorder="1" applyAlignment="1" applyProtection="1">
      <alignment vertical="center"/>
    </xf>
    <xf numFmtId="43" fontId="6" fillId="15" borderId="23" xfId="1" applyFont="1" applyFill="1" applyBorder="1" applyAlignment="1" applyProtection="1">
      <alignment horizontal="right" vertical="center"/>
    </xf>
    <xf numFmtId="0" fontId="13" fillId="0" borderId="20" xfId="2" applyFont="1" applyFill="1" applyBorder="1" applyAlignment="1" applyProtection="1">
      <alignment horizontal="center" vertical="center"/>
    </xf>
    <xf numFmtId="0" fontId="15" fillId="0" borderId="21" xfId="0" applyFont="1" applyFill="1" applyBorder="1" applyAlignment="1">
      <alignment horizontal="left" vertical="center" wrapText="1"/>
    </xf>
    <xf numFmtId="3" fontId="16" fillId="0" borderId="0" xfId="0" applyNumberFormat="1" applyFont="1"/>
    <xf numFmtId="43" fontId="17" fillId="0" borderId="23" xfId="1" applyFont="1" applyBorder="1" applyAlignment="1" applyProtection="1">
      <alignment horizontal="right"/>
    </xf>
    <xf numFmtId="0" fontId="17" fillId="0" borderId="1" xfId="0" applyFont="1" applyFill="1" applyBorder="1" applyAlignment="1">
      <alignment horizontal="right" vertical="center"/>
    </xf>
    <xf numFmtId="0" fontId="17" fillId="0" borderId="2" xfId="0" applyFont="1" applyFill="1" applyBorder="1" applyAlignment="1">
      <alignment horizontal="right" vertical="center"/>
    </xf>
    <xf numFmtId="0" fontId="17" fillId="0" borderId="11" xfId="0" applyFont="1" applyFill="1" applyBorder="1" applyAlignment="1">
      <alignment horizontal="right" vertical="center"/>
    </xf>
    <xf numFmtId="0" fontId="17" fillId="0" borderId="2" xfId="0" applyFont="1" applyBorder="1" applyAlignment="1">
      <alignment horizontal="right" vertical="center"/>
    </xf>
    <xf numFmtId="41" fontId="4" fillId="0" borderId="22" xfId="0" applyNumberFormat="1" applyFont="1" applyFill="1" applyBorder="1" applyAlignment="1" applyProtection="1">
      <alignment horizontal="right" vertical="center"/>
    </xf>
    <xf numFmtId="0" fontId="10" fillId="0" borderId="1" xfId="0" applyFont="1" applyFill="1" applyBorder="1" applyAlignment="1">
      <alignment horizontal="right" vertical="center"/>
    </xf>
    <xf numFmtId="0" fontId="10" fillId="0" borderId="2" xfId="0" applyFont="1" applyFill="1" applyBorder="1" applyAlignment="1">
      <alignment horizontal="right" vertical="center"/>
    </xf>
    <xf numFmtId="0" fontId="10" fillId="0" borderId="11" xfId="0" applyFont="1" applyFill="1" applyBorder="1" applyAlignment="1">
      <alignment horizontal="right" vertical="center"/>
    </xf>
    <xf numFmtId="0" fontId="10" fillId="15" borderId="2" xfId="0" applyFont="1" applyFill="1" applyBorder="1" applyAlignment="1">
      <alignment horizontal="right" vertical="center"/>
    </xf>
    <xf numFmtId="0" fontId="14" fillId="15" borderId="21" xfId="0" applyFont="1" applyFill="1" applyBorder="1" applyAlignment="1">
      <alignment horizontal="left" vertical="center" wrapText="1"/>
    </xf>
    <xf numFmtId="43" fontId="6" fillId="15" borderId="23" xfId="1" applyFont="1" applyFill="1" applyBorder="1" applyAlignment="1" applyProtection="1">
      <alignment vertical="center"/>
    </xf>
    <xf numFmtId="0" fontId="6" fillId="13" borderId="2" xfId="0" applyFont="1" applyFill="1" applyBorder="1" applyAlignment="1">
      <alignment horizontal="right" vertical="center"/>
    </xf>
    <xf numFmtId="43" fontId="10" fillId="15" borderId="23" xfId="1" applyFont="1" applyFill="1" applyBorder="1" applyAlignment="1" applyProtection="1">
      <alignment horizontal="right" vertical="center"/>
    </xf>
    <xf numFmtId="0" fontId="18" fillId="0" borderId="1" xfId="0" applyFont="1" applyFill="1" applyBorder="1" applyAlignment="1">
      <alignment horizontal="right" vertical="center"/>
    </xf>
    <xf numFmtId="0" fontId="18" fillId="0" borderId="2" xfId="0" applyFont="1" applyFill="1" applyBorder="1" applyAlignment="1">
      <alignment horizontal="right" vertical="center"/>
    </xf>
    <xf numFmtId="0" fontId="18" fillId="0" borderId="11" xfId="0" applyFont="1" applyFill="1" applyBorder="1" applyAlignment="1">
      <alignment horizontal="right" vertical="center"/>
    </xf>
    <xf numFmtId="0" fontId="18" fillId="13" borderId="2" xfId="0" applyFont="1" applyFill="1" applyBorder="1" applyAlignment="1">
      <alignment horizontal="right" vertical="center"/>
    </xf>
    <xf numFmtId="0" fontId="10" fillId="13" borderId="2" xfId="0" applyFont="1" applyFill="1" applyBorder="1" applyAlignment="1">
      <alignment horizontal="right" vertical="center"/>
    </xf>
    <xf numFmtId="0" fontId="6" fillId="15" borderId="1" xfId="0" applyFont="1" applyFill="1" applyBorder="1" applyAlignment="1">
      <alignment horizontal="right" vertical="center"/>
    </xf>
    <xf numFmtId="0" fontId="6" fillId="15" borderId="2" xfId="0" applyFont="1" applyFill="1" applyBorder="1" applyAlignment="1">
      <alignment horizontal="right" vertical="center"/>
    </xf>
    <xf numFmtId="0" fontId="6" fillId="15" borderId="11" xfId="0" applyFont="1" applyFill="1" applyBorder="1" applyAlignment="1">
      <alignment horizontal="right" vertical="center"/>
    </xf>
    <xf numFmtId="0" fontId="15" fillId="0" borderId="21" xfId="0" applyFont="1" applyFill="1" applyBorder="1" applyAlignment="1" applyProtection="1">
      <alignment horizontal="left" vertical="center" wrapText="1"/>
      <protection locked="0"/>
    </xf>
    <xf numFmtId="43" fontId="17" fillId="0" borderId="23" xfId="1" applyFont="1" applyBorder="1" applyAlignment="1" applyProtection="1"/>
    <xf numFmtId="0" fontId="19" fillId="0" borderId="1" xfId="0" applyFont="1" applyFill="1" applyBorder="1" applyAlignment="1" applyProtection="1">
      <alignment horizontal="left" vertical="center" wrapText="1"/>
      <protection locked="0"/>
    </xf>
    <xf numFmtId="164" fontId="20" fillId="0" borderId="2" xfId="0" applyNumberFormat="1" applyFont="1" applyBorder="1" applyAlignment="1" applyProtection="1">
      <alignment horizontal="center" vertical="center"/>
      <protection locked="0"/>
    </xf>
    <xf numFmtId="0" fontId="19" fillId="0" borderId="2" xfId="0" applyFont="1" applyFill="1" applyBorder="1" applyAlignment="1" applyProtection="1">
      <alignment horizontal="left" vertical="center" wrapText="1"/>
      <protection locked="0"/>
    </xf>
    <xf numFmtId="164" fontId="20" fillId="0" borderId="11" xfId="0" applyNumberFormat="1" applyFont="1" applyBorder="1" applyAlignment="1" applyProtection="1">
      <alignment horizontal="center" vertical="center"/>
      <protection locked="0"/>
    </xf>
    <xf numFmtId="0" fontId="12" fillId="14" borderId="20" xfId="0" applyFont="1" applyFill="1" applyBorder="1" applyAlignment="1" applyProtection="1">
      <alignment horizontal="center" vertical="center" wrapText="1"/>
    </xf>
    <xf numFmtId="0" fontId="12" fillId="14" borderId="21" xfId="0" applyFont="1" applyFill="1" applyBorder="1" applyAlignment="1" applyProtection="1">
      <alignment horizontal="left" vertical="center" wrapText="1"/>
    </xf>
    <xf numFmtId="41" fontId="2" fillId="14" borderId="22" xfId="0" applyNumberFormat="1" applyFont="1" applyFill="1" applyBorder="1" applyAlignment="1" applyProtection="1">
      <alignment horizontal="right" vertical="center" wrapText="1"/>
    </xf>
    <xf numFmtId="43" fontId="12" fillId="14" borderId="23" xfId="1" applyFont="1" applyFill="1" applyBorder="1" applyAlignment="1" applyProtection="1">
      <alignment vertical="center"/>
    </xf>
    <xf numFmtId="0" fontId="10" fillId="15" borderId="21" xfId="0" applyFont="1" applyFill="1" applyBorder="1" applyAlignment="1">
      <alignment horizontal="left" vertical="center" wrapText="1"/>
    </xf>
    <xf numFmtId="41" fontId="4" fillId="15" borderId="22" xfId="0" applyNumberFormat="1" applyFont="1" applyFill="1" applyBorder="1" applyAlignment="1" applyProtection="1">
      <alignment horizontal="right" vertical="center"/>
    </xf>
    <xf numFmtId="41" fontId="5" fillId="0" borderId="22" xfId="0" applyNumberFormat="1" applyFont="1" applyFill="1" applyBorder="1" applyAlignment="1" applyProtection="1">
      <alignment horizontal="right" vertical="center"/>
    </xf>
    <xf numFmtId="0" fontId="10" fillId="15" borderId="21" xfId="0" applyFont="1" applyFill="1" applyBorder="1" applyAlignment="1" applyProtection="1">
      <alignment vertical="center" wrapText="1"/>
    </xf>
    <xf numFmtId="43" fontId="13" fillId="15" borderId="23" xfId="1" applyFont="1" applyFill="1" applyBorder="1" applyAlignment="1" applyProtection="1">
      <alignment vertical="center"/>
    </xf>
    <xf numFmtId="0" fontId="17" fillId="0" borderId="1" xfId="0" applyFont="1" applyFill="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11" xfId="0" applyFont="1" applyFill="1" applyBorder="1" applyAlignment="1" applyProtection="1">
      <alignment horizontal="right" vertical="center"/>
    </xf>
    <xf numFmtId="0" fontId="17" fillId="0" borderId="2" xfId="0" applyFont="1" applyBorder="1" applyAlignment="1" applyProtection="1">
      <alignment horizontal="right" vertical="center"/>
    </xf>
    <xf numFmtId="0" fontId="15" fillId="0" borderId="21" xfId="0" applyFont="1" applyFill="1" applyBorder="1" applyAlignment="1">
      <alignment horizontal="justify" vertical="center" wrapText="1"/>
    </xf>
    <xf numFmtId="0" fontId="14" fillId="15" borderId="21" xfId="0" applyFont="1" applyFill="1" applyBorder="1" applyAlignment="1">
      <alignment horizontal="left" vertical="center"/>
    </xf>
    <xf numFmtId="0" fontId="17" fillId="0" borderId="1" xfId="0" applyFont="1" applyFill="1" applyBorder="1" applyAlignment="1" applyProtection="1">
      <alignment horizontal="right" vertical="center"/>
      <protection locked="0"/>
    </xf>
    <xf numFmtId="0" fontId="17" fillId="0" borderId="2" xfId="0" applyFont="1" applyFill="1" applyBorder="1" applyAlignment="1" applyProtection="1">
      <alignment horizontal="right" vertical="center"/>
      <protection locked="0"/>
    </xf>
    <xf numFmtId="0" fontId="17" fillId="0" borderId="11" xfId="0" applyFont="1" applyFill="1" applyBorder="1" applyAlignment="1" applyProtection="1">
      <alignment horizontal="right" vertical="center"/>
      <protection locked="0"/>
    </xf>
    <xf numFmtId="0" fontId="17" fillId="0" borderId="2" xfId="0" applyFont="1" applyBorder="1" applyAlignment="1" applyProtection="1">
      <alignment horizontal="right" vertical="center"/>
      <protection locked="0"/>
    </xf>
    <xf numFmtId="43" fontId="13" fillId="15" borderId="23" xfId="1" applyFont="1" applyFill="1" applyBorder="1" applyAlignment="1" applyProtection="1"/>
    <xf numFmtId="0" fontId="17" fillId="0" borderId="21" xfId="0" applyFont="1" applyBorder="1" applyAlignment="1">
      <alignment vertical="center" wrapText="1"/>
    </xf>
    <xf numFmtId="0" fontId="17" fillId="0" borderId="1" xfId="0" applyFont="1" applyFill="1" applyBorder="1" applyAlignment="1">
      <alignment horizontal="right"/>
    </xf>
    <xf numFmtId="0" fontId="17" fillId="0" borderId="2" xfId="0" applyFont="1" applyFill="1" applyBorder="1" applyAlignment="1">
      <alignment horizontal="right"/>
    </xf>
    <xf numFmtId="0" fontId="17" fillId="0" borderId="11" xfId="0" applyFont="1" applyFill="1" applyBorder="1" applyAlignment="1">
      <alignment horizontal="right"/>
    </xf>
    <xf numFmtId="0" fontId="17" fillId="0" borderId="2" xfId="0" applyFont="1" applyBorder="1" applyAlignment="1">
      <alignment horizontal="right"/>
    </xf>
    <xf numFmtId="0" fontId="17" fillId="15" borderId="1" xfId="0" applyFont="1" applyFill="1" applyBorder="1" applyAlignment="1">
      <alignment horizontal="right"/>
    </xf>
    <xf numFmtId="0" fontId="17" fillId="15" borderId="2" xfId="0" applyFont="1" applyFill="1" applyBorder="1" applyAlignment="1">
      <alignment horizontal="right"/>
    </xf>
    <xf numFmtId="0" fontId="17" fillId="15" borderId="11" xfId="0" applyFont="1" applyFill="1" applyBorder="1" applyAlignment="1">
      <alignment horizontal="right"/>
    </xf>
    <xf numFmtId="0" fontId="15" fillId="0" borderId="21" xfId="0" applyFont="1" applyFill="1" applyBorder="1" applyAlignment="1">
      <alignment vertical="center" wrapText="1"/>
    </xf>
    <xf numFmtId="0" fontId="15" fillId="0" borderId="21" xfId="0" applyFont="1" applyFill="1" applyBorder="1" applyAlignment="1" applyProtection="1">
      <alignment vertical="center" wrapText="1"/>
    </xf>
    <xf numFmtId="43" fontId="17" fillId="0" borderId="23" xfId="1" applyFont="1" applyBorder="1" applyAlignment="1" applyProtection="1">
      <alignment horizontal="right" vertical="center"/>
    </xf>
    <xf numFmtId="0" fontId="16" fillId="0" borderId="0" xfId="0" applyFont="1"/>
    <xf numFmtId="0" fontId="17" fillId="15" borderId="1" xfId="0" applyFont="1" applyFill="1" applyBorder="1" applyAlignment="1">
      <alignment horizontal="right" vertical="center"/>
    </xf>
    <xf numFmtId="0" fontId="17" fillId="15" borderId="2" xfId="0" applyFont="1" applyFill="1" applyBorder="1" applyAlignment="1">
      <alignment horizontal="right" vertical="center"/>
    </xf>
    <xf numFmtId="0" fontId="17" fillId="15" borderId="11" xfId="0" applyFont="1" applyFill="1" applyBorder="1" applyAlignment="1">
      <alignment horizontal="right" vertical="center"/>
    </xf>
    <xf numFmtId="41" fontId="0" fillId="0" borderId="24" xfId="0" applyNumberFormat="1" applyBorder="1"/>
    <xf numFmtId="0" fontId="12" fillId="14" borderId="21" xfId="0" applyFont="1" applyFill="1" applyBorder="1" applyAlignment="1" applyProtection="1">
      <alignment vertical="center" wrapText="1"/>
    </xf>
    <xf numFmtId="3" fontId="21" fillId="14" borderId="25" xfId="0" applyNumberFormat="1" applyFont="1" applyFill="1" applyBorder="1" applyAlignment="1" applyProtection="1"/>
    <xf numFmtId="43" fontId="21" fillId="14" borderId="23" xfId="1" applyFont="1" applyFill="1" applyBorder="1" applyAlignment="1" applyProtection="1">
      <alignment vertical="center"/>
    </xf>
    <xf numFmtId="43" fontId="17" fillId="15" borderId="23" xfId="1" applyFont="1" applyFill="1" applyBorder="1" applyAlignment="1" applyProtection="1">
      <alignment vertical="center"/>
    </xf>
    <xf numFmtId="4" fontId="21" fillId="14" borderId="25" xfId="0" applyNumberFormat="1" applyFont="1" applyFill="1" applyBorder="1" applyAlignment="1" applyProtection="1">
      <alignment horizontal="right"/>
    </xf>
    <xf numFmtId="4" fontId="3" fillId="15" borderId="22" xfId="0" applyNumberFormat="1" applyFont="1" applyFill="1" applyBorder="1" applyAlignment="1" applyProtection="1">
      <alignment horizontal="right" vertical="center"/>
    </xf>
    <xf numFmtId="41" fontId="3" fillId="13" borderId="22" xfId="0" applyNumberFormat="1" applyFont="1" applyFill="1" applyBorder="1" applyAlignment="1" applyProtection="1">
      <alignment vertical="center"/>
    </xf>
    <xf numFmtId="43" fontId="14" fillId="15" borderId="23" xfId="1" applyFont="1" applyFill="1" applyBorder="1" applyAlignment="1" applyProtection="1">
      <alignment horizontal="right" vertical="center" wrapText="1"/>
    </xf>
    <xf numFmtId="43" fontId="3" fillId="13" borderId="22" xfId="0" applyNumberFormat="1" applyFont="1" applyFill="1" applyBorder="1" applyAlignment="1" applyProtection="1">
      <alignment horizontal="right" vertical="center"/>
    </xf>
    <xf numFmtId="0" fontId="15" fillId="0" borderId="21" xfId="0" applyFont="1" applyFill="1" applyBorder="1" applyAlignment="1" applyProtection="1">
      <alignment horizontal="left" vertical="center" wrapText="1"/>
    </xf>
    <xf numFmtId="165" fontId="5" fillId="0" borderId="22" xfId="0" applyNumberFormat="1" applyFont="1" applyFill="1" applyBorder="1" applyAlignment="1" applyProtection="1">
      <alignment horizontal="right" vertical="center"/>
    </xf>
    <xf numFmtId="43" fontId="14" fillId="15" borderId="23" xfId="1" applyFont="1" applyFill="1" applyBorder="1" applyAlignment="1" applyProtection="1">
      <alignment vertical="center" wrapText="1"/>
      <protection locked="0"/>
    </xf>
    <xf numFmtId="43" fontId="14" fillId="15" borderId="23" xfId="1" applyFont="1" applyFill="1" applyBorder="1" applyAlignment="1" applyProtection="1">
      <alignment vertical="center" wrapText="1"/>
    </xf>
    <xf numFmtId="43" fontId="14" fillId="15" borderId="23" xfId="1" applyFont="1" applyFill="1" applyBorder="1" applyAlignment="1" applyProtection="1">
      <alignment horizontal="right" wrapText="1"/>
    </xf>
    <xf numFmtId="3" fontId="22" fillId="0" borderId="0" xfId="0" applyNumberFormat="1" applyFont="1"/>
    <xf numFmtId="0" fontId="23" fillId="0" borderId="1" xfId="0" applyFont="1" applyFill="1" applyBorder="1" applyAlignment="1">
      <alignment horizontal="right" vertical="center" wrapText="1"/>
    </xf>
    <xf numFmtId="0" fontId="23" fillId="0" borderId="2" xfId="0" applyFont="1" applyFill="1" applyBorder="1" applyAlignment="1">
      <alignment horizontal="right" vertical="center" wrapText="1"/>
    </xf>
    <xf numFmtId="0" fontId="23" fillId="0" borderId="11" xfId="0" applyFont="1" applyFill="1" applyBorder="1" applyAlignment="1">
      <alignment horizontal="right" vertical="center" wrapText="1"/>
    </xf>
    <xf numFmtId="0" fontId="23" fillId="0" borderId="2" xfId="0" applyFont="1" applyBorder="1" applyAlignment="1">
      <alignment horizontal="right" vertical="center" wrapText="1"/>
    </xf>
    <xf numFmtId="0" fontId="14" fillId="15" borderId="21" xfId="0" applyFont="1" applyFill="1" applyBorder="1" applyAlignment="1">
      <alignment vertical="center" wrapText="1"/>
    </xf>
    <xf numFmtId="43" fontId="10" fillId="15" borderId="23" xfId="1" applyFont="1" applyFill="1" applyBorder="1" applyAlignment="1" applyProtection="1">
      <alignment wrapText="1"/>
    </xf>
    <xf numFmtId="43" fontId="12" fillId="14" borderId="23" xfId="1" applyFont="1" applyFill="1" applyBorder="1" applyAlignment="1" applyProtection="1">
      <alignment vertical="center" wrapText="1"/>
    </xf>
    <xf numFmtId="0" fontId="23" fillId="0" borderId="1" xfId="0" applyFont="1" applyFill="1" applyBorder="1" applyAlignment="1">
      <alignment horizontal="right" vertical="center"/>
    </xf>
    <xf numFmtId="0" fontId="23" fillId="0" borderId="2" xfId="0" applyFont="1" applyFill="1" applyBorder="1" applyAlignment="1">
      <alignment horizontal="right" vertical="center"/>
    </xf>
    <xf numFmtId="0" fontId="23" fillId="0" borderId="11" xfId="0" applyFont="1" applyFill="1" applyBorder="1" applyAlignment="1">
      <alignment horizontal="right" vertical="center"/>
    </xf>
    <xf numFmtId="0" fontId="23" fillId="0" borderId="2" xfId="0" applyFont="1" applyBorder="1" applyAlignment="1">
      <alignment horizontal="right" vertical="center"/>
    </xf>
    <xf numFmtId="4" fontId="16" fillId="0" borderId="0" xfId="0" applyNumberFormat="1" applyFont="1"/>
    <xf numFmtId="43" fontId="5" fillId="0" borderId="22" xfId="1" applyFont="1" applyFill="1" applyBorder="1" applyAlignment="1" applyProtection="1">
      <alignment horizontal="right" vertical="center"/>
    </xf>
    <xf numFmtId="43" fontId="16" fillId="0" borderId="0" xfId="1" applyFont="1" applyAlignment="1">
      <alignment horizontal="right"/>
    </xf>
    <xf numFmtId="0" fontId="15" fillId="0" borderId="21" xfId="0" applyFont="1" applyFill="1" applyBorder="1" applyAlignment="1" applyProtection="1">
      <alignment vertical="center" wrapText="1"/>
      <protection locked="0"/>
    </xf>
    <xf numFmtId="43" fontId="10" fillId="15" borderId="23" xfId="1" applyFont="1" applyFill="1" applyBorder="1" applyAlignment="1" applyProtection="1"/>
    <xf numFmtId="43" fontId="17" fillId="15" borderId="23" xfId="1" applyFont="1" applyFill="1" applyBorder="1" applyAlignment="1" applyProtection="1"/>
    <xf numFmtId="41" fontId="0" fillId="13" borderId="22" xfId="0" applyNumberFormat="1" applyFont="1" applyFill="1" applyBorder="1" applyAlignment="1" applyProtection="1">
      <alignment vertical="center"/>
    </xf>
    <xf numFmtId="0" fontId="24" fillId="0" borderId="1" xfId="0" applyFont="1" applyFill="1" applyBorder="1" applyAlignment="1">
      <alignment horizontal="right" vertical="center"/>
    </xf>
    <xf numFmtId="0" fontId="24" fillId="0" borderId="2" xfId="0" applyFont="1" applyFill="1" applyBorder="1" applyAlignment="1">
      <alignment horizontal="right" vertical="center"/>
    </xf>
    <xf numFmtId="0" fontId="24" fillId="0" borderId="11" xfId="0" applyFont="1" applyFill="1" applyBorder="1" applyAlignment="1">
      <alignment horizontal="right" vertical="center"/>
    </xf>
    <xf numFmtId="0" fontId="24" fillId="0" borderId="2" xfId="0" applyFont="1" applyBorder="1" applyAlignment="1">
      <alignment horizontal="right" vertical="center"/>
    </xf>
    <xf numFmtId="41" fontId="25" fillId="13" borderId="22" xfId="0" applyNumberFormat="1" applyFont="1" applyFill="1" applyBorder="1" applyAlignment="1" applyProtection="1">
      <alignment vertical="center"/>
    </xf>
    <xf numFmtId="0" fontId="10" fillId="15" borderId="21" xfId="0" applyFont="1" applyFill="1" applyBorder="1" applyAlignment="1">
      <alignment vertical="center" wrapText="1"/>
    </xf>
    <xf numFmtId="3" fontId="6" fillId="15" borderId="21" xfId="0" applyNumberFormat="1" applyFont="1" applyFill="1" applyBorder="1" applyAlignment="1" applyProtection="1">
      <protection locked="0"/>
    </xf>
    <xf numFmtId="43" fontId="6" fillId="15" borderId="23" xfId="1" applyFont="1" applyFill="1" applyBorder="1" applyAlignment="1" applyProtection="1"/>
    <xf numFmtId="0" fontId="26" fillId="0" borderId="21" xfId="0" applyFont="1" applyFill="1" applyBorder="1" applyAlignment="1" applyProtection="1">
      <alignment vertical="center" wrapText="1"/>
      <protection locked="0"/>
    </xf>
    <xf numFmtId="3" fontId="12" fillId="14" borderId="21" xfId="0" applyNumberFormat="1" applyFont="1" applyFill="1" applyBorder="1" applyAlignment="1" applyProtection="1"/>
    <xf numFmtId="3" fontId="10" fillId="15" borderId="21" xfId="0" applyNumberFormat="1" applyFont="1" applyFill="1" applyBorder="1" applyAlignment="1" applyProtection="1"/>
    <xf numFmtId="3" fontId="17" fillId="15" borderId="21" xfId="0" applyNumberFormat="1" applyFont="1" applyFill="1" applyBorder="1" applyAlignment="1" applyProtection="1"/>
    <xf numFmtId="0" fontId="27" fillId="0" borderId="21" xfId="0" applyFont="1" applyFill="1" applyBorder="1" applyAlignment="1" applyProtection="1">
      <alignment horizontal="right"/>
      <protection locked="0"/>
    </xf>
    <xf numFmtId="0" fontId="18" fillId="0" borderId="1" xfId="0" applyFont="1" applyFill="1" applyBorder="1" applyAlignment="1">
      <alignment horizontal="right"/>
    </xf>
    <xf numFmtId="0" fontId="18" fillId="0" borderId="2" xfId="0" applyFont="1" applyFill="1" applyBorder="1" applyAlignment="1">
      <alignment horizontal="right"/>
    </xf>
    <xf numFmtId="0" fontId="18" fillId="0" borderId="11" xfId="0" applyFont="1" applyFill="1" applyBorder="1" applyAlignment="1">
      <alignment horizontal="right"/>
    </xf>
    <xf numFmtId="0" fontId="18" fillId="0" borderId="2" xfId="0" applyFont="1" applyBorder="1" applyAlignment="1">
      <alignment horizontal="right"/>
    </xf>
    <xf numFmtId="41" fontId="17" fillId="0" borderId="21" xfId="0" applyNumberFormat="1" applyFont="1" applyBorder="1" applyAlignment="1" applyProtection="1">
      <protection locked="0"/>
    </xf>
    <xf numFmtId="0" fontId="12" fillId="14" borderId="26" xfId="0" applyFont="1" applyFill="1" applyBorder="1" applyAlignment="1" applyProtection="1">
      <alignment horizontal="center" vertical="center" wrapText="1"/>
    </xf>
    <xf numFmtId="0" fontId="12" fillId="14" borderId="27" xfId="0" applyFont="1" applyFill="1" applyBorder="1" applyAlignment="1" applyProtection="1">
      <alignment vertical="center" wrapText="1"/>
    </xf>
    <xf numFmtId="3" fontId="12" fillId="14" borderId="27" xfId="0" applyNumberFormat="1" applyFont="1" applyFill="1" applyBorder="1" applyAlignment="1" applyProtection="1"/>
    <xf numFmtId="43" fontId="12" fillId="14" borderId="28" xfId="1" applyFont="1" applyFill="1" applyBorder="1" applyAlignment="1" applyProtection="1">
      <alignment vertical="center"/>
    </xf>
    <xf numFmtId="43" fontId="12" fillId="14" borderId="27" xfId="1" applyFont="1" applyFill="1" applyBorder="1" applyAlignment="1" applyProtection="1"/>
    <xf numFmtId="0" fontId="10" fillId="0" borderId="20" xfId="0" applyFont="1" applyFill="1" applyBorder="1" applyAlignment="1" applyProtection="1">
      <alignment horizontal="center" vertical="center" wrapText="1"/>
    </xf>
    <xf numFmtId="0" fontId="10" fillId="0" borderId="21" xfId="0" applyFont="1" applyFill="1" applyBorder="1" applyAlignment="1" applyProtection="1">
      <alignment vertical="center" wrapText="1"/>
    </xf>
    <xf numFmtId="3" fontId="10" fillId="0" borderId="21" xfId="0" applyNumberFormat="1" applyFont="1" applyFill="1" applyBorder="1" applyAlignment="1" applyProtection="1"/>
    <xf numFmtId="43" fontId="10" fillId="0" borderId="23" xfId="1" applyFont="1" applyFill="1" applyBorder="1" applyAlignment="1" applyProtection="1">
      <alignment vertical="center"/>
    </xf>
    <xf numFmtId="0" fontId="10" fillId="0" borderId="29" xfId="0" applyFont="1" applyFill="1" applyBorder="1" applyAlignment="1" applyProtection="1">
      <alignment horizontal="center" vertical="center" wrapText="1"/>
    </xf>
    <xf numFmtId="0" fontId="10" fillId="0" borderId="30" xfId="0" applyFont="1" applyFill="1" applyBorder="1" applyAlignment="1" applyProtection="1">
      <alignment vertical="center" wrapText="1"/>
    </xf>
    <xf numFmtId="3" fontId="10" fillId="0" borderId="30" xfId="0" applyNumberFormat="1" applyFont="1" applyFill="1" applyBorder="1" applyAlignment="1" applyProtection="1"/>
    <xf numFmtId="0" fontId="17" fillId="0" borderId="31" xfId="0" applyFont="1" applyFill="1" applyBorder="1" applyAlignment="1">
      <alignment horizontal="right"/>
    </xf>
    <xf numFmtId="0" fontId="17" fillId="0" borderId="32" xfId="0" applyFont="1" applyFill="1" applyBorder="1" applyAlignment="1">
      <alignment horizontal="right"/>
    </xf>
    <xf numFmtId="0" fontId="17" fillId="0" borderId="33" xfId="0" applyFont="1" applyFill="1" applyBorder="1" applyAlignment="1">
      <alignment horizontal="right"/>
    </xf>
    <xf numFmtId="3" fontId="29" fillId="14" borderId="35" xfId="0" applyNumberFormat="1" applyFont="1" applyFill="1" applyBorder="1" applyAlignment="1" applyProtection="1">
      <alignment horizontal="right" vertical="center"/>
    </xf>
    <xf numFmtId="43" fontId="29" fillId="14" borderId="35" xfId="1" applyFont="1" applyFill="1" applyBorder="1" applyAlignment="1" applyProtection="1">
      <alignment horizontal="right" vertical="center"/>
    </xf>
    <xf numFmtId="0" fontId="17" fillId="0" borderId="36" xfId="0" applyFont="1" applyFill="1" applyBorder="1" applyAlignment="1">
      <alignment horizontal="right"/>
    </xf>
    <xf numFmtId="0" fontId="17" fillId="0" borderId="37" xfId="0" applyFont="1" applyFill="1" applyBorder="1" applyAlignment="1">
      <alignment horizontal="right"/>
    </xf>
    <xf numFmtId="0" fontId="17" fillId="0" borderId="38" xfId="0" applyFont="1" applyFill="1" applyBorder="1" applyAlignment="1">
      <alignment horizontal="right"/>
    </xf>
    <xf numFmtId="164" fontId="17" fillId="0" borderId="39" xfId="0" applyNumberFormat="1" applyFont="1" applyBorder="1" applyAlignment="1">
      <alignment horizontal="center" vertical="center"/>
    </xf>
    <xf numFmtId="0" fontId="17" fillId="0" borderId="39" xfId="0" applyFont="1" applyFill="1" applyBorder="1" applyAlignment="1">
      <alignment wrapText="1"/>
    </xf>
    <xf numFmtId="41" fontId="17" fillId="0" borderId="39" xfId="0" applyNumberFormat="1" applyFont="1" applyBorder="1" applyAlignment="1"/>
    <xf numFmtId="43" fontId="17" fillId="0" borderId="39" xfId="1" applyFont="1" applyBorder="1" applyAlignment="1">
      <alignment horizontal="right"/>
    </xf>
    <xf numFmtId="43" fontId="17" fillId="0" borderId="39" xfId="1" applyFont="1" applyBorder="1" applyAlignment="1" applyProtection="1">
      <alignment horizontal="right"/>
    </xf>
    <xf numFmtId="0" fontId="17" fillId="0" borderId="39" xfId="0" applyFont="1" applyFill="1" applyBorder="1" applyAlignment="1">
      <alignment horizontal="right"/>
    </xf>
    <xf numFmtId="164" fontId="17" fillId="0" borderId="2" xfId="0" applyNumberFormat="1" applyFont="1" applyBorder="1" applyAlignment="1">
      <alignment horizontal="center" vertical="center"/>
    </xf>
    <xf numFmtId="0" fontId="17" fillId="0" borderId="2" xfId="0" applyFont="1" applyFill="1" applyBorder="1" applyAlignment="1">
      <alignment wrapText="1"/>
    </xf>
    <xf numFmtId="41" fontId="17" fillId="0" borderId="2" xfId="0" applyNumberFormat="1" applyFont="1" applyBorder="1" applyAlignment="1"/>
    <xf numFmtId="43" fontId="17" fillId="0" borderId="2" xfId="1" applyFont="1" applyBorder="1" applyAlignment="1">
      <alignment horizontal="right"/>
    </xf>
    <xf numFmtId="43" fontId="17" fillId="0" borderId="2" xfId="1" applyFont="1" applyBorder="1" applyAlignment="1" applyProtection="1">
      <alignment horizontal="right"/>
    </xf>
    <xf numFmtId="0" fontId="9" fillId="0" borderId="4" xfId="0" applyFont="1" applyFill="1" applyBorder="1" applyAlignment="1">
      <alignment vertical="center"/>
    </xf>
    <xf numFmtId="0" fontId="9" fillId="0" borderId="5" xfId="0" applyFont="1" applyFill="1" applyBorder="1" applyAlignment="1">
      <alignment vertical="center"/>
    </xf>
    <xf numFmtId="0" fontId="2" fillId="14" borderId="17" xfId="0" applyFont="1" applyFill="1" applyBorder="1" applyAlignment="1" applyProtection="1">
      <alignment horizontal="center" vertical="center"/>
    </xf>
    <xf numFmtId="0" fontId="2" fillId="14" borderId="18" xfId="0" applyFont="1" applyFill="1" applyBorder="1" applyAlignment="1" applyProtection="1">
      <alignment horizontal="left" vertical="center"/>
    </xf>
    <xf numFmtId="43" fontId="2" fillId="14" borderId="18" xfId="1" applyFont="1" applyFill="1" applyBorder="1" applyAlignment="1" applyProtection="1">
      <alignment horizontal="left" vertical="center"/>
    </xf>
    <xf numFmtId="0" fontId="5" fillId="15" borderId="20" xfId="2" applyFont="1" applyFill="1" applyBorder="1" applyAlignment="1" applyProtection="1">
      <alignment horizontal="center" vertical="center"/>
    </xf>
    <xf numFmtId="0" fontId="4" fillId="15" borderId="21" xfId="0" applyFont="1" applyFill="1" applyBorder="1" applyAlignment="1" applyProtection="1">
      <alignment horizontal="left" vertical="center"/>
    </xf>
    <xf numFmtId="43" fontId="4" fillId="15" borderId="21" xfId="1" applyFont="1" applyFill="1" applyBorder="1" applyAlignment="1" applyProtection="1">
      <alignment horizontal="left" vertical="center"/>
    </xf>
    <xf numFmtId="0" fontId="25" fillId="15" borderId="21" xfId="0" applyFont="1" applyFill="1" applyBorder="1" applyAlignment="1" applyProtection="1">
      <alignment horizontal="left" vertical="center"/>
    </xf>
    <xf numFmtId="43" fontId="25" fillId="15" borderId="21" xfId="1" applyFont="1" applyFill="1" applyBorder="1" applyAlignment="1" applyProtection="1">
      <alignment horizontal="left" vertical="center"/>
    </xf>
    <xf numFmtId="0" fontId="5" fillId="0" borderId="20" xfId="2" applyFont="1" applyFill="1" applyBorder="1" applyAlignment="1" applyProtection="1">
      <alignment horizontal="center" vertical="center"/>
    </xf>
    <xf numFmtId="0" fontId="45" fillId="0" borderId="21" xfId="0" applyFont="1" applyFill="1" applyBorder="1" applyAlignment="1">
      <alignment horizontal="left" vertical="center"/>
    </xf>
    <xf numFmtId="43" fontId="45" fillId="0" borderId="21" xfId="1" applyFont="1" applyFill="1" applyBorder="1" applyAlignment="1">
      <alignment horizontal="left" vertical="center"/>
    </xf>
    <xf numFmtId="0" fontId="25" fillId="15" borderId="21" xfId="0" applyFont="1" applyFill="1" applyBorder="1" applyAlignment="1">
      <alignment horizontal="left" vertical="center"/>
    </xf>
    <xf numFmtId="43" fontId="25" fillId="15" borderId="21" xfId="1" applyFont="1" applyFill="1" applyBorder="1" applyAlignment="1">
      <alignment horizontal="left" vertical="center"/>
    </xf>
    <xf numFmtId="0" fontId="45" fillId="0" borderId="21" xfId="0" applyFont="1" applyFill="1" applyBorder="1" applyAlignment="1" applyProtection="1">
      <alignment horizontal="left" vertical="center"/>
      <protection locked="0"/>
    </xf>
    <xf numFmtId="43" fontId="45" fillId="0" borderId="21" xfId="1" applyFont="1" applyFill="1" applyBorder="1" applyAlignment="1" applyProtection="1">
      <alignment horizontal="left" vertical="center"/>
      <protection locked="0"/>
    </xf>
    <xf numFmtId="0" fontId="2" fillId="14" borderId="20" xfId="0" applyFont="1" applyFill="1" applyBorder="1" applyAlignment="1" applyProtection="1">
      <alignment horizontal="center" vertical="center"/>
    </xf>
    <xf numFmtId="0" fontId="2" fillId="14" borderId="21" xfId="0" applyFont="1" applyFill="1" applyBorder="1" applyAlignment="1" applyProtection="1">
      <alignment horizontal="left" vertical="center"/>
    </xf>
    <xf numFmtId="43" fontId="2" fillId="14" borderId="21" xfId="1" applyFont="1" applyFill="1" applyBorder="1" applyAlignment="1" applyProtection="1">
      <alignment horizontal="left" vertical="center"/>
    </xf>
    <xf numFmtId="0" fontId="4" fillId="15" borderId="21" xfId="0" applyFont="1" applyFill="1" applyBorder="1" applyAlignment="1">
      <alignment horizontal="left" vertical="center"/>
    </xf>
    <xf numFmtId="43" fontId="4" fillId="15" borderId="21" xfId="1" applyFont="1" applyFill="1" applyBorder="1" applyAlignment="1">
      <alignment horizontal="left" vertical="center"/>
    </xf>
    <xf numFmtId="0" fontId="4" fillId="15" borderId="21" xfId="0" applyFont="1" applyFill="1" applyBorder="1" applyAlignment="1" applyProtection="1">
      <alignment vertical="center"/>
    </xf>
    <xf numFmtId="43" fontId="4" fillId="15" borderId="21" xfId="1" applyFont="1" applyFill="1" applyBorder="1" applyAlignment="1" applyProtection="1">
      <alignment vertical="center"/>
    </xf>
    <xf numFmtId="0" fontId="45" fillId="0" borderId="21" xfId="0" applyFont="1" applyFill="1" applyBorder="1" applyAlignment="1">
      <alignment horizontal="justify" vertical="center"/>
    </xf>
    <xf numFmtId="43" fontId="45" fillId="0" borderId="21" xfId="1" applyFont="1" applyFill="1" applyBorder="1" applyAlignment="1">
      <alignment horizontal="justify" vertical="center"/>
    </xf>
    <xf numFmtId="0" fontId="0" fillId="0" borderId="21" xfId="0" applyFont="1" applyBorder="1" applyAlignment="1">
      <alignment vertical="center"/>
    </xf>
    <xf numFmtId="43" fontId="0" fillId="0" borderId="21" xfId="1" applyFont="1" applyBorder="1" applyAlignment="1">
      <alignment vertical="center"/>
    </xf>
    <xf numFmtId="0" fontId="45" fillId="0" borderId="21" xfId="0" applyFont="1" applyFill="1" applyBorder="1" applyAlignment="1">
      <alignment vertical="center"/>
    </xf>
    <xf numFmtId="43" fontId="45" fillId="0" borderId="21" xfId="1" applyFont="1" applyFill="1" applyBorder="1" applyAlignment="1">
      <alignment vertical="center"/>
    </xf>
    <xf numFmtId="0" fontId="45" fillId="0" borderId="21" xfId="0" applyFont="1" applyFill="1" applyBorder="1" applyAlignment="1" applyProtection="1">
      <alignment vertical="center"/>
    </xf>
    <xf numFmtId="43" fontId="45" fillId="0" borderId="21" xfId="1" applyFont="1" applyFill="1" applyBorder="1" applyAlignment="1" applyProtection="1">
      <alignment vertical="center"/>
    </xf>
    <xf numFmtId="0" fontId="2" fillId="14" borderId="21" xfId="0" applyFont="1" applyFill="1" applyBorder="1" applyAlignment="1" applyProtection="1">
      <alignment vertical="center"/>
    </xf>
    <xf numFmtId="43" fontId="2" fillId="14" borderId="21" xfId="1" applyFont="1" applyFill="1" applyBorder="1" applyAlignment="1" applyProtection="1">
      <alignment vertical="center"/>
    </xf>
    <xf numFmtId="0" fontId="45" fillId="0" borderId="21" xfId="0" applyFont="1" applyFill="1" applyBorder="1" applyAlignment="1" applyProtection="1">
      <alignment horizontal="left" vertical="center"/>
    </xf>
    <xf numFmtId="43" fontId="45" fillId="0" borderId="21" xfId="1" applyFont="1" applyFill="1" applyBorder="1" applyAlignment="1" applyProtection="1">
      <alignment horizontal="left" vertical="center"/>
    </xf>
    <xf numFmtId="0" fontId="25" fillId="15" borderId="21" xfId="0" applyFont="1" applyFill="1" applyBorder="1" applyAlignment="1">
      <alignment vertical="center"/>
    </xf>
    <xf numFmtId="43" fontId="25" fillId="15" borderId="21" xfId="1" applyFont="1" applyFill="1" applyBorder="1" applyAlignment="1">
      <alignment vertical="center"/>
    </xf>
    <xf numFmtId="0" fontId="45" fillId="0" borderId="21" xfId="0" applyFont="1" applyFill="1" applyBorder="1" applyAlignment="1" applyProtection="1">
      <alignment vertical="center"/>
      <protection locked="0"/>
    </xf>
    <xf numFmtId="43" fontId="45" fillId="0" borderId="21" xfId="1" applyFont="1" applyFill="1" applyBorder="1" applyAlignment="1" applyProtection="1">
      <alignment vertical="center"/>
      <protection locked="0"/>
    </xf>
    <xf numFmtId="0" fontId="4" fillId="15" borderId="21" xfId="0" applyFont="1" applyFill="1" applyBorder="1" applyAlignment="1">
      <alignment vertical="center"/>
    </xf>
    <xf numFmtId="43" fontId="4" fillId="15" borderId="21" xfId="1" applyFont="1" applyFill="1" applyBorder="1" applyAlignment="1">
      <alignment vertical="center"/>
    </xf>
    <xf numFmtId="3" fontId="3" fillId="15" borderId="21" xfId="0" applyNumberFormat="1" applyFont="1" applyFill="1" applyBorder="1" applyAlignment="1" applyProtection="1">
      <protection locked="0"/>
    </xf>
    <xf numFmtId="43" fontId="3" fillId="15" borderId="21" xfId="1" applyFont="1" applyFill="1" applyBorder="1" applyAlignment="1" applyProtection="1">
      <protection locked="0"/>
    </xf>
    <xf numFmtId="0" fontId="2" fillId="14" borderId="26" xfId="0" applyFont="1" applyFill="1" applyBorder="1" applyAlignment="1" applyProtection="1">
      <alignment horizontal="center" vertical="center"/>
    </xf>
    <xf numFmtId="0" fontId="2" fillId="14" borderId="27" xfId="0" applyFont="1" applyFill="1" applyBorder="1" applyAlignment="1" applyProtection="1">
      <alignment vertical="center"/>
    </xf>
    <xf numFmtId="43" fontId="2" fillId="14" borderId="27" xfId="1" applyFont="1" applyFill="1" applyBorder="1" applyAlignment="1" applyProtection="1">
      <alignment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vertical="center"/>
    </xf>
    <xf numFmtId="43" fontId="4" fillId="0" borderId="21" xfId="1" applyFont="1" applyFill="1" applyBorder="1" applyAlignment="1" applyProtection="1">
      <alignment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vertical="center"/>
    </xf>
    <xf numFmtId="43" fontId="4" fillId="0" borderId="30" xfId="1" applyFont="1" applyFill="1" applyBorder="1" applyAlignment="1" applyProtection="1">
      <alignment vertical="center"/>
    </xf>
    <xf numFmtId="165" fontId="0" fillId="0" borderId="0" xfId="0" applyNumberFormat="1" applyAlignment="1">
      <alignment vertical="center"/>
    </xf>
    <xf numFmtId="0" fontId="0" fillId="0" borderId="0" xfId="0" applyAlignment="1">
      <alignment horizontal="left" indent="2"/>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wrapText="1" indent="2"/>
    </xf>
    <xf numFmtId="0" fontId="0" fillId="0" borderId="0" xfId="0" applyAlignment="1">
      <alignment horizontal="left" indent="3"/>
    </xf>
    <xf numFmtId="0" fontId="0" fillId="0" borderId="0" xfId="0" applyAlignment="1">
      <alignment horizontal="left" vertical="center" wrapText="1" indent="3"/>
    </xf>
    <xf numFmtId="0" fontId="0" fillId="0" borderId="0" xfId="0" applyAlignment="1">
      <alignment horizontal="left" indent="4"/>
    </xf>
    <xf numFmtId="0" fontId="0" fillId="0" borderId="0" xfId="0" applyAlignment="1">
      <alignment horizontal="left" vertical="center" wrapText="1" indent="1"/>
    </xf>
    <xf numFmtId="0" fontId="0" fillId="4" borderId="0" xfId="0" applyFill="1"/>
    <xf numFmtId="0" fontId="0" fillId="0" borderId="0" xfId="0" applyBorder="1" applyAlignment="1">
      <alignment horizontal="center"/>
    </xf>
    <xf numFmtId="0" fontId="0" fillId="0" borderId="0" xfId="0" pivotButton="1" applyAlignment="1">
      <alignment horizontal="left" vertical="center"/>
    </xf>
    <xf numFmtId="0" fontId="0" fillId="0" borderId="0" xfId="0" pivotButton="1" applyAlignment="1">
      <alignment horizontal="center"/>
    </xf>
    <xf numFmtId="0" fontId="0" fillId="11" borderId="0" xfId="0" applyFill="1" applyAlignment="1">
      <alignment horizontal="center"/>
    </xf>
    <xf numFmtId="0" fontId="0" fillId="0" borderId="0" xfId="0" pivotButton="1" applyAlignment="1">
      <alignment horizontal="center" vertical="center" wrapText="1"/>
    </xf>
    <xf numFmtId="164" fontId="8" fillId="0" borderId="45"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3" fontId="10" fillId="13" borderId="10" xfId="1" applyFont="1" applyFill="1" applyBorder="1" applyAlignment="1" applyProtection="1">
      <alignment horizontal="center" vertical="center" wrapText="1"/>
    </xf>
    <xf numFmtId="43" fontId="10" fillId="13" borderId="16" xfId="1" applyFont="1" applyFill="1" applyBorder="1" applyAlignment="1" applyProtection="1">
      <alignment horizontal="center" vertical="center" wrapText="1"/>
    </xf>
    <xf numFmtId="164" fontId="28" fillId="14" borderId="34" xfId="0" applyNumberFormat="1" applyFont="1" applyFill="1" applyBorder="1" applyAlignment="1" applyProtection="1">
      <alignment horizontal="right" vertical="center"/>
    </xf>
    <xf numFmtId="164" fontId="28" fillId="14" borderId="35" xfId="0" applyNumberFormat="1" applyFont="1" applyFill="1" applyBorder="1" applyAlignment="1" applyProtection="1">
      <alignment horizontal="right" vertical="center"/>
    </xf>
    <xf numFmtId="0" fontId="10" fillId="13" borderId="6"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13" xfId="0" applyFont="1" applyFill="1" applyBorder="1" applyAlignment="1">
      <alignment horizontal="center" vertical="center" wrapText="1"/>
    </xf>
    <xf numFmtId="3" fontId="10" fillId="13" borderId="8" xfId="2" applyNumberFormat="1" applyFont="1" applyFill="1" applyBorder="1" applyAlignment="1" applyProtection="1">
      <alignment horizontal="center" vertical="center" wrapText="1"/>
      <protection locked="0"/>
    </xf>
    <xf numFmtId="3" fontId="10" fillId="13" borderId="14" xfId="2" applyNumberFormat="1" applyFont="1" applyFill="1" applyBorder="1" applyAlignment="1" applyProtection="1">
      <alignment horizontal="center" vertical="center" wrapText="1"/>
      <protection locked="0"/>
    </xf>
    <xf numFmtId="43" fontId="10" fillId="13" borderId="9" xfId="1" applyFont="1" applyFill="1" applyBorder="1" applyAlignment="1" applyProtection="1">
      <alignment horizontal="center" vertical="center" wrapText="1"/>
      <protection locked="0"/>
    </xf>
    <xf numFmtId="43" fontId="10" fillId="13" borderId="15" xfId="1" applyFont="1" applyFill="1" applyBorder="1" applyAlignment="1" applyProtection="1">
      <alignment horizontal="center" vertical="center" wrapText="1"/>
      <protection locked="0"/>
    </xf>
    <xf numFmtId="0" fontId="4" fillId="13" borderId="12" xfId="0" applyFont="1" applyFill="1" applyBorder="1" applyAlignment="1">
      <alignment horizontal="center" vertical="center"/>
    </xf>
    <xf numFmtId="0" fontId="4" fillId="13" borderId="40" xfId="0" applyFont="1" applyFill="1" applyBorder="1" applyAlignment="1">
      <alignment horizontal="center" vertical="center"/>
    </xf>
    <xf numFmtId="0" fontId="4" fillId="13" borderId="41" xfId="0" applyFont="1" applyFill="1" applyBorder="1" applyAlignment="1">
      <alignment horizontal="center" vertical="center"/>
    </xf>
    <xf numFmtId="0" fontId="4" fillId="13" borderId="42" xfId="0" applyFont="1" applyFill="1" applyBorder="1" applyAlignment="1">
      <alignment horizontal="center" vertical="center"/>
    </xf>
    <xf numFmtId="164" fontId="46" fillId="14" borderId="3" xfId="0" applyNumberFormat="1" applyFont="1" applyFill="1" applyBorder="1" applyAlignment="1" applyProtection="1">
      <alignment horizontal="right" vertical="center"/>
    </xf>
    <xf numFmtId="164" fontId="46" fillId="14" borderId="43" xfId="0" applyNumberFormat="1" applyFont="1" applyFill="1" applyBorder="1" applyAlignment="1" applyProtection="1">
      <alignment horizontal="right" vertical="center"/>
    </xf>
    <xf numFmtId="43" fontId="4" fillId="13" borderId="13" xfId="1" applyFont="1" applyFill="1" applyBorder="1" applyAlignment="1">
      <alignment horizontal="center" vertical="center" wrapText="1"/>
    </xf>
    <xf numFmtId="43" fontId="4" fillId="13" borderId="44" xfId="1" applyFont="1" applyFill="1" applyBorder="1" applyAlignment="1">
      <alignment horizontal="center" vertical="center" wrapText="1"/>
    </xf>
    <xf numFmtId="168" fontId="0" fillId="0" borderId="0" xfId="0" applyNumberFormat="1"/>
    <xf numFmtId="169" fontId="0" fillId="0" borderId="0" xfId="0" applyNumberFormat="1" applyAlignment="1">
      <alignment vertical="center"/>
    </xf>
    <xf numFmtId="170" fontId="2" fillId="14" borderId="27" xfId="1" applyNumberFormat="1" applyFont="1" applyFill="1" applyBorder="1" applyAlignment="1" applyProtection="1">
      <alignment vertical="center"/>
    </xf>
    <xf numFmtId="168" fontId="0" fillId="0" borderId="0" xfId="0" applyNumberFormat="1" applyAlignment="1">
      <alignment vertical="center"/>
    </xf>
    <xf numFmtId="0" fontId="0" fillId="0" borderId="0" xfId="0" applyAlignment="1">
      <alignment horizontal="left" wrapText="1"/>
    </xf>
  </cellXfs>
  <cellStyles count="36">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Millares" xfId="1" builtinId="3"/>
    <cellStyle name="Millares 2" xfId="25"/>
    <cellStyle name="Moneda 2" xfId="26"/>
    <cellStyle name="Normal" xfId="0" builtinId="0"/>
    <cellStyle name="Normal 100 10" xfId="27"/>
    <cellStyle name="Normal 181" xfId="28"/>
    <cellStyle name="Normal 183" xfId="29"/>
    <cellStyle name="Normal 184" xfId="30"/>
    <cellStyle name="Normal 2" xfId="2"/>
    <cellStyle name="Normal 3" xfId="31"/>
    <cellStyle name="Normal 4" xfId="32"/>
    <cellStyle name="Porcentual 2" xfId="33"/>
    <cellStyle name="TableStyleLight1" xfId="34"/>
    <cellStyle name="Título de hoja" xfId="35"/>
  </cellStyles>
  <dxfs count="540">
    <dxf>
      <numFmt numFmtId="168" formatCode="#,##0.0"/>
    </dxf>
    <dxf>
      <numFmt numFmtId="168" formatCode="#,##0.0"/>
    </dxf>
    <dxf>
      <numFmt numFmtId="168" formatCode="#,##0.0"/>
    </dxf>
    <dxf>
      <numFmt numFmtId="168" formatCode="#,##0.0"/>
    </dxf>
    <dxf>
      <numFmt numFmtId="168" formatCode="#,##0.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8" formatCode="#,##0.0"/>
    </dxf>
    <dxf>
      <numFmt numFmtId="168" formatCode="#,##0.0"/>
    </dxf>
    <dxf>
      <numFmt numFmtId="169" formatCode="#,##0.0_ ;\-#,##0.0\ "/>
    </dxf>
    <dxf>
      <numFmt numFmtId="168" formatCode="#,##0.0"/>
    </dxf>
    <dxf>
      <numFmt numFmtId="168" formatCode="#,##0.0"/>
    </dxf>
    <dxf>
      <numFmt numFmtId="169" formatCode="#,##0.0_ ;\-#,##0.0\ "/>
    </dxf>
    <dxf>
      <numFmt numFmtId="168" formatCode="#,##0.0"/>
    </dxf>
    <dxf>
      <alignment horizontal="center" readingOrder="0"/>
    </dxf>
    <dxf>
      <alignment wrapText="1" readingOrder="0"/>
    </dxf>
    <dxf>
      <alignment wrapText="1" readingOrder="0"/>
    </dxf>
    <dxf>
      <alignment wrapText="1" readingOrder="0"/>
    </dxf>
    <dxf>
      <alignment wrapText="1" readingOrder="0"/>
    </dxf>
    <dxf>
      <alignment wrapText="1" readingOrder="0"/>
    </dxf>
    <dxf>
      <numFmt numFmtId="165" formatCode="#,##0.00_ ;\-#,##0.00\ "/>
    </dxf>
    <dxf>
      <numFmt numFmtId="35" formatCode="_-* #,##0.00_-;\-* #,##0.00_-;_-* &quot;-&quot;??_-;_-@_-"/>
    </dxf>
    <dxf>
      <alignment wrapText="1" readingOrder="0"/>
    </dxf>
    <dxf>
      <alignment horizontal="center" readingOrder="0"/>
    </dxf>
    <dxf>
      <alignment horizontal="center" readingOrder="0"/>
    </dxf>
    <dxf>
      <alignment horizontal="center" readingOrder="0"/>
    </dxf>
    <dxf>
      <font>
        <color theme="9"/>
      </font>
    </dxf>
    <dxf>
      <font>
        <color theme="9"/>
      </font>
    </dxf>
    <dxf>
      <fill>
        <patternFill>
          <bgColor theme="9"/>
        </patternFill>
      </fill>
    </dxf>
    <dxf>
      <fill>
        <patternFill>
          <bgColor theme="9"/>
        </patternFill>
      </fill>
    </dxf>
    <dxf>
      <fill>
        <patternFill patternType="solid">
          <bgColor theme="9" tint="0.39997558519241921"/>
        </patternFill>
      </fill>
    </dxf>
    <dxf>
      <fill>
        <patternFill patternType="solid">
          <bgColor theme="9" tint="0.39997558519241921"/>
        </patternFill>
      </fill>
    </dxf>
    <dxf>
      <alignment horizontal="center" readingOrder="0"/>
    </dxf>
    <dxf>
      <alignment vertical="center"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4" formatCode="#,##0.00"/>
    </dxf>
    <dxf>
      <alignment wrapText="1" readingOrder="0"/>
    </dxf>
    <dxf>
      <alignment horizontal="center" readingOrder="0"/>
    </dxf>
    <dxf>
      <alignment horizontal="center" readingOrder="0"/>
    </dxf>
    <dxf>
      <alignment horizontal="center" readingOrder="0"/>
    </dxf>
    <dxf>
      <font>
        <color theme="9"/>
      </font>
    </dxf>
    <dxf>
      <font>
        <color theme="9"/>
      </font>
    </dxf>
    <dxf>
      <fill>
        <patternFill>
          <bgColor theme="9"/>
        </patternFill>
      </fill>
    </dxf>
    <dxf>
      <fill>
        <patternFill>
          <bgColor theme="9"/>
        </patternFill>
      </fill>
    </dxf>
    <dxf>
      <fill>
        <patternFill patternType="solid">
          <bgColor theme="9" tint="0.39997558519241921"/>
        </patternFill>
      </fill>
    </dxf>
    <dxf>
      <fill>
        <patternFill patternType="solid">
          <bgColor theme="9" tint="0.39997558519241921"/>
        </patternFill>
      </fill>
    </dxf>
    <dxf>
      <alignment horizontal="center" readingOrder="0"/>
    </dxf>
    <dxf>
      <alignment vertical="center" readingOrder="0"/>
    </dxf>
    <dxf>
      <numFmt numFmtId="4" formatCode="#,##0.00"/>
    </dxf>
    <dxf>
      <alignment wrapText="1" readingOrder="0"/>
    </dxf>
    <dxf>
      <alignment horizontal="center" readingOrder="0"/>
    </dxf>
    <dxf>
      <alignment horizontal="center" readingOrder="0"/>
    </dxf>
    <dxf>
      <alignment horizontal="center" readingOrder="0"/>
    </dxf>
    <dxf>
      <font>
        <color theme="9"/>
      </font>
    </dxf>
    <dxf>
      <font>
        <color theme="9"/>
      </font>
    </dxf>
    <dxf>
      <fill>
        <patternFill>
          <bgColor theme="9"/>
        </patternFill>
      </fill>
    </dxf>
    <dxf>
      <fill>
        <patternFill>
          <bgColor theme="9"/>
        </patternFill>
      </fill>
    </dxf>
    <dxf>
      <fill>
        <patternFill patternType="solid">
          <bgColor theme="9" tint="0.39997558519241921"/>
        </patternFill>
      </fill>
    </dxf>
    <dxf>
      <fill>
        <patternFill patternType="solid">
          <bgColor theme="9" tint="0.39997558519241921"/>
        </patternFill>
      </fill>
    </dxf>
    <dxf>
      <alignment horizontal="center" readingOrder="0"/>
    </dxf>
    <dxf>
      <alignment vertical="center" readingOrder="0"/>
    </dxf>
    <dxf>
      <numFmt numFmtId="165" formatCode="#,##0.00_ ;\-#,##0.00\ "/>
    </dxf>
    <dxf>
      <numFmt numFmtId="35" formatCode="_-* #,##0.00_-;\-* #,##0.00_-;_-* &quot;-&quot;??_-;_-@_-"/>
    </dxf>
    <dxf>
      <alignment wrapText="1" readingOrder="0"/>
    </dxf>
    <dxf>
      <alignment horizontal="center" readingOrder="0"/>
    </dxf>
    <dxf>
      <alignment horizontal="center" readingOrder="0"/>
    </dxf>
    <dxf>
      <alignment horizontal="center" readingOrder="0"/>
    </dxf>
    <dxf>
      <font>
        <color theme="9"/>
      </font>
    </dxf>
    <dxf>
      <font>
        <color theme="9"/>
      </font>
    </dxf>
    <dxf>
      <fill>
        <patternFill>
          <bgColor theme="9"/>
        </patternFill>
      </fill>
    </dxf>
    <dxf>
      <fill>
        <patternFill>
          <bgColor theme="9"/>
        </patternFill>
      </fill>
    </dxf>
    <dxf>
      <fill>
        <patternFill patternType="solid">
          <bgColor theme="9" tint="0.39997558519241921"/>
        </patternFill>
      </fill>
    </dxf>
    <dxf>
      <fill>
        <patternFill patternType="solid">
          <bgColor theme="9" tint="0.39997558519241921"/>
        </patternFill>
      </fill>
    </dxf>
    <dxf>
      <alignment horizont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font>
        <color theme="9"/>
      </font>
    </dxf>
    <dxf>
      <font>
        <color theme="9"/>
      </font>
    </dxf>
    <dxf>
      <fill>
        <patternFill>
          <bgColor theme="9"/>
        </patternFill>
      </fill>
    </dxf>
    <dxf>
      <fill>
        <patternFill>
          <bgColor theme="9"/>
        </patternFill>
      </fill>
    </dxf>
    <dxf>
      <fill>
        <patternFill patternType="solid">
          <bgColor theme="9" tint="0.39997558519241921"/>
        </patternFill>
      </fill>
    </dxf>
    <dxf>
      <fill>
        <patternFill patternType="solid">
          <bgColor theme="9" tint="0.39997558519241921"/>
        </patternFill>
      </fill>
    </dxf>
    <dxf>
      <alignment wrapText="1" readingOrder="0"/>
    </dxf>
    <dxf>
      <alignment horizontal="center" readingOrder="0"/>
    </dxf>
    <dxf>
      <alignment vertical="center" readingOrder="0"/>
    </dxf>
    <dxf>
      <numFmt numFmtId="4" formatCode="#,##0.0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numFmt numFmtId="4" formatCode="#,##0.00"/>
    </dxf>
    <dxf>
      <alignment horizontal="center" readingOrder="0"/>
    </dxf>
    <dxf>
      <alignment vertical="center" readingOrder="0"/>
    </dxf>
    <dxf>
      <numFmt numFmtId="4" formatCode="#,##0.00"/>
    </dxf>
    <dxf>
      <numFmt numFmtId="4" formatCode="#,##0.00"/>
    </dxf>
    <dxf>
      <alignment horizontal="center" readingOrder="0"/>
    </dxf>
    <dxf>
      <numFmt numFmtId="4" formatCode="#,##0.00"/>
    </dxf>
    <dxf>
      <alignment horizontal="center" readingOrder="0"/>
    </dxf>
    <dxf>
      <alignment horizontal="center" readingOrder="0"/>
    </dxf>
    <dxf>
      <alignment horizontal="center" readingOrder="0"/>
    </dxf>
    <dxf>
      <alignment horizontal="center"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4" formatCode="#,##0.00"/>
    </dxf>
    <dxf>
      <alignment horizontal="center" readingOrder="0"/>
    </dxf>
    <dxf>
      <numFmt numFmtId="4" formatCode="#,##0.00"/>
    </dxf>
    <dxf>
      <alignment wrapText="1" readingOrder="0"/>
    </dxf>
    <dxf>
      <alignment vertical="center" readingOrder="0"/>
    </dxf>
    <dxf>
      <numFmt numFmtId="35" formatCode="_-* #,##0.00_-;\-* #,##0.00_-;_-* &quot;-&quot;??_-;_-@_-"/>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709035" y="1238250"/>
          <a:ext cx="0" cy="34755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3</xdr:row>
      <xdr:rowOff>183726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594735" y="727710"/>
          <a:ext cx="0" cy="19515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J1074/AppData/Local/Microsoft/Windows/INetCache/Content.Outlook/93E053LT/Copia%20de%20ASEJ%201era%20AA%202022%20ingr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ICADORES"/>
      <sheetName val="1 PROG Modernización de la Admi"/>
      <sheetName val="2 INDICADORES"/>
      <sheetName val="2 PROG Tlajomulco Sustentable"/>
      <sheetName val="3 INDICADORES"/>
      <sheetName val="3 PROG Combate al Rezago Socia "/>
      <sheetName val="4 INDICADORES"/>
      <sheetName val="4 PROG Gobierno de Puertas Abie"/>
      <sheetName val="5 INDICADORES"/>
      <sheetName val="5 PROG agua"/>
      <sheetName val="6 INDICADORES "/>
      <sheetName val="6 PROG cultura"/>
      <sheetName val="7 INDICADORES"/>
      <sheetName val="7 PROG Desarrollo Económico Lo "/>
      <sheetName val="8 INDICADORES"/>
      <sheetName val="8 PROG Tlajomulco en el Modelo "/>
      <sheetName val="S.H-INGRESOS"/>
      <sheetName val="S.H. EGRESOS"/>
      <sheetName val="MODIFICACION INGRESOS "/>
      <sheetName val="PRESUP. EGRESOS MODIFICADO F.F."/>
      <sheetName val="EAPED 6 (a)"/>
      <sheetName val="EAPED 6 (b)"/>
      <sheetName val="EAPED 6 (c)"/>
      <sheetName val="EAPED 6 (d)"/>
      <sheetName val="PLANTILLA  "/>
      <sheetName val="EGRESOS CALISFIC.ADMIVA."/>
      <sheetName val="CALISIFIC. FUNCIONAL DEL GASTO"/>
      <sheetName val="CLASIF.  PROGRAMAT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Entidad Pública:   Tlajomulco de Zúñiga, Jalisco</v>
          </cell>
        </row>
      </sheetData>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ikuit" refreshedDate="44691.475354282411" createdVersion="4" refreshedVersion="4" minRefreshableVersion="3" recordCount="300">
  <cacheSource type="worksheet">
    <worksheetSource ref="A1:AP301" sheet="BASE"/>
  </cacheSource>
  <cacheFields count="42">
    <cacheField name="Codigo Origen" numFmtId="0">
      <sharedItems/>
    </cacheField>
    <cacheField name="Origen (FF)" numFmtId="0">
      <sharedItems count="13">
        <s v="RECURSOS FISCALES 2022"/>
        <s v="PARTICIPACIONES FEDERALES 2022"/>
        <s v="PARTICIPACIONES ESTATALES 2022"/>
        <s v="SUBSIDIO POLICÍA METROPOLITANA 2022 (APORTACIÓN ESTATAL)"/>
        <s v="FONDO DE APORTACIÓN AL FORTALECIMIENTO MUNICIPAL 2022 (FORTAMUN)"/>
        <s v="EMPEDRADOS 2021 (APORTACIÓN ESTATAL)"/>
        <s v="PROYECTO DE DESARROLLO REGIONAL APORTACIÓN FEDERAL"/>
        <s v="FONDO DE INFRAESTRUCTURA SOCIAL MUNICIPAL 2021 (FISM)"/>
        <s v="FONDO DE FORTALECIMIENTO MUNICIPAL 2021 (FORTAMUN)"/>
        <s v="SUBSIDIO POLICÍA METROPOLITANA 2021 (APORTACIÓN ESTATAL)"/>
        <s v="PRODDER 2021 (APORTACIÓN FEDERAL)"/>
        <s v="FONDO DE APORTACIÓN A LA INFRAESTRUCTURA SOCIAL MUNICIPAL 2022 (FISM)"/>
        <s v="FONDO MUNICIPAL EXCLUSIVO PARA LA RECAUDACIÓN DE RECURSOS DESTINADOS PARA LA CREACIÓN O MEJORAMIENTO DE INFRAESTRUCTURA Y EQUIPAMIENTOS URBANOS EN ESPACIOS PÚBLICOS"/>
      </sharedItems>
    </cacheField>
    <cacheField name="Finalidad" numFmtId="0">
      <sharedItems count="4">
        <s v="Gobierno"/>
        <s v="Desarrollo Social"/>
        <s v="Desarrollo Económico"/>
        <s v="Desarrollo Economico" u="1"/>
      </sharedItems>
    </cacheField>
    <cacheField name="Función" numFmtId="0">
      <sharedItems containsBlank="1" count="11">
        <s v="Coordinación de la politica de gobierno"/>
        <s v="Vivienda y Servicios a la Comunidad"/>
        <s v="Educación"/>
        <s v="Ciencia, Técnología e Innovación"/>
        <s v="Asuntos de orden público"/>
        <s v="Recreación, Cultura y Otras Manifestaciones Sociales"/>
        <s v="Protección ambiental"/>
        <s v="Asuntos Economicos, Comerciales y Laborales en General"/>
        <s v="Otros Asuntos Sociales"/>
        <s v="Protección Social "/>
        <m u="1"/>
      </sharedItems>
    </cacheField>
    <cacheField name="Codigo Subfuncion" numFmtId="0">
      <sharedItems/>
    </cacheField>
    <cacheField name="Nombre Subfuncion" numFmtId="0">
      <sharedItems count="15">
        <s v="FUNCIÓN PÚBLICA"/>
        <s v="DESARROLLO REGIONAL"/>
        <s v="OTRO SERVICIOS EDUCATIVOS Y ACTIVIDADES INHERENTES"/>
        <s v="DESARROLLO TECNOLÓGICO"/>
        <s v="ASUNTOS JURÍDICOS"/>
        <s v="PROTECCIÓN CIVIL"/>
        <s v="POLICÍA"/>
        <s v="CULTURA"/>
        <s v="PROTECCIÓN DE LA DIVERSIDAD BIOLÓGICA Y DEL PAISAJE"/>
        <s v="ASUNTOS ECONÓMICOS Y COMERCIALES EN GENERAL"/>
        <s v="OTROS ASUNTOS SOCIALES"/>
        <s v="ORDENACIÓN DE DESECHOS"/>
        <s v="FAMILIA E HIJOS"/>
        <s v="DEPORTE Y RECREACIÓN"/>
        <s v="OTROS GRUPOS VULNERABLES"/>
      </sharedItems>
    </cacheField>
    <cacheField name="Codigo Clasifi. Prog" numFmtId="0">
      <sharedItems/>
    </cacheField>
    <cacheField name="Detalle Clasifi Prog" numFmtId="0">
      <sharedItems/>
    </cacheField>
    <cacheField name="Cod. Dependencia" numFmtId="0">
      <sharedItems/>
    </cacheField>
    <cacheField name="Dependencia" numFmtId="0">
      <sharedItems count="17">
        <s v="OFICIALÍA MAYOR"/>
        <s v="GABINETE INTEGRAL DE INFRAESTRUCTURA Y SERVICIOS PÚBLICOS"/>
        <s v="TESORERÍA MUNICIPAL"/>
        <s v="PRESIDENCIA"/>
        <s v="COORDINACIÓN GENERAL DE CONSTRUCCIÓN DE COMUNIDAD"/>
        <s v="COORDINACIÓN GENERAL DE GOBIERNO INTELIGENTE E INNOVACIÓN GUBERNAMENTAL"/>
        <s v="SECRETARÍA GENERAL DEL AYUNTAMIENTO"/>
        <s v="SINDICATURA MUNICIPAL"/>
        <s v="COMISARÍA DE LA POLICÍA PREVENTIVA MUNICIPAL"/>
        <s v="UNIDAD DE ACOPIO Y SALUD ANIMAL MUNICIPAL"/>
        <s v="COORDINACIÓN GENERAL DE DESARROLLO ECONÓMICO"/>
        <s v="COORDINACIÓN GENERAL DE GESTIÓN INTEGRAL DE LA CIUDAD"/>
        <s v="CENTRO DE ESTIMULACIÓN PARA PERSONAS CON DISCAPACIDAD INTELECTUAL"/>
        <s v="INSTITUTO DE ALTERNATIVAS PARA LOS JÓVENES"/>
        <s v="SISTEMA INTEGRAL PARA EL DESARROLLO DE LA FAMILIA"/>
        <s v="CONSEJO MUNICIPAL DEL DEPORTE"/>
        <s v="INSTITUTO MUNICIPAL DE LA MUJER TLAJOMULQUENSE"/>
      </sharedItems>
    </cacheField>
    <cacheField name="Tipo de gasto" numFmtId="0">
      <sharedItems count="3">
        <s v="GASTO CORRIENTE"/>
        <s v="GASTO CAPITAL"/>
        <s v="AMORTIZACION DE LA DEUDA Y DISMINUCION DE PASIVOS"/>
      </sharedItems>
    </cacheField>
    <cacheField name="Codigo Programa" numFmtId="0">
      <sharedItems containsSemiMixedTypes="0" containsString="0" containsNumber="1" containsInteger="1" minValue="1" maxValue="8"/>
    </cacheField>
    <cacheField name="Nombre programa" numFmtId="0">
      <sharedItems count="8">
        <s v="GOBIERNO EFECTIVO"/>
        <s v="GESTIÓN INTEGRAL DEL AGUA"/>
        <s v="SOCIEDAD COHESIVA Y RESILENTE"/>
        <s v="INFRAESTRUCTURA Y SERVICIOS PÚBLICOS"/>
        <s v="CORRESPONSABILIDAD SOCIAL (TRANSVERSAL)"/>
        <s v="SEGURIDAD CIUDADANA"/>
        <s v="CIUDAD SUSTENTABLE"/>
        <s v="DESARROLLO ECONÓMICO Y EMPLEO"/>
      </sharedItems>
    </cacheField>
    <cacheField name="Codigo Proyecto" numFmtId="0">
      <sharedItems containsSemiMixedTypes="0" containsString="0" containsNumber="1" containsInteger="1" minValue="1" maxValue="54"/>
    </cacheField>
    <cacheField name="Proyecto" numFmtId="0">
      <sharedItems count="53">
        <s v="SERVICIOS CONTRATADOS"/>
        <s v="SUMINISTRO DE AGUA"/>
        <s v="RECURSOS RECAUDADOS DE MANERA EFICIENTE PROGRAMADOS"/>
        <s v="ATENCIÓN A EVENTOS DEL GOBIERNO MUNICIPAL  Y AGENDA GUBERNAMENTAL"/>
        <s v="APOYO A INSTITUCIONES EDUCATIVAS"/>
        <s v="SERVICIO DE MANTENIMIENTO EN LOS ESPACIOS PÚBLICOS"/>
        <s v="INFRAESTRUCTURA TECNOLOGICA ENTREGADA"/>
        <s v="BIENES ADQUIRIDOS"/>
        <s v="ACTAS DE INSTALACIÓN DE MESAS DE PAZ"/>
        <s v="DEFENSORÍA LEGAL"/>
        <s v="DESPACHO DE LA TESORERÍA MUNICIPAL"/>
        <s v="DESPACHO DE LA JEFATURA DE GABINETE"/>
        <s v="ADMINISTRACIÓN CENTRAL DE PROTECCIÓN CIVIL Y BOMBEROS"/>
        <s v="EQUIPAMIENTO"/>
        <s v="POLITICA CULTURAL DE TLAJOMULCO DE ZUÑIGA"/>
        <s v="CONTROL DE FELINOS, CANINOS Y VIDA SILVESTRE EN EL MUNICIPIO"/>
        <s v="ADMINISTRACIÓN CENTRAL DE LA COORDINACIÓN GENERAL DE DESARROLLO ECONÓMICO"/>
        <s v="SERVICIO DE MANTENIMIENTO DE ALUMBRADO PÚBLICO"/>
        <s v="SERVICIOS MÉDICOS DE CALIDAD"/>
        <s v="PAQUETE AGROECOLÓGICO"/>
        <s v="EQUIPOS DE PROTECCIÓN  Y HERRAMIENTA MANUAL"/>
        <s v="POLITICA DE INTEGRAL DE LA CIUDAD"/>
        <s v="DESPLIEGUE OPERATIVO PROTECCIÓN CIVIL Y SERVICIOS MEDICOS"/>
        <s v="DESPLIEGUE OPERATIVO COMISARIA DE LA POLICIA"/>
        <s v="SACRIFICIO DE BOVINOS Y PORCINOS EN EL RASTRO MUNICIPAL"/>
        <s v="CAPACITACIÓN"/>
        <s v="SISTEMAS INFORMATICOS MODERNIZADOS RECIBIDOS"/>
        <s v="SERVICIO DE UNIDADES MOVILES ARRENDADAS"/>
        <s v="UNIFORMES ESCOLARES"/>
        <s v="BECAS  A ESTUDIANTES"/>
        <s v="COMUNICACIÓN ESTRATÉGICA DEL GOBIERNO"/>
        <s v="CONDONACIÓN Y/O REDUCCIÓN DE SANCIONES"/>
        <s v="APOYO A INSTITUCIONES"/>
        <s v="RECOLECCION DE RESIDUOS SOLIDOS  URBANOS"/>
        <s v="OBRAS DE INFRAESTRUCTURA MUNICIPAL"/>
        <s v="APOYO ECONÓMICO A PERSONAS FÍSICAS, ASOCIACIONES E INSTITUCIONES SIN FINES DE LUCRO"/>
        <s v="POLITICA DE ECOLOGIA Y PROTECCIÓN AMBIENTAL"/>
        <s v="APOYO A TRADICIONES"/>
        <s v="PROYECTO DE PRESUPUESTO"/>
        <s v="ATENCIÓN PARA PERSONAS CON DISCAPACIDAD INTELECTUAL"/>
        <s v="PROGRAMAS Y ACCIONES CULTURALES, RECREATIVOS Y DEPORTIVAS"/>
        <s v="SISTEMA INTEGRAL PARA EL DESARROLLO DE LA FAMILIA"/>
        <s v="ACTIVIDADES DEPORTIVAS Y RECREATIVAS EN EL MUNICIPIO"/>
        <s v="ATENCION A MUJERES DEL MUNICIPIO"/>
        <s v="INDEMINIZACIÓN AL PRODUCTOR GANADERO"/>
        <s v="CAL AGRÍCOLA"/>
        <s v="PROGRAMA DE ECONOMÍA SOLIDARIA TLAJOMULCO"/>
        <s v="POLÍTICA DE VIVIENDA"/>
        <s v="MOCHILAS Y ÚTILES ESCOLARES"/>
        <s v="APOYO A LAS ESTANCIAS INFANTILES"/>
        <s v="APOYO A LAS AGENCIAS Y DELEGACIONES DEL MUNICIPIO"/>
        <s v="PROGRAMA ABC Y REZAGO EDUCATIVO"/>
        <s v="PRESUPUESTO PARTICIPATIVO"/>
      </sharedItems>
    </cacheField>
    <cacheField name="Cod. Unidad Ejectura" numFmtId="0">
      <sharedItems/>
    </cacheField>
    <cacheField name="Centro costos" numFmtId="0">
      <sharedItems count="37">
        <s v="DIRECCIÓN GENERAL DE ADMINISTRACIÓN"/>
        <s v="DIRECCIÓN GENERAL DE AGUA POTABLE Y SANE"/>
        <s v="DIRECCIÓN GENERAL DE INGRESOS"/>
        <s v="DIRECCIÓN GENERAL DE RELACIONES PÚBLICAS"/>
        <s v="DESPACHO DE LA COORDINACIÓN GENERAL DE C"/>
        <s v="DIRECCIÓN ADMINISTRATIVA DE INFRAESTRUCT"/>
        <s v="DIRECCIÓN DE INFRAESTRUCTURA DE TECNOLOG"/>
        <s v="DIRECCIÓN GENERAL DE CULTURA DE LA PAZ Y"/>
        <s v="DIRECCIÓN GENERAL JURIDÍCA"/>
        <s v="DIRECCIÓN DE PROCESOS ADMINISTRATIVOS Y"/>
        <s v="JEFATURA DE GABINETE"/>
        <s v="DIRECCIÓN GENERAL ADJUNTA DE PROTECCIÓN"/>
        <s v="DESPACHO DE LA COMISARÍA DE LA POLICÍA P"/>
        <s v="DIRECCIÓN GENERAL DE CULTURA"/>
        <s v="UNIDAD DE ACOPIO Y SALUD ANIMAL MUNICIPA"/>
        <s v="DESPACHO DE LA COORDINACIÓN GENERAL DE D"/>
        <s v="DIRECCIÓN DE ALUMBRADO PÚBLICO"/>
        <s v="DIRECCIÓN GENERAL DE SALUD PÚBLICA"/>
        <s v="DIRECCÍON GENERAL DE DESARROLLO RURAL"/>
        <s v="DIRECCIÓN TÉCNICA DE GESTIÓN INTEGRAL DE"/>
        <s v="DIRECCIÓN DE RASTRO MUNICIPAL"/>
        <s v="DIRECCIÓN DE DESARROLLO DE SISTEMAS"/>
        <s v="DIRECCIÓN GENERAL DE POLÍTICA SOCIAL"/>
        <s v="DIRECCIÓN DE COMUNICACIÓN"/>
        <s v="DIRECCIÓN DE LA SECRETARÍA GENERAL"/>
        <s v="DIRECCIÓN DE ASEO PÚBLICO"/>
        <s v="DIRECCIÓN GENERAL DE OBRAS PÚBLICAS"/>
        <s v="SECRETARÍA PARTICULAR"/>
        <s v="DIRECCIÓN DE ECOLOGÍA Y PROTECCIÓN AMBIE"/>
        <s v="DIRECCIÓN GENERAL DE TURISMO Y PROMOCIÓN"/>
        <s v="DIRECCIÓN GENERAL DE FINANZAS"/>
        <s v="CENTRO DE ESTIMULACIÓN PARA PERSONAS CON"/>
        <s v="INSTITUTO DE ALTERNATIVAS PARA LOS JÓVEN"/>
        <s v="SISTEMA INTEGRAL PARA EL DESARROLLO DE L"/>
        <s v="CONSEJO MUNICIPAL DEL DEPORTE"/>
        <s v="INSTITUTO MUNICIPAL DE LA MUJER TLAJOMUL"/>
        <s v="DIRECCIÓN DE VIVIENDA"/>
      </sharedItems>
    </cacheField>
    <cacheField name="Capitulo codigo" numFmtId="0">
      <sharedItems containsSemiMixedTypes="0" containsString="0" containsNumber="1" containsInteger="1" minValue="1000" maxValue="9000" count="7">
        <n v="1000"/>
        <n v="2000"/>
        <n v="3000"/>
        <n v="4000"/>
        <n v="5000"/>
        <n v="6000"/>
        <n v="9000"/>
      </sharedItems>
    </cacheField>
    <cacheField name="Capitulo nombre" numFmtId="0">
      <sharedItems count="7">
        <s v="SERVICIOS PERSONALES"/>
        <s v="MATERIALES Y SUMINISTROS"/>
        <s v="SERVICIOS GENERALES"/>
        <s v="TRANSFERENCIAS, ASIGNACIONES, SUBSIDIOS Y OTRAS AYUDAS"/>
        <s v="BIENES MUEBLES, INMUEBLES E INTANGIBLES"/>
        <s v="INVERSION PUBLICA"/>
        <s v="DEUDA PUBLICA"/>
      </sharedItems>
    </cacheField>
    <cacheField name="Partida" numFmtId="0">
      <sharedItems containsSemiMixedTypes="0" containsString="0" containsNumber="1" containsInteger="1" minValue="1111" maxValue="9211" count="128">
        <n v="1111"/>
        <n v="1131"/>
        <n v="1221"/>
        <n v="1231"/>
        <n v="1321"/>
        <n v="1322"/>
        <n v="1331"/>
        <n v="1341"/>
        <n v="1411"/>
        <n v="1421"/>
        <n v="1431"/>
        <n v="1432"/>
        <n v="1441"/>
        <n v="1521"/>
        <n v="1591"/>
        <n v="1611"/>
        <n v="1711"/>
        <n v="2511"/>
        <n v="2911"/>
        <n v="2181"/>
        <n v="2211"/>
        <n v="2921"/>
        <n v="2721"/>
        <n v="2491"/>
        <n v="2941"/>
        <n v="2421"/>
        <n v="2461"/>
        <n v="2111"/>
        <n v="2141"/>
        <n v="2521"/>
        <n v="2471"/>
        <n v="2711"/>
        <n v="2231"/>
        <n v="2991"/>
        <n v="2541"/>
        <n v="2981"/>
        <n v="2961"/>
        <n v="2611"/>
        <n v="2161"/>
        <n v="2221"/>
        <n v="2351"/>
        <n v="2391"/>
        <n v="2411"/>
        <n v="2441"/>
        <n v="2481"/>
        <n v="2531"/>
        <n v="2561"/>
        <n v="2591"/>
        <n v="2821"/>
        <n v="2831"/>
        <n v="2971"/>
        <n v="3111"/>
        <n v="3141"/>
        <n v="3161"/>
        <n v="3181"/>
        <n v="3221"/>
        <n v="3231"/>
        <n v="3251"/>
        <n v="3261"/>
        <n v="3291"/>
        <n v="3311"/>
        <n v="3321"/>
        <n v="3331"/>
        <n v="3341"/>
        <n v="3351"/>
        <n v="3361"/>
        <n v="3371"/>
        <n v="3381"/>
        <n v="3391"/>
        <n v="3411"/>
        <n v="3421"/>
        <n v="3431"/>
        <n v="3441"/>
        <n v="3451"/>
        <n v="3481"/>
        <n v="3511"/>
        <n v="3531"/>
        <n v="3541"/>
        <n v="3551"/>
        <n v="3571"/>
        <n v="3581"/>
        <n v="3611"/>
        <n v="3631"/>
        <n v="3651"/>
        <n v="3661"/>
        <n v="3711"/>
        <n v="3751"/>
        <n v="3761"/>
        <n v="3791"/>
        <n v="3811"/>
        <n v="3821"/>
        <n v="3911"/>
        <n v="3921"/>
        <n v="3922"/>
        <n v="3941"/>
        <n v="3942"/>
        <n v="3951"/>
        <n v="3962"/>
        <n v="4211"/>
        <n v="4251"/>
        <n v="4311"/>
        <n v="4411"/>
        <n v="4421"/>
        <n v="4431"/>
        <n v="4451"/>
        <n v="4481"/>
        <n v="5111"/>
        <n v="5121"/>
        <n v="5151"/>
        <n v="5191"/>
        <n v="5211"/>
        <n v="5231"/>
        <n v="5291"/>
        <n v="5311"/>
        <n v="5611"/>
        <n v="5641"/>
        <n v="5651"/>
        <n v="5671"/>
        <n v="5691"/>
        <n v="5811"/>
        <n v="5911"/>
        <n v="5971"/>
        <n v="6121"/>
        <n v="6131"/>
        <n v="6151"/>
        <n v="6321"/>
        <n v="9111"/>
        <n v="9211"/>
      </sharedItems>
    </cacheField>
    <cacheField name="Descripción" numFmtId="0">
      <sharedItems count="128">
        <s v="DIETAS"/>
        <s v="SUELDO BASE AL PERSONAL PERMANENTE"/>
        <s v="SUELDOS BASE AL PERSONAL EVENTUAL"/>
        <s v="RETRIBUCIONES POR SERVICIOS DE CARÁCTER SOCIAL"/>
        <s v="PRIMAS VACACIONALES"/>
        <s v="GRATIFICACIÓN DE FIN DE AÑO"/>
        <s v="HORAS EXTRAORDINARIAS"/>
        <s v="COMPENSACIONES"/>
        <s v="CUOTAS AL IMSS POR ENFERMEDADES Y MATERNIDAD (Modalidad 38)"/>
        <s v="CUOTAS PARA LA VIVIENDA (IPEJAL 3%)"/>
        <s v="APORTACIONES AL SISTEMA DE RETIRO SEDAR"/>
        <s v="APORTACIONES AL SISTEMA DE RETIRO DE PENSIONES"/>
        <s v="APORTACIONES PARA SEGUROS"/>
        <s v="INDEMNIZACIONES"/>
        <s v="OTRAS PRESTACIONES SOCIALES Y ECONÓMICAS"/>
        <s v="IMPACTO AL SALARIO EN EL TRANSCURSO DEL AÑO"/>
        <s v="ESTÍMULOS"/>
        <s v="PRODUCTOS QUÍMICOS BÁSICOS"/>
        <s v="HERRAMIENTAS MENORES"/>
        <s v="MATERIALES PARA EL REGISTRO E IDENTIFICACIÓN DE BIENES Y PERSONAS"/>
        <s v="PRODUCTOS ALIMENTICIOS PARA PERSONAS"/>
        <s v="REFACCIONES Y ACCESORIOS MENORES DE EDIFICIOS"/>
        <s v="PRENDAS DE SEGURIDAD Y PROTECCIÓN PERSONAL"/>
        <s v="OTROS MATERIALES Y ARTÍCULOS DE CONSTRUCCIÓN Y REPARACIÓN"/>
        <s v="REFACCIONES Y ACCESORIOS MENORES DE EQUIPO DE CÓMPUTO Y TECNOLOGÍAS DE LA INFORMACIÓN"/>
        <s v="CEMENTO Y PRODUCTOS DE CONCRETO"/>
        <s v="MATERIAL ELÉCTRICO Y ELECTRÓNICO"/>
        <s v="MATERIALES, ÚTILES Y EQUIPOS MENORES DE OFICINA"/>
        <s v="MATERIALES, ÚTILES Y EQUIPOS MENORES DE TECNOLOGÍAS DE LA INFORMACIÓN Y COMUNICACIONES"/>
        <s v="FERTILIZANTES, PESTICIDAS Y OTROS AGROQUÍMICOS"/>
        <s v="ARTÍCULOS METÁLICOS PARA LA CONSTRUCCIÓN"/>
        <s v="VESTUARIO Y UNIFORMES"/>
        <s v="UTENSILIOS PARA EL SERVICIO DE ALIMENTACIÓN"/>
        <s v="HERRAMIENTAS, REFACCIONES Y ACCESORIOS MENORES"/>
        <s v="MATERIALES, ACCESORIOS Y SUMINISTROS MÉDICOS"/>
        <s v="REFACCIONES Y ACCESORIOS MENORES DE MAQUINARIA Y OTROS EQUIPOS"/>
        <s v="REFACCIONES Y ACCESORIOS MENORES DE EQUIPO DE TRANSPORTE"/>
        <s v="COMBUSTIBLES, LUBRICANTES Y ADITIVOS"/>
        <s v="MATERIAL DE LIMPIEZA"/>
        <s v="PRODUCTOS ALIMENTICIOS PARA ANIMALES"/>
        <s v="PRODUCTOS QUÍMICOS, FARMACÉUTICOS Y DE LABORATORIO ADQUIRIDOS COMO MATERIA PRIMA"/>
        <s v="OTROS PRODUCTOS ADQUIRIDOS COMO MATERIA PRIMA"/>
        <s v="PRODUCTOS MINERALES NO METÁLICOS"/>
        <s v="MADERA Y PRODUCTOS DE MADERA"/>
        <s v="MATERIALES COMPLEMENTARIOS"/>
        <s v="MEDICINAS Y PRODUCTOS FARMACÉUTICOS"/>
        <s v="FIBRAS SINTÉTICAS, HULES PLÁSTICOS Y DERIVADOS"/>
        <s v="OTROS PRODUCTOS QUÍMICOS"/>
        <s v="MATRIALES Y SUMINISTROS PARA SEGURIDAD"/>
        <s v="PRENDAS DE PROTECCIÓN PARA SEGURIDAD PÚBLICA Y NACIONAL"/>
        <s v="REFACCIONES Y ACCESORIOS MENORES DE EQUIPO DE DEFE"/>
        <s v="ENERGÍA ELÉCTRICA"/>
        <s v="TELEFONÍA TRADICIONAL"/>
        <s v="SERVICIOS DE TELECOMUNICACIONES Y SATÉLITES"/>
        <s v="SERVICIOS POSTALES Y TELEGRÁFICOS"/>
        <s v="ARRENDAMIENTO DE EDIFICIOS"/>
        <s v="ARRENDAMIENTO DE MOBILIARIO Y EQUIPO DE ADMINISTRACIÓN, EDUCACIONAL Y RECREATIVO"/>
        <s v="ARRENDAMIENTO DE EQUIPO DE TRANSPORTE"/>
        <s v="ARRENDAMIENTO DE MAQUINARIA, OTROS EQUIPOS Y HERRAMIENTAS"/>
        <s v="OTROS ARRENDAMIENT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ON CIENTIFICA Y DESARROLLO"/>
        <s v="SERVICIOS DE APOYO ADMINISTRATIVO, FOTOCOPIADO E IMPRESIÓN"/>
        <s v="SERVICIOS DE PROTECCIÓN Y SEGURIDAD"/>
        <s v="SERVICIOS DE VIGILANCIA"/>
        <s v="SERVICIOS PROFESIONALES, CIENTÍFICOS Y TÉCNICOS INTEGRALES"/>
        <s v="SERVICIOS FINANCIEROS Y BANCARIOS"/>
        <s v="SERVICIOS DE COBRANZA, INVESTIGACIÓN CREDITICIA Y SIMILAR"/>
        <s v="SERVICIOS DE RECAUDACIÓN, TRASLADO Y CUSTODIA DE VALORES"/>
        <s v="SEGUROS DE RESPONSABILIDAD PATRIMONIAL Y FIANZAS"/>
        <s v="SEGURO DE BIENES PATRIMONIALES"/>
        <s v="COMISIONES POR VENTAS"/>
        <s v="CONSERVACIÓN Y MANTENIMIENTO MENOR DE INMUEBLES"/>
        <s v="INSTALACIÓN, REPARACIÓN Y MANTENIMIENTO DE EQUIPO DE CÓMPUTO Y TECNOLOGÍA DE LA INFORMACIÓN"/>
        <s v="INSTALACIÓN, REPARACIÓN Y MANTENIMIENTO DE EQUIPO E INSTRUMENTAL MÉDICO Y DE LABORATORIO"/>
        <s v="REPARACIÓN Y MANTENIMIENTO DE EQUIPO DE TRANSPORTE"/>
        <s v="INSTALACIÓN, REPARACIÓN Y MANTENIMIENTO DE MAQUINARIA, OTROS EQUIPOS Y HERRAMIENTA"/>
        <s v="SERVICIOS DE LIMPIEZA Y MANEJO DE DESECHOS"/>
        <s v="DIFUSIÓN POR RADIO, TELEVISIÓN Y OTROS MEDIOS DE MENSAJES SOBRE PROGRAMAS Y ACTIVIDADES GUBERNAMENTALES"/>
        <s v="SERVICIOS DE CREATIVIDAD, PREPRODUCCIÓN Y PRODUCCIÓN DE PUBLICIDAD, EXCEPTO INTERNET"/>
        <s v="SERVICIOS DE LA INDUSTRIA FÍLMICA, DEL SONIDO Y DEL VIDEO"/>
        <s v="SERVICIO DE CREACIÓN Y DIFUSIÓN DE CONTENIDO EXCLUSIVAMENTE A  TRAVÉS DE INTERNET"/>
        <s v="PASAJES AÉREOS"/>
        <s v="VIÁTICOS EN EL PAÍS"/>
        <s v="VIÁTICOS EN EL EXTRANJERO"/>
        <s v="OTROS SERVICIOS DE TRASLADO Y HOSPEDAJE"/>
        <s v="GASTOS DE CEREMONIAL"/>
        <s v="GASTOS DE ORDEN  SOCIAL Y CULTURAL"/>
        <s v="SERVICIOS FUNERARIOS Y DE CEMENTERIOS"/>
        <s v="Reintegro de Remanentes de Recursos Federales y Estatales"/>
        <s v="IMPUESTOS Y DERECHOS"/>
        <s v="SENTENCIAS Y RESOLUCIONES POR AUTORIDAD COMPETENTE"/>
        <s v="DIVERSAS DEVOLUCIONES"/>
        <s v="PENAS, MULTAS, ACCESORIOS Y ACTUALIZACIONES"/>
        <s v="DIVERSOS GASTOS POR INCIDENTE VIAL"/>
        <s v="TRANSFERENCIAS OTORGADAS A ENTIDADES PARAESTATALES NO EMPRESARIALES Y NO FINANCIERAS"/>
        <s v="TRANSFERENCIAS A FIDEICOMISOS DE ENTIDADES FEDERATIVAS Y MUNICIPIOS"/>
        <s v="SUBSIDIOS A LA PRODUCCIÓN"/>
        <s v="AYUDAS SOCIALES A PERSONAS"/>
        <s v="BECAS Y OTRAS AYUDAS PARA PROGRAMAS DE CAPACITACIÓN"/>
        <s v="AYUDAS SOCIALES A INSTITUCIONES DE ENSEÑANZA"/>
        <s v="AYUDAS SOCIALES A INSTITUCIONES SIN FINES DE LUCRO"/>
        <s v="AYUDAS POR DESASTRES NATURALES Y OTROS SINIESTROS"/>
        <s v="MUEBLES DE OFICINA Y ESTANTERÍA"/>
        <s v="MUEBLES, EXCEPTO DE OFICINA Y ESTANTERÍA"/>
        <s v="EQUIPO DE CÓMPUTO DE TECNOLOGÍAS DE LA INFORMACIÓN"/>
        <s v="OTROS MOBILIARIOS Y EQUIPOS DE ADMINISTRACIÓN"/>
        <s v="EQUIPOS Y APARATOS AUDIOVISUALES"/>
        <s v="CÁMARAS FOTOGRÁFICAS Y DE VIDEO"/>
        <s v="OTRO MOBILIARIO Y EQUIPO EDUCACIONAL Y RECREATIVO"/>
        <s v="EQUIPO MÉDICO Y DE LABORATORIO"/>
        <s v="MAQUINARIA Y EQUIPO AGROPECUARIO"/>
        <s v="SISTEMAS DE AIRE ACONDICIONADO, CALEFACCIÓN Y DE REFRIGERACIÓN INDUSTRIAL Y COMERCIAL"/>
        <s v="EQUIPO DE COMUNICACIÓN Y TELECOMUNICACIÓN"/>
        <s v="HERRAMIENTAS Y MÁQUINAS-HERRAMIENTA"/>
        <s v="OTROS EQUIPOS"/>
        <s v="TERRENOS"/>
        <s v="SOFTWARE"/>
        <s v="LICENCIAS INFORMÁTICAS E INTELECTUALES"/>
        <s v="EDIFICACIÓN NO  HABITACIONAL"/>
        <s v="CONSTRUCCIÓN DE OBRAS PARA EL ABASTECIMIENTO DE AGUA, PETRÓLEO, GAS, ELECTRICIDAD Y TELECOMUNICACIONES"/>
        <s v="CONSTRUCCIÓN DE VÍAS DE COMUNICACIÓN"/>
        <s v="EJECUCIÓN DE PROYECTOS PRODUCTIVOS NO INCLUIDOS EN CONCEPTOS ANTERIORES DE ESTE CAPÍTULO"/>
        <s v="AMORTIZACIÓN DE LA DEUDA INTERNA CON INSTITUCIONES DE CRÉDITO"/>
        <s v="INTERESES DE LA DEUDA INTERNA CON INSTITUCIONES  DE CRÉDITO"/>
      </sharedItems>
    </cacheField>
    <cacheField name="Codigo Destino" numFmtId="0">
      <sharedItems containsSemiMixedTypes="0" containsString="0" containsNumber="1" containsInteger="1" minValue="0" maxValue="12"/>
    </cacheField>
    <cacheField name="Concepto Destino" numFmtId="0">
      <sharedItems/>
    </cacheField>
    <cacheField name="Importe Ajustado" numFmtId="4">
      <sharedItems containsSemiMixedTypes="0" containsString="0" containsNumber="1" minValue="0" maxValue="623086173"/>
    </cacheField>
    <cacheField name="Inicial" numFmtId="0">
      <sharedItems containsSemiMixedTypes="0" containsString="0" containsNumber="1" minValue="0" maxValue="623086173"/>
    </cacheField>
    <cacheField name="Pre-Comprometido" numFmtId="0">
      <sharedItems containsSemiMixedTypes="0" containsString="0" containsNumber="1" minValue="-309890.89" maxValue="182494101.81"/>
    </cacheField>
    <cacheField name="Comprometido" numFmtId="0">
      <sharedItems containsSemiMixedTypes="0" containsString="0" containsNumber="1" minValue="-309890.89" maxValue="182494101.81"/>
    </cacheField>
    <cacheField name="Devengado" numFmtId="0">
      <sharedItems containsSemiMixedTypes="0" containsString="0" containsNumber="1" minValue="-309890.89" maxValue="182494101.81"/>
    </cacheField>
    <cacheField name="Ejercido" numFmtId="0">
      <sharedItems containsSemiMixedTypes="0" containsString="0" containsNumber="1" minValue="-329977.83" maxValue="182494101.81"/>
    </cacheField>
    <cacheField name="Pagado" numFmtId="0">
      <sharedItems containsSemiMixedTypes="0" containsString="0" containsNumber="1" minValue="-329977.83" maxValue="182494101.81"/>
    </cacheField>
    <cacheField name="Disponible/Subejercicio" numFmtId="0">
      <sharedItems containsSemiMixedTypes="0" containsString="0" containsNumber="1" minValue="-43921593.25999999" maxValue="440592071.19"/>
    </cacheField>
    <cacheField name="Ampliación" numFmtId="4">
      <sharedItems containsSemiMixedTypes="0" containsString="0" containsNumber="1" minValue="0" maxValue="97141814.519999996"/>
    </cacheField>
    <cacheField name="Transferencia Origen (Disminución)" numFmtId="4">
      <sharedItems containsSemiMixedTypes="0" containsString="0" containsNumber="1" minValue="0" maxValue="95418925.359999999"/>
    </cacheField>
    <cacheField name="Transferencia Destino (Incremento)" numFmtId="4">
      <sharedItems containsSemiMixedTypes="0" containsString="0" containsNumber="1" minValue="0" maxValue="69859716.279999852"/>
    </cacheField>
    <cacheField name="1era Modificación" numFmtId="4">
      <sharedItems containsSemiMixedTypes="0" containsString="0" containsNumber="1" minValue="-84924.47" maxValue="623371615.08000004"/>
    </cacheField>
    <cacheField name="Saldo con ampliación" numFmtId="4">
      <sharedItems containsSemiMixedTypes="0" containsString="0" containsNumber="1" minValue="-2599235.2000000002" maxValue="440877513.27000004"/>
    </cacheField>
    <cacheField name="Modificación" numFmtId="4">
      <sharedItems containsSemiMixedTypes="0" containsString="0" containsNumber="1" minValue="-95418925.359999999" maxValue="97191766.890000001"/>
    </cacheField>
    <cacheField name="Ampliación 1" numFmtId="4">
      <sharedItems containsString="0" containsBlank="1" containsNumber="1" containsInteger="1" minValue="0" maxValue="0"/>
    </cacheField>
    <cacheField name="Ampliación por transferencia" numFmtId="4">
      <sharedItems containsString="0" containsBlank="1" containsNumber="1" minValue="0" maxValue="19689523.920000002"/>
    </cacheField>
    <cacheField name="Disminución" numFmtId="4">
      <sharedItems containsString="0" containsBlank="1" containsNumber="1" containsInteger="1" minValue="0" maxValue="0"/>
    </cacheField>
    <cacheField name="Disminución por transferencia" numFmtId="4">
      <sharedItems containsString="0" containsBlank="1" containsNumber="1" minValue="0" maxValue="19689523.920000002"/>
    </cacheField>
    <cacheField name="Ajuste por" numFmtId="4">
      <sharedItems containsString="0" containsBlank="1" containsNumber="1" minValue="-19689523.920000002" maxValue="19689523.92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0">
  <r>
    <s v="1.1-00-22"/>
    <x v="0"/>
    <x v="0"/>
    <x v="0"/>
    <s v="1.3.4"/>
    <x v="0"/>
    <s v="E"/>
    <s v="Actividades del sector público, que realiza en for"/>
    <s v="05_22"/>
    <x v="0"/>
    <x v="0"/>
    <n v="6"/>
    <x v="0"/>
    <n v="18"/>
    <x v="0"/>
    <s v="013_22"/>
    <x v="0"/>
    <x v="0"/>
    <x v="0"/>
    <x v="0"/>
    <x v="0"/>
    <n v="0"/>
    <s v="SIN DESCRIPCIÓN PARA DESTINOS 00"/>
    <n v="12358086.84"/>
    <n v="12358086.84"/>
    <n v="3393403.65"/>
    <n v="3393403.65"/>
    <n v="3393403.65"/>
    <n v="3393403.65"/>
    <n v="3393403.65"/>
    <n v="8964683.1899999995"/>
    <n v="0"/>
    <n v="0"/>
    <n v="0"/>
    <n v="12358086.84"/>
    <n v="8964683.1899999995"/>
    <n v="0"/>
    <n v="0"/>
    <n v="0"/>
    <n v="0"/>
    <n v="0"/>
    <n v="0"/>
  </r>
  <r>
    <s v="1.5-01-22"/>
    <x v="1"/>
    <x v="0"/>
    <x v="0"/>
    <s v="1.3.4"/>
    <x v="0"/>
    <s v="E"/>
    <s v="Actividades del sector público, que realiza en for"/>
    <s v="05_22"/>
    <x v="0"/>
    <x v="0"/>
    <n v="6"/>
    <x v="0"/>
    <n v="18"/>
    <x v="0"/>
    <s v="013_22"/>
    <x v="0"/>
    <x v="0"/>
    <x v="0"/>
    <x v="1"/>
    <x v="1"/>
    <n v="0"/>
    <s v="SIN DESCRIPCIÓN PARA DESTINOS 00"/>
    <n v="623086173"/>
    <n v="623086173"/>
    <n v="182494101.81"/>
    <n v="182494101.81"/>
    <n v="182494101.81"/>
    <n v="182494101.81"/>
    <n v="182494101.81"/>
    <n v="440592071.19"/>
    <n v="0"/>
    <n v="0"/>
    <n v="285442.08"/>
    <n v="623371615.08000004"/>
    <n v="440877513.27000004"/>
    <n v="285442.08000004292"/>
    <n v="0"/>
    <n v="0"/>
    <n v="0"/>
    <n v="19689523.920000002"/>
    <n v="-19689523.920000002"/>
  </r>
  <r>
    <s v="1.1-00-22"/>
    <x v="0"/>
    <x v="0"/>
    <x v="0"/>
    <s v="1.3.4"/>
    <x v="0"/>
    <s v="E"/>
    <s v="Actividades del sector público, que realiza en for"/>
    <s v="05_22"/>
    <x v="0"/>
    <x v="0"/>
    <n v="6"/>
    <x v="0"/>
    <n v="18"/>
    <x v="0"/>
    <s v="013_22"/>
    <x v="0"/>
    <x v="0"/>
    <x v="0"/>
    <x v="1"/>
    <x v="1"/>
    <n v="0"/>
    <s v="SIN DESCRIPCIÓN PARA DESTINOS 00"/>
    <n v="99845471.480000004"/>
    <n v="99845471.480000004"/>
    <n v="-309890.89"/>
    <n v="-309890.89"/>
    <n v="-309890.89"/>
    <n v="-329977.83"/>
    <n v="-329977.83"/>
    <n v="100155362.37"/>
    <n v="0"/>
    <n v="17537945.480000019"/>
    <n v="0"/>
    <n v="82307525.999999985"/>
    <n v="82617416.889999986"/>
    <n v="-17537945.480000019"/>
    <n v="0"/>
    <n v="19689523.920000002"/>
    <n v="0"/>
    <n v="0"/>
    <n v="19689523.920000002"/>
  </r>
  <r>
    <s v="1.6-01-22"/>
    <x v="2"/>
    <x v="0"/>
    <x v="0"/>
    <s v="1.3.4"/>
    <x v="0"/>
    <s v="E"/>
    <s v="Actividades del sector público, que realiza en for"/>
    <s v="05_22"/>
    <x v="0"/>
    <x v="0"/>
    <n v="6"/>
    <x v="0"/>
    <n v="18"/>
    <x v="0"/>
    <s v="013_22"/>
    <x v="0"/>
    <x v="0"/>
    <x v="0"/>
    <x v="2"/>
    <x v="2"/>
    <n v="0"/>
    <s v="SIN DESCRIPCIÓN PARA DESTINOS 00"/>
    <n v="95006134.359999999"/>
    <n v="95006134.359999999"/>
    <n v="34984956.600000001"/>
    <n v="34984956.600000001"/>
    <n v="34984956.600000001"/>
    <n v="34984956.600000001"/>
    <n v="34984956.600000001"/>
    <n v="60021177.759999998"/>
    <n v="38666434.269999996"/>
    <n v="160756.67000000001"/>
    <n v="0"/>
    <n v="133511811.95999999"/>
    <n v="98526855.359999985"/>
    <n v="38505677.599999994"/>
    <n v="0"/>
    <n v="0"/>
    <n v="0"/>
    <n v="0"/>
    <n v="0"/>
  </r>
  <r>
    <s v="1.1-00-22"/>
    <x v="0"/>
    <x v="0"/>
    <x v="0"/>
    <s v="1.3.4"/>
    <x v="0"/>
    <s v="E"/>
    <s v="Actividades del sector público, que realiza en for"/>
    <s v="05_22"/>
    <x v="0"/>
    <x v="0"/>
    <n v="6"/>
    <x v="0"/>
    <n v="18"/>
    <x v="0"/>
    <s v="013_22"/>
    <x v="0"/>
    <x v="0"/>
    <x v="0"/>
    <x v="2"/>
    <x v="2"/>
    <n v="0"/>
    <s v="SIN DESCRIPCIÓN PARA DESTINOS 00"/>
    <n v="0"/>
    <n v="0"/>
    <n v="2606.94"/>
    <n v="2606.94"/>
    <n v="2606.94"/>
    <n v="2606.94"/>
    <n v="2606.94"/>
    <n v="-2606.94"/>
    <n v="0"/>
    <n v="84924.47"/>
    <n v="0"/>
    <n v="-84924.47"/>
    <n v="-87531.41"/>
    <n v="-84924.47"/>
    <n v="0"/>
    <n v="0"/>
    <n v="0"/>
    <n v="0"/>
    <n v="0"/>
  </r>
  <r>
    <s v="1.1-00-22"/>
    <x v="0"/>
    <x v="0"/>
    <x v="0"/>
    <s v="1.3.4"/>
    <x v="0"/>
    <s v="E"/>
    <s v="Actividades del sector público, que realiza en for"/>
    <s v="05_22"/>
    <x v="0"/>
    <x v="0"/>
    <n v="6"/>
    <x v="0"/>
    <n v="18"/>
    <x v="0"/>
    <s v="013_22"/>
    <x v="0"/>
    <x v="0"/>
    <x v="0"/>
    <x v="3"/>
    <x v="3"/>
    <n v="0"/>
    <s v="SIN DESCRIPCIÓN PARA DESTINOS 00"/>
    <n v="26400"/>
    <n v="26400"/>
    <n v="0"/>
    <n v="0"/>
    <n v="0"/>
    <n v="0"/>
    <n v="0"/>
    <n v="26400"/>
    <n v="0"/>
    <n v="0"/>
    <n v="0"/>
    <n v="26400"/>
    <n v="26400"/>
    <n v="0"/>
    <n v="0"/>
    <n v="0"/>
    <n v="0"/>
    <n v="0"/>
    <n v="0"/>
  </r>
  <r>
    <s v="1.1-00-22"/>
    <x v="0"/>
    <x v="0"/>
    <x v="0"/>
    <s v="1.3.4"/>
    <x v="0"/>
    <s v="E"/>
    <s v="Actividades del sector público, que realiza en for"/>
    <s v="05_22"/>
    <x v="0"/>
    <x v="0"/>
    <n v="6"/>
    <x v="0"/>
    <n v="18"/>
    <x v="0"/>
    <s v="013_22"/>
    <x v="0"/>
    <x v="0"/>
    <x v="0"/>
    <x v="4"/>
    <x v="4"/>
    <n v="0"/>
    <s v="SIN DESCRIPCIÓN PARA DESTINOS 00"/>
    <n v="10820420.640000001"/>
    <n v="10820420.640000001"/>
    <n v="7824759.2199999997"/>
    <n v="7824759.2199999997"/>
    <n v="7824759.2199999997"/>
    <n v="7819651.75"/>
    <n v="7819651.75"/>
    <n v="2995661.4200000009"/>
    <n v="0"/>
    <n v="0"/>
    <n v="669816.54999999993"/>
    <n v="11490237.190000001"/>
    <n v="3665477.9700000016"/>
    <n v="669816.55000000075"/>
    <n v="0"/>
    <n v="0"/>
    <n v="0"/>
    <n v="0"/>
    <n v="0"/>
  </r>
  <r>
    <s v="1.1-00-22"/>
    <x v="0"/>
    <x v="0"/>
    <x v="0"/>
    <s v="1.3.4"/>
    <x v="0"/>
    <s v="E"/>
    <s v="Actividades del sector público, que realiza en for"/>
    <s v="05_22"/>
    <x v="0"/>
    <x v="0"/>
    <n v="6"/>
    <x v="0"/>
    <n v="18"/>
    <x v="0"/>
    <s v="013_22"/>
    <x v="0"/>
    <x v="0"/>
    <x v="0"/>
    <x v="5"/>
    <x v="5"/>
    <n v="0"/>
    <s v="SIN DESCRIPCIÓN PARA DESTINOS 00"/>
    <n v="96031755.760000005"/>
    <n v="96031755.760000005"/>
    <n v="612830.4"/>
    <n v="612830.4"/>
    <n v="612830.4"/>
    <n v="583628.55000000005"/>
    <n v="583628.55000000005"/>
    <n v="95418925.359999999"/>
    <n v="0"/>
    <n v="95418925.359999999"/>
    <n v="0"/>
    <n v="612830.40000000596"/>
    <n v="5.9371814131736755E-9"/>
    <n v="-95418925.359999999"/>
    <n v="0"/>
    <n v="248316.96"/>
    <n v="0"/>
    <n v="0"/>
    <n v="248316.96"/>
  </r>
  <r>
    <s v="1.5-01-22"/>
    <x v="1"/>
    <x v="0"/>
    <x v="0"/>
    <s v="1.3.4"/>
    <x v="0"/>
    <s v="E"/>
    <s v="Actividades del sector público, que realiza en for"/>
    <s v="05_22"/>
    <x v="0"/>
    <x v="0"/>
    <n v="6"/>
    <x v="0"/>
    <n v="18"/>
    <x v="0"/>
    <s v="013_22"/>
    <x v="0"/>
    <x v="0"/>
    <x v="0"/>
    <x v="5"/>
    <x v="5"/>
    <n v="0"/>
    <s v="SIN DESCRIPCIÓN PARA DESTINOS 00"/>
    <n v="0"/>
    <n v="0"/>
    <n v="0"/>
    <n v="0"/>
    <n v="0"/>
    <n v="0"/>
    <n v="0"/>
    <n v="0"/>
    <n v="93995100.819999993"/>
    <n v="366793.07"/>
    <n v="0"/>
    <n v="93628307.75"/>
    <n v="93628307.75"/>
    <n v="93628307.75"/>
    <m/>
    <m/>
    <m/>
    <m/>
    <m/>
  </r>
  <r>
    <s v="1.6-01-22"/>
    <x v="2"/>
    <x v="0"/>
    <x v="0"/>
    <s v="1.3.4"/>
    <x v="0"/>
    <s v="E"/>
    <s v="Actividades del sector público, que realiza en for"/>
    <s v="05_22"/>
    <x v="0"/>
    <x v="0"/>
    <n v="6"/>
    <x v="0"/>
    <n v="18"/>
    <x v="0"/>
    <s v="013_22"/>
    <x v="0"/>
    <x v="0"/>
    <x v="0"/>
    <x v="5"/>
    <x v="5"/>
    <n v="0"/>
    <s v="SIN DESCRIPCIÓN PARA DESTINOS 00"/>
    <n v="12172450.640000001"/>
    <n v="12172450.640000001"/>
    <n v="-33474.31"/>
    <n v="-33474.31"/>
    <n v="-33474.31"/>
    <n v="-33474.31"/>
    <n v="-33474.31"/>
    <n v="12205924.950000001"/>
    <n v="20136976.920000002"/>
    <n v="0"/>
    <n v="160756.67000001669"/>
    <n v="32470184.230000019"/>
    <n v="32503658.540000018"/>
    <n v="20297733.590000018"/>
    <n v="0"/>
    <n v="0"/>
    <n v="0"/>
    <n v="248316.96"/>
    <n v="-248316.96"/>
  </r>
  <r>
    <s v="1.1-00-22"/>
    <x v="0"/>
    <x v="0"/>
    <x v="0"/>
    <s v="1.3.4"/>
    <x v="0"/>
    <s v="E"/>
    <s v="Actividades del sector público, que realiza en for"/>
    <s v="05_22"/>
    <x v="0"/>
    <x v="0"/>
    <n v="6"/>
    <x v="0"/>
    <n v="18"/>
    <x v="0"/>
    <s v="013_22"/>
    <x v="0"/>
    <x v="0"/>
    <x v="0"/>
    <x v="6"/>
    <x v="6"/>
    <n v="0"/>
    <s v="SIN DESCRIPCIÓN PARA DESTINOS 00"/>
    <n v="1140000"/>
    <n v="1140000"/>
    <n v="269318.42"/>
    <n v="269318.42"/>
    <n v="269318.42"/>
    <n v="269318.42"/>
    <n v="269318.42"/>
    <n v="870681.58000000007"/>
    <n v="0"/>
    <n v="0"/>
    <n v="0"/>
    <n v="1140000"/>
    <n v="870681.58000000007"/>
    <n v="0"/>
    <n v="0"/>
    <n v="0"/>
    <n v="0"/>
    <n v="0"/>
    <n v="0"/>
  </r>
  <r>
    <s v="1.1-00-22"/>
    <x v="0"/>
    <x v="0"/>
    <x v="0"/>
    <s v="1.3.4"/>
    <x v="0"/>
    <s v="E"/>
    <s v="Actividades del sector público, que realiza en for"/>
    <s v="05_22"/>
    <x v="0"/>
    <x v="0"/>
    <n v="6"/>
    <x v="0"/>
    <n v="18"/>
    <x v="0"/>
    <s v="013_22"/>
    <x v="0"/>
    <x v="0"/>
    <x v="0"/>
    <x v="7"/>
    <x v="7"/>
    <n v="0"/>
    <s v="SIN DESCRIPCIÓN PARA DESTINOS 00"/>
    <n v="5136420"/>
    <n v="5136420"/>
    <n v="224995"/>
    <n v="224995"/>
    <n v="224995"/>
    <n v="224995"/>
    <n v="224995"/>
    <n v="4911425"/>
    <n v="0"/>
    <n v="2636420"/>
    <n v="0"/>
    <n v="2500000"/>
    <n v="2275005"/>
    <n v="-2636420"/>
    <n v="0"/>
    <n v="0"/>
    <n v="0"/>
    <n v="0"/>
    <n v="0"/>
  </r>
  <r>
    <s v="1.5-01-22"/>
    <x v="1"/>
    <x v="0"/>
    <x v="0"/>
    <s v="1.3.4"/>
    <x v="0"/>
    <s v="E"/>
    <s v="Actividades del sector público, que realiza en for"/>
    <s v="05_22"/>
    <x v="0"/>
    <x v="0"/>
    <n v="6"/>
    <x v="0"/>
    <n v="18"/>
    <x v="0"/>
    <s v="013_22"/>
    <x v="0"/>
    <x v="0"/>
    <x v="0"/>
    <x v="8"/>
    <x v="8"/>
    <n v="0"/>
    <s v="SIN DESCRIPCIÓN PARA DESTINOS 00"/>
    <n v="0"/>
    <n v="0"/>
    <n v="0"/>
    <n v="0"/>
    <n v="0"/>
    <n v="0"/>
    <n v="0"/>
    <n v="0"/>
    <n v="35842628.149999999"/>
    <n v="0"/>
    <n v="17126.52"/>
    <n v="35859754.670000002"/>
    <n v="35859754.670000002"/>
    <n v="35859754.670000002"/>
    <m/>
    <m/>
    <m/>
    <m/>
    <m/>
  </r>
  <r>
    <s v="1.1-00-22"/>
    <x v="0"/>
    <x v="0"/>
    <x v="0"/>
    <s v="1.3.4"/>
    <x v="0"/>
    <s v="E"/>
    <s v="Actividades del sector público, que realiza en for"/>
    <s v="05_22"/>
    <x v="0"/>
    <x v="0"/>
    <n v="6"/>
    <x v="0"/>
    <n v="18"/>
    <x v="0"/>
    <s v="013_22"/>
    <x v="0"/>
    <x v="0"/>
    <x v="0"/>
    <x v="8"/>
    <x v="8"/>
    <n v="0"/>
    <s v="SIN DESCRIPCIÓN PARA DESTINOS 00"/>
    <n v="46744217.159999996"/>
    <n v="46744217.159999996"/>
    <n v="13778070.01"/>
    <n v="13778070.01"/>
    <n v="13778070.01"/>
    <n v="13778070.01"/>
    <n v="13778070.01"/>
    <n v="32966147.149999999"/>
    <n v="0"/>
    <n v="32966147.149999999"/>
    <n v="0"/>
    <n v="13778070.009999998"/>
    <n v="0"/>
    <n v="-32966147.149999999"/>
    <n v="0"/>
    <n v="0"/>
    <n v="0"/>
    <n v="0"/>
    <n v="0"/>
  </r>
  <r>
    <s v="1.5-01-22"/>
    <x v="1"/>
    <x v="0"/>
    <x v="0"/>
    <s v="1.3.4"/>
    <x v="0"/>
    <s v="E"/>
    <s v="Actividades del sector público, que realiza en for"/>
    <s v="05_22"/>
    <x v="0"/>
    <x v="0"/>
    <n v="6"/>
    <x v="0"/>
    <n v="18"/>
    <x v="0"/>
    <s v="013_22"/>
    <x v="0"/>
    <x v="0"/>
    <x v="0"/>
    <x v="9"/>
    <x v="9"/>
    <n v="0"/>
    <s v="SIN DESCRIPCIÓN PARA DESTINOS 00"/>
    <n v="0"/>
    <n v="0"/>
    <n v="0"/>
    <n v="0"/>
    <n v="0"/>
    <n v="0"/>
    <n v="0"/>
    <n v="0"/>
    <n v="18143921.68"/>
    <n v="0"/>
    <n v="8563.26"/>
    <n v="18152484.940000001"/>
    <n v="18152484.940000001"/>
    <n v="18152484.940000001"/>
    <m/>
    <m/>
    <m/>
    <m/>
    <m/>
  </r>
  <r>
    <s v="1.1-00-22"/>
    <x v="0"/>
    <x v="0"/>
    <x v="0"/>
    <s v="1.3.4"/>
    <x v="0"/>
    <s v="E"/>
    <s v="Actividades del sector público, que realiza en for"/>
    <s v="05_22"/>
    <x v="0"/>
    <x v="0"/>
    <n v="6"/>
    <x v="0"/>
    <n v="18"/>
    <x v="0"/>
    <s v="013_22"/>
    <x v="0"/>
    <x v="0"/>
    <x v="0"/>
    <x v="9"/>
    <x v="9"/>
    <n v="0"/>
    <s v="SIN DESCRIPCIÓN PARA DESTINOS 00"/>
    <n v="23372108.579999998"/>
    <n v="23372108.579999998"/>
    <n v="6666427.4000000004"/>
    <n v="6666427.4000000004"/>
    <n v="6666427.4000000004"/>
    <n v="6666427.4000000004"/>
    <n v="6666427.4000000004"/>
    <n v="16705681.179999998"/>
    <n v="0"/>
    <n v="16705681.179999998"/>
    <n v="0"/>
    <n v="6666427.4000000004"/>
    <n v="0"/>
    <n v="-16705681.179999998"/>
    <n v="0"/>
    <n v="0"/>
    <n v="0"/>
    <n v="0"/>
    <n v="0"/>
  </r>
  <r>
    <s v="1.5-01-22"/>
    <x v="1"/>
    <x v="0"/>
    <x v="0"/>
    <s v="1.3.4"/>
    <x v="0"/>
    <s v="E"/>
    <s v="Actividades del sector público, que realiza en for"/>
    <s v="05_22"/>
    <x v="0"/>
    <x v="0"/>
    <n v="6"/>
    <x v="0"/>
    <n v="18"/>
    <x v="0"/>
    <s v="013_22"/>
    <x v="0"/>
    <x v="0"/>
    <x v="0"/>
    <x v="10"/>
    <x v="10"/>
    <n v="0"/>
    <s v="SIN DESCRIPCIÓN PARA DESTINOS 00"/>
    <n v="0"/>
    <n v="0"/>
    <n v="0"/>
    <n v="0"/>
    <n v="0"/>
    <n v="0"/>
    <n v="0"/>
    <n v="0"/>
    <n v="12039497.130000001"/>
    <n v="0"/>
    <n v="5708.84"/>
    <n v="12045205.970000001"/>
    <n v="12045205.970000001"/>
    <n v="12045205.970000001"/>
    <m/>
    <m/>
    <m/>
    <m/>
    <m/>
  </r>
  <r>
    <s v="1.1-00-22"/>
    <x v="0"/>
    <x v="0"/>
    <x v="0"/>
    <s v="1.3.4"/>
    <x v="0"/>
    <s v="E"/>
    <s v="Actividades del sector público, que realiza en for"/>
    <s v="05_22"/>
    <x v="0"/>
    <x v="0"/>
    <n v="6"/>
    <x v="0"/>
    <n v="18"/>
    <x v="0"/>
    <s v="013_22"/>
    <x v="0"/>
    <x v="0"/>
    <x v="0"/>
    <x v="10"/>
    <x v="10"/>
    <n v="0"/>
    <s v="SIN DESCRIPCIÓN PARA DESTINOS 00"/>
    <n v="15581405.720000001"/>
    <n v="15581405.720000001"/>
    <n v="4500735.59"/>
    <n v="4500735.59"/>
    <n v="4500735.59"/>
    <n v="4500735.59"/>
    <n v="4500735.59"/>
    <n v="11080670.130000001"/>
    <n v="0"/>
    <n v="11080670.130000001"/>
    <n v="0"/>
    <n v="4500735.59"/>
    <n v="0"/>
    <n v="-11080670.130000001"/>
    <n v="0"/>
    <n v="0"/>
    <n v="0"/>
    <n v="0"/>
    <n v="0"/>
  </r>
  <r>
    <s v="1.5-01-22"/>
    <x v="1"/>
    <x v="0"/>
    <x v="0"/>
    <s v="1.3.4"/>
    <x v="0"/>
    <s v="E"/>
    <s v="Actividades del sector público, que realiza en for"/>
    <s v="05_22"/>
    <x v="0"/>
    <x v="0"/>
    <n v="6"/>
    <x v="0"/>
    <n v="18"/>
    <x v="0"/>
    <s v="013_22"/>
    <x v="0"/>
    <x v="0"/>
    <x v="0"/>
    <x v="11"/>
    <x v="11"/>
    <n v="0"/>
    <s v="SIN DESCRIPCIÓN PARA DESTINOS 00"/>
    <n v="0"/>
    <n v="0"/>
    <n v="0"/>
    <n v="0"/>
    <n v="0"/>
    <n v="0"/>
    <n v="0"/>
    <n v="0"/>
    <n v="97141814.519999996"/>
    <n v="0"/>
    <n v="49952.37"/>
    <n v="97191766.890000001"/>
    <n v="97191766.890000001"/>
    <n v="97191766.890000001"/>
    <m/>
    <m/>
    <m/>
    <m/>
    <m/>
  </r>
  <r>
    <s v="1.1-00-22"/>
    <x v="0"/>
    <x v="0"/>
    <x v="0"/>
    <s v="1.3.4"/>
    <x v="0"/>
    <s v="E"/>
    <s v="Actividades del sector público, que realiza en for"/>
    <s v="05_22"/>
    <x v="0"/>
    <x v="0"/>
    <n v="6"/>
    <x v="0"/>
    <n v="18"/>
    <x v="0"/>
    <s v="013_22"/>
    <x v="0"/>
    <x v="0"/>
    <x v="0"/>
    <x v="11"/>
    <x v="11"/>
    <n v="0"/>
    <s v="SIN DESCRIPCIÓN PARA DESTINOS 00"/>
    <n v="136337300.06"/>
    <n v="136337300.06"/>
    <n v="39564537.920000002"/>
    <n v="39564537.920000002"/>
    <n v="39564537.920000002"/>
    <n v="39564537.920000002"/>
    <n v="39564537.920000002"/>
    <n v="96772762.140000001"/>
    <n v="0"/>
    <n v="88752078.260000005"/>
    <n v="0"/>
    <n v="47585221.799999997"/>
    <n v="8020683.8799999952"/>
    <n v="-88752078.260000005"/>
    <n v="0"/>
    <n v="0"/>
    <n v="0"/>
    <n v="0"/>
    <n v="0"/>
  </r>
  <r>
    <s v="1.1-00-22"/>
    <x v="0"/>
    <x v="0"/>
    <x v="0"/>
    <s v="1.3.4"/>
    <x v="0"/>
    <s v="E"/>
    <s v="Actividades del sector público, que realiza en for"/>
    <s v="05_22"/>
    <x v="0"/>
    <x v="0"/>
    <n v="6"/>
    <x v="0"/>
    <n v="18"/>
    <x v="0"/>
    <s v="013_22"/>
    <x v="0"/>
    <x v="0"/>
    <x v="0"/>
    <x v="12"/>
    <x v="12"/>
    <n v="0"/>
    <s v="SIN DESCRIPCIÓN PARA DESTINOS 00"/>
    <n v="10000000"/>
    <n v="10000000"/>
    <n v="8869784.9199999999"/>
    <n v="8869784.9199999999"/>
    <n v="8869784.9199999999"/>
    <n v="8869784.9199999999"/>
    <n v="8869784.9199999999"/>
    <n v="1130215.08"/>
    <n v="0"/>
    <n v="0"/>
    <n v="0"/>
    <n v="10000000"/>
    <n v="1130215.08"/>
    <n v="0"/>
    <n v="0"/>
    <n v="0"/>
    <n v="0"/>
    <n v="0"/>
    <n v="0"/>
  </r>
  <r>
    <s v="1.1-00-22"/>
    <x v="0"/>
    <x v="0"/>
    <x v="0"/>
    <s v="1.3.4"/>
    <x v="0"/>
    <s v="E"/>
    <s v="Actividades del sector público, que realiza en for"/>
    <s v="05_22"/>
    <x v="0"/>
    <x v="0"/>
    <n v="6"/>
    <x v="0"/>
    <n v="18"/>
    <x v="0"/>
    <s v="013_22"/>
    <x v="0"/>
    <x v="0"/>
    <x v="0"/>
    <x v="13"/>
    <x v="13"/>
    <n v="0"/>
    <s v="SIN DESCRIPCIÓN PARA DESTINOS 00"/>
    <n v="6000000"/>
    <n v="6000000"/>
    <n v="0"/>
    <n v="0"/>
    <n v="0"/>
    <n v="0"/>
    <n v="0"/>
    <n v="6000000"/>
    <n v="0"/>
    <n v="0"/>
    <n v="0"/>
    <n v="6000000"/>
    <n v="6000000"/>
    <n v="0"/>
    <n v="0"/>
    <n v="0"/>
    <n v="0"/>
    <n v="0"/>
    <n v="0"/>
  </r>
  <r>
    <s v="1.1-00-22"/>
    <x v="0"/>
    <x v="0"/>
    <x v="0"/>
    <s v="1.3.4"/>
    <x v="0"/>
    <s v="E"/>
    <s v="Actividades del sector público, que realiza en for"/>
    <s v="05_22"/>
    <x v="0"/>
    <x v="0"/>
    <n v="6"/>
    <x v="0"/>
    <n v="18"/>
    <x v="0"/>
    <s v="013_22"/>
    <x v="0"/>
    <x v="0"/>
    <x v="0"/>
    <x v="14"/>
    <x v="14"/>
    <n v="0"/>
    <s v="SIN DESCRIPCIÓN PARA DESTINOS 00"/>
    <n v="79263655.760000005"/>
    <n v="79263655.760000005"/>
    <n v="66839970.299999997"/>
    <n v="66839970.299999997"/>
    <n v="22479206.82"/>
    <n v="22478985.149999999"/>
    <n v="22478985.149999999"/>
    <n v="12423685.460000008"/>
    <n v="0"/>
    <n v="0"/>
    <n v="6546601.9900000002"/>
    <n v="85810257.75"/>
    <n v="18970287.450000003"/>
    <n v="6546601.9899999946"/>
    <n v="0"/>
    <n v="0"/>
    <n v="0"/>
    <n v="0"/>
    <n v="0"/>
  </r>
  <r>
    <s v="1.1-00-22"/>
    <x v="0"/>
    <x v="0"/>
    <x v="0"/>
    <s v="1.3.4"/>
    <x v="0"/>
    <s v="E"/>
    <s v="Actividades del sector público, que realiza en for"/>
    <s v="05_22"/>
    <x v="0"/>
    <x v="0"/>
    <n v="6"/>
    <x v="0"/>
    <n v="18"/>
    <x v="0"/>
    <s v="013_22"/>
    <x v="0"/>
    <x v="0"/>
    <x v="0"/>
    <x v="15"/>
    <x v="15"/>
    <n v="0"/>
    <s v="SIN DESCRIPCIÓN PARA DESTINOS 00"/>
    <n v="20000000"/>
    <n v="20000000"/>
    <n v="0"/>
    <n v="0"/>
    <n v="0"/>
    <n v="0"/>
    <n v="0"/>
    <n v="20000000"/>
    <n v="0"/>
    <n v="20000000"/>
    <n v="0"/>
    <n v="0"/>
    <n v="0"/>
    <n v="-20000000"/>
    <n v="0"/>
    <n v="0"/>
    <n v="0"/>
    <n v="0"/>
    <n v="0"/>
  </r>
  <r>
    <s v="2.6-01-22"/>
    <x v="3"/>
    <x v="0"/>
    <x v="0"/>
    <s v="1.3.4"/>
    <x v="0"/>
    <s v="E"/>
    <s v="Actividades del sector público, que realiza en for"/>
    <s v="05_22"/>
    <x v="0"/>
    <x v="0"/>
    <n v="6"/>
    <x v="0"/>
    <n v="18"/>
    <x v="0"/>
    <s v="013_22"/>
    <x v="0"/>
    <x v="0"/>
    <x v="0"/>
    <x v="16"/>
    <x v="16"/>
    <n v="0"/>
    <s v="SIN DESCRIPCIÓN PARA DESTINOS 00"/>
    <n v="0"/>
    <n v="0"/>
    <n v="5014959.1100000003"/>
    <n v="5014959.1100000003"/>
    <n v="5014959.1100000003"/>
    <n v="5014959.1100000003"/>
    <n v="5014959.1100000003"/>
    <n v="-5014959.1100000003"/>
    <n v="15044877.330000002"/>
    <n v="0"/>
    <n v="0"/>
    <n v="15044877.330000002"/>
    <n v="10029918.220000003"/>
    <n v="15044877.330000002"/>
    <n v="0"/>
    <n v="0"/>
    <n v="0"/>
    <n v="0"/>
    <n v="0"/>
  </r>
  <r>
    <s v="1.1-00-22"/>
    <x v="0"/>
    <x v="1"/>
    <x v="1"/>
    <s v="2.2.7"/>
    <x v="1"/>
    <s v="E"/>
    <s v="Actividades del sector público, que realiza en for"/>
    <s v="07_22"/>
    <x v="1"/>
    <x v="0"/>
    <n v="2"/>
    <x v="1"/>
    <n v="30"/>
    <x v="1"/>
    <s v="017_22"/>
    <x v="1"/>
    <x v="1"/>
    <x v="1"/>
    <x v="17"/>
    <x v="17"/>
    <n v="0"/>
    <s v="SIN DESCRIPCIÓN PARA DESTINOS 00"/>
    <n v="300000"/>
    <n v="300000"/>
    <n v="2334500"/>
    <n v="2334500"/>
    <n v="0"/>
    <n v="0"/>
    <n v="0"/>
    <n v="-2034500"/>
    <n v="0"/>
    <n v="0"/>
    <n v="2534500"/>
    <n v="2834500"/>
    <n v="500000"/>
    <n v="2534500"/>
    <n v="0"/>
    <n v="0"/>
    <n v="0"/>
    <n v="0"/>
    <n v="0"/>
  </r>
  <r>
    <s v="1.1-00-22"/>
    <x v="0"/>
    <x v="1"/>
    <x v="1"/>
    <s v="2.2.7"/>
    <x v="1"/>
    <s v="E"/>
    <s v="Actividades del sector público, que realiza en for"/>
    <s v="07_22"/>
    <x v="1"/>
    <x v="0"/>
    <n v="2"/>
    <x v="1"/>
    <n v="30"/>
    <x v="1"/>
    <s v="017_22"/>
    <x v="1"/>
    <x v="1"/>
    <x v="1"/>
    <x v="18"/>
    <x v="18"/>
    <n v="0"/>
    <s v="SIN DESCRIPCIÓN PARA DESTINOS 00"/>
    <n v="1000000"/>
    <n v="1000000"/>
    <n v="3012675.86"/>
    <n v="2478304.46"/>
    <n v="974400"/>
    <n v="0"/>
    <n v="0"/>
    <n v="-2012675.8599999999"/>
    <n v="0"/>
    <n v="0"/>
    <n v="2200000"/>
    <n v="3200000"/>
    <n v="187324.14000000013"/>
    <n v="2200000"/>
    <n v="0"/>
    <n v="0"/>
    <n v="0"/>
    <n v="0"/>
    <n v="0"/>
  </r>
  <r>
    <s v="1.1-00-22"/>
    <x v="0"/>
    <x v="0"/>
    <x v="0"/>
    <s v="1.3.4"/>
    <x v="0"/>
    <s v="M"/>
    <s v="Actividades de apoyo administrativo desarrolladas "/>
    <s v="04_22"/>
    <x v="2"/>
    <x v="0"/>
    <n v="6"/>
    <x v="0"/>
    <n v="15"/>
    <x v="2"/>
    <s v="010_22"/>
    <x v="2"/>
    <x v="1"/>
    <x v="1"/>
    <x v="19"/>
    <x v="19"/>
    <n v="0"/>
    <s v="SIN DESCRIPCIÓN PARA DESTINOS 00"/>
    <n v="3470000"/>
    <n v="3500000"/>
    <n v="2510880"/>
    <n v="2510880"/>
    <n v="1762880"/>
    <n v="1762880"/>
    <n v="1762880"/>
    <n v="959120"/>
    <n v="0"/>
    <n v="0"/>
    <n v="1900000"/>
    <n v="5370000"/>
    <n v="2859120"/>
    <n v="1870000"/>
    <n v="0"/>
    <n v="0"/>
    <n v="0"/>
    <n v="30000"/>
    <n v="-30000"/>
  </r>
  <r>
    <s v="1.1-00-22"/>
    <x v="0"/>
    <x v="0"/>
    <x v="0"/>
    <s v="1.3.4"/>
    <x v="0"/>
    <s v="E"/>
    <s v="Actividades del sector público, que realiza en for"/>
    <s v="01_22"/>
    <x v="3"/>
    <x v="0"/>
    <n v="5"/>
    <x v="2"/>
    <n v="2"/>
    <x v="3"/>
    <s v="002_22"/>
    <x v="3"/>
    <x v="1"/>
    <x v="1"/>
    <x v="20"/>
    <x v="20"/>
    <n v="0"/>
    <s v="SIN DESCRIPCIÓN PARA DESTINOS 00"/>
    <n v="100000"/>
    <n v="100000"/>
    <n v="223604.73"/>
    <n v="223604.73"/>
    <n v="200984.73"/>
    <n v="107805.41"/>
    <n v="107805.41"/>
    <n v="-123604.73000000001"/>
    <n v="0"/>
    <n v="0"/>
    <n v="400000"/>
    <n v="500000"/>
    <n v="276395.27"/>
    <n v="400000"/>
    <n v="0"/>
    <n v="0"/>
    <n v="0"/>
    <n v="0"/>
    <n v="0"/>
  </r>
  <r>
    <s v="1.1-00-22"/>
    <x v="0"/>
    <x v="1"/>
    <x v="2"/>
    <s v="2.5.6"/>
    <x v="2"/>
    <s v="S"/>
    <s v="Definidos en el Presupuesto de Egresos y los que s"/>
    <s v="06_22"/>
    <x v="4"/>
    <x v="0"/>
    <n v="5"/>
    <x v="2"/>
    <n v="22"/>
    <x v="4"/>
    <s v="014_22"/>
    <x v="4"/>
    <x v="1"/>
    <x v="1"/>
    <x v="21"/>
    <x v="21"/>
    <n v="0"/>
    <s v="SIN DESCRIPCIÓN PARA DESTINOS 00"/>
    <n v="0"/>
    <n v="0"/>
    <n v="112989.8"/>
    <n v="0"/>
    <n v="0"/>
    <n v="0"/>
    <n v="0"/>
    <n v="-112989.8"/>
    <n v="0"/>
    <n v="0"/>
    <n v="322374"/>
    <n v="322374"/>
    <n v="209384.2"/>
    <n v="322374"/>
    <n v="0"/>
    <n v="0"/>
    <n v="0"/>
    <n v="0"/>
    <n v="0"/>
  </r>
  <r>
    <s v="1.1-00-22"/>
    <x v="0"/>
    <x v="0"/>
    <x v="0"/>
    <s v="1.3.4"/>
    <x v="0"/>
    <s v="E"/>
    <s v="Actividades del sector público, que realiza en for"/>
    <s v="07_22"/>
    <x v="1"/>
    <x v="0"/>
    <n v="3"/>
    <x v="3"/>
    <n v="32"/>
    <x v="5"/>
    <s v="019_22"/>
    <x v="5"/>
    <x v="1"/>
    <x v="1"/>
    <x v="22"/>
    <x v="22"/>
    <n v="0"/>
    <s v="SIN DESCRIPCIÓN PARA DESTINOS 00"/>
    <n v="70000"/>
    <n v="70000"/>
    <n v="376733.2"/>
    <n v="0"/>
    <n v="0"/>
    <n v="0"/>
    <n v="0"/>
    <n v="-306733.2"/>
    <n v="0"/>
    <n v="0"/>
    <n v="307000"/>
    <n v="377000"/>
    <n v="266.79999999998836"/>
    <n v="307000"/>
    <n v="0"/>
    <n v="0"/>
    <n v="0"/>
    <n v="0"/>
    <n v="0"/>
  </r>
  <r>
    <s v="1.1-00-22"/>
    <x v="0"/>
    <x v="1"/>
    <x v="2"/>
    <s v="2.5.6"/>
    <x v="2"/>
    <s v="S"/>
    <s v="Definidos en el Presupuesto de Egresos y los que s"/>
    <s v="06_22"/>
    <x v="4"/>
    <x v="0"/>
    <n v="5"/>
    <x v="2"/>
    <n v="22"/>
    <x v="4"/>
    <s v="014_22"/>
    <x v="4"/>
    <x v="1"/>
    <x v="1"/>
    <x v="23"/>
    <x v="23"/>
    <n v="0"/>
    <s v="SIN DESCRIPCIÓN PARA DESTINOS 00"/>
    <n v="0"/>
    <n v="0"/>
    <n v="282668.79999999999"/>
    <n v="0"/>
    <n v="0"/>
    <n v="0"/>
    <n v="0"/>
    <n v="-282668.79999999999"/>
    <n v="0"/>
    <n v="0"/>
    <n v="282669"/>
    <n v="282669"/>
    <n v="0.20000000001164153"/>
    <n v="282669"/>
    <n v="0"/>
    <n v="0"/>
    <n v="0"/>
    <n v="0"/>
    <n v="0"/>
  </r>
  <r>
    <s v="1.1-00-22"/>
    <x v="0"/>
    <x v="2"/>
    <x v="3"/>
    <s v="3.8.2"/>
    <x v="3"/>
    <s v="E"/>
    <s v="Actividades del sector público, que realiza en for"/>
    <s v="11_22"/>
    <x v="5"/>
    <x v="0"/>
    <n v="6"/>
    <x v="0"/>
    <n v="46"/>
    <x v="6"/>
    <s v="029_22"/>
    <x v="6"/>
    <x v="1"/>
    <x v="1"/>
    <x v="24"/>
    <x v="24"/>
    <n v="0"/>
    <s v="SIN DESCRIPCIÓN PARA DESTINOS 00"/>
    <n v="53900"/>
    <n v="50000"/>
    <n v="221046.22"/>
    <n v="38369.42"/>
    <n v="4253.32"/>
    <n v="4253.32"/>
    <n v="0"/>
    <n v="-167146.22"/>
    <n v="0"/>
    <n v="0"/>
    <n v="211000"/>
    <n v="264900"/>
    <n v="43853.78"/>
    <n v="214900"/>
    <n v="0"/>
    <n v="3900"/>
    <n v="0"/>
    <n v="0"/>
    <n v="3900"/>
  </r>
  <r>
    <s v="1.1-00-22"/>
    <x v="0"/>
    <x v="1"/>
    <x v="1"/>
    <s v="2.2.7"/>
    <x v="1"/>
    <s v="E"/>
    <s v="Actividades del sector público, que realiza en for"/>
    <s v="07_22"/>
    <x v="1"/>
    <x v="0"/>
    <n v="2"/>
    <x v="1"/>
    <n v="30"/>
    <x v="1"/>
    <s v="017_22"/>
    <x v="1"/>
    <x v="1"/>
    <x v="1"/>
    <x v="25"/>
    <x v="25"/>
    <n v="0"/>
    <s v="SIN DESCRIPCIÓN PARA DESTINOS 00"/>
    <n v="300000"/>
    <n v="300000"/>
    <n v="429773.04"/>
    <n v="234939.44"/>
    <n v="234939.44"/>
    <n v="234939.44"/>
    <n v="234939.44"/>
    <n v="-129773.03999999998"/>
    <n v="0"/>
    <n v="0"/>
    <n v="200000"/>
    <n v="500000"/>
    <n v="70226.960000000021"/>
    <n v="200000"/>
    <n v="0"/>
    <n v="0"/>
    <n v="0"/>
    <n v="0"/>
    <n v="0"/>
  </r>
  <r>
    <s v="1.1-00-22"/>
    <x v="0"/>
    <x v="1"/>
    <x v="2"/>
    <s v="2.5.6"/>
    <x v="2"/>
    <s v="S"/>
    <s v="Definidos en el Presupuesto de Egresos y los que s"/>
    <s v="06_22"/>
    <x v="4"/>
    <x v="0"/>
    <n v="5"/>
    <x v="2"/>
    <n v="22"/>
    <x v="4"/>
    <s v="014_22"/>
    <x v="4"/>
    <x v="1"/>
    <x v="1"/>
    <x v="26"/>
    <x v="26"/>
    <n v="0"/>
    <s v="SIN DESCRIPCIÓN PARA DESTINOS 00"/>
    <n v="0"/>
    <n v="0"/>
    <n v="173652"/>
    <n v="0"/>
    <n v="0"/>
    <n v="0"/>
    <n v="0"/>
    <n v="-173652"/>
    <n v="0"/>
    <n v="0"/>
    <n v="173652"/>
    <n v="173652"/>
    <n v="0"/>
    <n v="173652"/>
    <n v="0"/>
    <n v="0"/>
    <n v="0"/>
    <n v="0"/>
    <n v="0"/>
  </r>
  <r>
    <s v="1.1-00-22"/>
    <x v="0"/>
    <x v="0"/>
    <x v="0"/>
    <s v="1.3.4"/>
    <x v="0"/>
    <s v="E"/>
    <s v="Actividades del sector público, que realiza en for"/>
    <s v="05_22"/>
    <x v="0"/>
    <x v="0"/>
    <n v="6"/>
    <x v="0"/>
    <n v="19"/>
    <x v="7"/>
    <s v="013_22"/>
    <x v="0"/>
    <x v="1"/>
    <x v="1"/>
    <x v="27"/>
    <x v="27"/>
    <n v="0"/>
    <s v="SIN DESCRIPCIÓN PARA DESTINOS 00"/>
    <n v="1506446"/>
    <n v="2000000"/>
    <n v="1506420.69"/>
    <n v="860545.58"/>
    <n v="717178.21"/>
    <n v="11375.83"/>
    <n v="0"/>
    <n v="25.310000000055879"/>
    <n v="0"/>
    <n v="0"/>
    <n v="167376.4"/>
    <n v="1673822.4"/>
    <n v="167401.70999999996"/>
    <n v="-326177.60000000009"/>
    <n v="0"/>
    <n v="0"/>
    <n v="0"/>
    <n v="493554"/>
    <n v="-493554"/>
  </r>
  <r>
    <s v="1.1-00-22"/>
    <x v="0"/>
    <x v="0"/>
    <x v="0"/>
    <s v="1.3.4"/>
    <x v="0"/>
    <s v="E"/>
    <s v="Actividades del sector público, que realiza en for"/>
    <s v="05_22"/>
    <x v="0"/>
    <x v="0"/>
    <n v="6"/>
    <x v="0"/>
    <n v="19"/>
    <x v="7"/>
    <s v="013_22"/>
    <x v="0"/>
    <x v="1"/>
    <x v="1"/>
    <x v="18"/>
    <x v="18"/>
    <n v="0"/>
    <s v="SIN DESCRIPCIÓN PARA DESTINOS 00"/>
    <n v="50000"/>
    <n v="50000"/>
    <n v="40159.72"/>
    <n v="33199.72"/>
    <n v="33199.72"/>
    <n v="0"/>
    <n v="0"/>
    <n v="9840.2799999999988"/>
    <n v="0"/>
    <n v="0"/>
    <n v="150000"/>
    <n v="200000"/>
    <n v="159840.28"/>
    <n v="150000"/>
    <n v="0"/>
    <n v="0"/>
    <n v="0"/>
    <n v="0"/>
    <n v="0"/>
  </r>
  <r>
    <s v="1.1-00-22"/>
    <x v="0"/>
    <x v="0"/>
    <x v="0"/>
    <s v="1.3.4"/>
    <x v="0"/>
    <s v="E"/>
    <s v="Actividades del sector público, que realiza en for"/>
    <s v="05_22"/>
    <x v="0"/>
    <x v="0"/>
    <n v="6"/>
    <x v="0"/>
    <n v="19"/>
    <x v="7"/>
    <s v="013_22"/>
    <x v="0"/>
    <x v="1"/>
    <x v="1"/>
    <x v="28"/>
    <x v="28"/>
    <n v="0"/>
    <s v="SIN DESCRIPCIÓN PARA DESTINOS 00"/>
    <n v="0"/>
    <n v="0"/>
    <n v="0"/>
    <n v="0"/>
    <n v="0"/>
    <n v="0"/>
    <n v="0"/>
    <n v="0"/>
    <n v="0"/>
    <n v="0"/>
    <n v="145000"/>
    <n v="145000"/>
    <n v="145000"/>
    <n v="145000"/>
    <m/>
    <m/>
    <m/>
    <m/>
    <m/>
  </r>
  <r>
    <s v="1.1-00-22"/>
    <x v="0"/>
    <x v="2"/>
    <x v="3"/>
    <s v="3.8.2"/>
    <x v="3"/>
    <s v="E"/>
    <s v="Actividades del sector público, que realiza en for"/>
    <s v="11_22"/>
    <x v="5"/>
    <x v="0"/>
    <n v="6"/>
    <x v="0"/>
    <n v="46"/>
    <x v="6"/>
    <s v="029_22"/>
    <x v="6"/>
    <x v="1"/>
    <x v="1"/>
    <x v="26"/>
    <x v="26"/>
    <n v="0"/>
    <s v="SIN DESCRIPCIÓN PARA DESTINOS 00"/>
    <n v="96100"/>
    <n v="100000"/>
    <n v="168197.44"/>
    <n v="2767.52"/>
    <n v="2767.52"/>
    <n v="2767.52"/>
    <n v="0"/>
    <n v="-72097.440000000002"/>
    <n v="0"/>
    <n v="0"/>
    <n v="121000"/>
    <n v="217100"/>
    <n v="48902.559999999998"/>
    <n v="117100"/>
    <n v="0"/>
    <n v="0"/>
    <n v="0"/>
    <n v="3900"/>
    <n v="-3900"/>
  </r>
  <r>
    <s v="1.1-00-22"/>
    <x v="0"/>
    <x v="0"/>
    <x v="0"/>
    <s v="1.3.4"/>
    <x v="0"/>
    <s v="R"/>
    <s v="Solamente actividades específicas, distintas a las"/>
    <s v="02_22"/>
    <x v="6"/>
    <x v="0"/>
    <n v="1"/>
    <x v="4"/>
    <n v="9"/>
    <x v="8"/>
    <s v="006_22"/>
    <x v="7"/>
    <x v="1"/>
    <x v="1"/>
    <x v="18"/>
    <x v="18"/>
    <n v="0"/>
    <s v="SIN DESCRIPCIÓN PARA DESTINOS 00"/>
    <n v="30000"/>
    <n v="0"/>
    <n v="0"/>
    <n v="0"/>
    <n v="0"/>
    <n v="0"/>
    <n v="0"/>
    <n v="30000"/>
    <n v="0"/>
    <n v="0"/>
    <n v="70586.759999999995"/>
    <n v="100586.76"/>
    <n v="100586.76"/>
    <n v="100586.76"/>
    <n v="0"/>
    <n v="30000"/>
    <n v="0"/>
    <n v="0"/>
    <n v="30000"/>
  </r>
  <r>
    <s v="1.1-00-22"/>
    <x v="0"/>
    <x v="0"/>
    <x v="0"/>
    <s v="1.3.5"/>
    <x v="4"/>
    <s v="O"/>
    <s v="Actividades que realizan la función pública o cont"/>
    <s v="03_22"/>
    <x v="7"/>
    <x v="0"/>
    <n v="1"/>
    <x v="4"/>
    <n v="14"/>
    <x v="9"/>
    <s v="009_22"/>
    <x v="8"/>
    <x v="1"/>
    <x v="1"/>
    <x v="19"/>
    <x v="19"/>
    <n v="0"/>
    <s v="SIN DESCRIPCIÓN PARA DESTINOS 00"/>
    <n v="20000"/>
    <n v="20000"/>
    <n v="52200"/>
    <n v="0"/>
    <n v="0"/>
    <n v="0"/>
    <n v="0"/>
    <n v="-32200"/>
    <n v="0"/>
    <n v="0"/>
    <n v="50000"/>
    <n v="70000"/>
    <n v="17800"/>
    <n v="50000"/>
    <n v="0"/>
    <n v="0"/>
    <n v="0"/>
    <n v="0"/>
    <n v="0"/>
  </r>
  <r>
    <s v="1.1-00-22"/>
    <x v="0"/>
    <x v="2"/>
    <x v="3"/>
    <s v="3.8.2"/>
    <x v="3"/>
    <s v="E"/>
    <s v="Actividades del sector público, que realiza en for"/>
    <s v="11_22"/>
    <x v="5"/>
    <x v="0"/>
    <n v="6"/>
    <x v="0"/>
    <n v="46"/>
    <x v="6"/>
    <s v="029_22"/>
    <x v="6"/>
    <x v="1"/>
    <x v="1"/>
    <x v="18"/>
    <x v="18"/>
    <n v="0"/>
    <s v="SIN DESCRIPCIÓN PARA DESTINOS 00"/>
    <n v="0"/>
    <n v="0"/>
    <n v="27610.32"/>
    <n v="0"/>
    <n v="0"/>
    <n v="0"/>
    <n v="0"/>
    <n v="-27610.32"/>
    <n v="0"/>
    <n v="0"/>
    <n v="29000"/>
    <n v="29000"/>
    <n v="1389.6800000000003"/>
    <n v="29000"/>
    <n v="0"/>
    <n v="0"/>
    <n v="0"/>
    <n v="0"/>
    <n v="0"/>
  </r>
  <r>
    <s v="1.1-00-22"/>
    <x v="0"/>
    <x v="2"/>
    <x v="3"/>
    <s v="3.8.2"/>
    <x v="3"/>
    <s v="E"/>
    <s v="Actividades del sector público, que realiza en for"/>
    <s v="11_22"/>
    <x v="5"/>
    <x v="0"/>
    <n v="6"/>
    <x v="0"/>
    <n v="46"/>
    <x v="6"/>
    <s v="029_22"/>
    <x v="6"/>
    <x v="1"/>
    <x v="1"/>
    <x v="22"/>
    <x v="22"/>
    <n v="0"/>
    <s v="SIN DESCRIPCIÓN PARA DESTINOS 00"/>
    <n v="0"/>
    <n v="0"/>
    <n v="25120.959999999999"/>
    <n v="0"/>
    <n v="0"/>
    <n v="0"/>
    <n v="0"/>
    <n v="-25120.959999999999"/>
    <n v="0"/>
    <n v="0"/>
    <n v="26000"/>
    <n v="26000"/>
    <n v="879.04000000000087"/>
    <n v="26000"/>
    <n v="0"/>
    <n v="0"/>
    <n v="0"/>
    <n v="0"/>
    <n v="0"/>
  </r>
  <r>
    <s v="1.1-00-22"/>
    <x v="0"/>
    <x v="0"/>
    <x v="0"/>
    <s v="1.3.4"/>
    <x v="0"/>
    <s v="M"/>
    <s v="Actividades de apoyo administrativo desarrolladas "/>
    <s v="04_22"/>
    <x v="2"/>
    <x v="0"/>
    <n v="6"/>
    <x v="0"/>
    <n v="16"/>
    <x v="10"/>
    <s v="011_22"/>
    <x v="9"/>
    <x v="1"/>
    <x v="1"/>
    <x v="22"/>
    <x v="22"/>
    <n v="0"/>
    <s v="SIN DESCRIPCIÓN PARA DESTINOS 00"/>
    <n v="0"/>
    <n v="0"/>
    <n v="15776"/>
    <n v="0"/>
    <n v="0"/>
    <n v="0"/>
    <n v="0"/>
    <n v="-15776"/>
    <n v="0"/>
    <n v="0"/>
    <n v="15776"/>
    <n v="15776"/>
    <n v="0"/>
    <n v="15776"/>
    <n v="0"/>
    <n v="0"/>
    <n v="0"/>
    <n v="0"/>
    <n v="0"/>
  </r>
  <r>
    <s v="1.1-00-22"/>
    <x v="0"/>
    <x v="0"/>
    <x v="0"/>
    <s v="1.3.4"/>
    <x v="0"/>
    <s v="E"/>
    <s v="Actividades del sector público, que realiza en for"/>
    <s v="05_22"/>
    <x v="0"/>
    <x v="0"/>
    <n v="6"/>
    <x v="0"/>
    <n v="19"/>
    <x v="7"/>
    <s v="013_22"/>
    <x v="0"/>
    <x v="1"/>
    <x v="1"/>
    <x v="29"/>
    <x v="29"/>
    <n v="0"/>
    <s v="SIN DESCRIPCIÓN PARA DESTINOS 00"/>
    <n v="25000"/>
    <n v="25000"/>
    <n v="0"/>
    <n v="0"/>
    <n v="0"/>
    <n v="0"/>
    <n v="0"/>
    <n v="25000"/>
    <n v="0"/>
    <n v="0"/>
    <n v="15000"/>
    <n v="40000"/>
    <n v="40000"/>
    <n v="15000"/>
    <n v="0"/>
    <n v="0"/>
    <n v="0"/>
    <n v="0"/>
    <n v="0"/>
  </r>
  <r>
    <s v="1.1-00-22"/>
    <x v="0"/>
    <x v="0"/>
    <x v="0"/>
    <s v="1.3.4"/>
    <x v="0"/>
    <s v="R"/>
    <s v="Solamente actividades específicas, distintas a las"/>
    <s v="02_22"/>
    <x v="6"/>
    <x v="0"/>
    <n v="1"/>
    <x v="4"/>
    <n v="9"/>
    <x v="8"/>
    <s v="006_22"/>
    <x v="7"/>
    <x v="1"/>
    <x v="1"/>
    <x v="22"/>
    <x v="22"/>
    <n v="0"/>
    <s v="SIN DESCRIPCIÓN PARA DESTINOS 00"/>
    <n v="0"/>
    <n v="0"/>
    <n v="0"/>
    <n v="0"/>
    <n v="0"/>
    <n v="0"/>
    <n v="0"/>
    <n v="0"/>
    <n v="0"/>
    <n v="0"/>
    <n v="11538.6"/>
    <n v="11538.6"/>
    <n v="11538.6"/>
    <n v="11538.6"/>
    <n v="0"/>
    <n v="0"/>
    <n v="0"/>
    <n v="0"/>
    <n v="0"/>
  </r>
  <r>
    <s v="1.1-00-22"/>
    <x v="0"/>
    <x v="0"/>
    <x v="0"/>
    <s v="1.3.4"/>
    <x v="0"/>
    <s v="R"/>
    <s v="Solamente actividades específicas, distintas a las"/>
    <s v="02_22"/>
    <x v="6"/>
    <x v="0"/>
    <n v="1"/>
    <x v="4"/>
    <n v="9"/>
    <x v="8"/>
    <s v="006_22"/>
    <x v="7"/>
    <x v="1"/>
    <x v="1"/>
    <x v="30"/>
    <x v="30"/>
    <n v="0"/>
    <s v="SIN DESCRIPCIÓN PARA DESTINOS 00"/>
    <n v="0"/>
    <n v="0"/>
    <n v="0"/>
    <n v="0"/>
    <n v="0"/>
    <n v="0"/>
    <n v="0"/>
    <n v="0"/>
    <n v="0"/>
    <n v="0"/>
    <n v="9653.11"/>
    <n v="9653.11"/>
    <n v="9653.11"/>
    <n v="9653.11"/>
    <n v="0"/>
    <n v="0"/>
    <n v="0"/>
    <n v="0"/>
    <n v="0"/>
  </r>
  <r>
    <s v="1.1-00-22"/>
    <x v="0"/>
    <x v="1"/>
    <x v="2"/>
    <s v="2.5.6"/>
    <x v="2"/>
    <s v="S"/>
    <s v="Definidos en el Presupuesto de Egresos y los que s"/>
    <s v="06_22"/>
    <x v="4"/>
    <x v="0"/>
    <n v="5"/>
    <x v="2"/>
    <n v="22"/>
    <x v="4"/>
    <s v="014_22"/>
    <x v="4"/>
    <x v="1"/>
    <x v="1"/>
    <x v="18"/>
    <x v="18"/>
    <n v="0"/>
    <s v="SIN DESCRIPCIÓN PARA DESTINOS 00"/>
    <n v="0"/>
    <n v="0"/>
    <n v="7284.8"/>
    <n v="0"/>
    <n v="0"/>
    <n v="0"/>
    <n v="0"/>
    <n v="-7284.8"/>
    <n v="0"/>
    <n v="0"/>
    <n v="7285"/>
    <n v="7285"/>
    <n v="0.1999999999998181"/>
    <n v="7285"/>
    <n v="0"/>
    <n v="0"/>
    <n v="0"/>
    <n v="0"/>
    <n v="0"/>
  </r>
  <r>
    <s v="1.1-00-22"/>
    <x v="0"/>
    <x v="0"/>
    <x v="0"/>
    <s v="1.3.4"/>
    <x v="0"/>
    <s v="P"/>
    <s v="Actividades destinadas al desarrollo de programas "/>
    <s v="01_22"/>
    <x v="3"/>
    <x v="0"/>
    <n v="6"/>
    <x v="0"/>
    <n v="3"/>
    <x v="11"/>
    <s v="003_22"/>
    <x v="10"/>
    <x v="1"/>
    <x v="1"/>
    <x v="31"/>
    <x v="31"/>
    <n v="0"/>
    <s v="SIN DESCRIPCIÓN PARA DESTINOS 00"/>
    <n v="1450000"/>
    <n v="0"/>
    <n v="0"/>
    <n v="0"/>
    <n v="0"/>
    <n v="0"/>
    <n v="0"/>
    <n v="1450000"/>
    <n v="0"/>
    <n v="0"/>
    <n v="7211.55"/>
    <n v="1457211.55"/>
    <n v="1457211.55"/>
    <n v="1457211.55"/>
    <n v="0"/>
    <n v="1450000"/>
    <n v="0"/>
    <n v="0"/>
    <n v="1450000"/>
  </r>
  <r>
    <s v="1.1-00-22"/>
    <x v="0"/>
    <x v="0"/>
    <x v="0"/>
    <s v="1.3.4"/>
    <x v="0"/>
    <s v="M"/>
    <s v="Actividades de apoyo administrativo desarrolladas "/>
    <s v="04_22"/>
    <x v="2"/>
    <x v="0"/>
    <n v="6"/>
    <x v="0"/>
    <n v="15"/>
    <x v="2"/>
    <s v="010_22"/>
    <x v="2"/>
    <x v="1"/>
    <x v="1"/>
    <x v="27"/>
    <x v="27"/>
    <n v="0"/>
    <s v="SIN DESCRIPCIÓN PARA DESTINOS 00"/>
    <n v="0"/>
    <n v="0"/>
    <n v="0"/>
    <n v="0"/>
    <n v="0"/>
    <n v="0"/>
    <n v="0"/>
    <n v="0"/>
    <n v="0"/>
    <n v="0"/>
    <n v="5500"/>
    <n v="5500"/>
    <n v="5500"/>
    <n v="5500"/>
    <m/>
    <m/>
    <m/>
    <m/>
    <m/>
  </r>
  <r>
    <s v="1.1-00-22"/>
    <x v="0"/>
    <x v="0"/>
    <x v="0"/>
    <s v="1.3.4"/>
    <x v="0"/>
    <s v="E"/>
    <s v="Actividades del sector público, que realiza en for"/>
    <s v="01_22"/>
    <x v="3"/>
    <x v="0"/>
    <n v="5"/>
    <x v="2"/>
    <n v="2"/>
    <x v="3"/>
    <s v="002_22"/>
    <x v="3"/>
    <x v="1"/>
    <x v="1"/>
    <x v="32"/>
    <x v="32"/>
    <n v="0"/>
    <s v="SIN DESCRIPCIÓN PARA DESTINOS 00"/>
    <n v="0"/>
    <n v="0"/>
    <n v="0"/>
    <n v="0"/>
    <n v="0"/>
    <n v="0"/>
    <n v="0"/>
    <n v="0"/>
    <n v="0"/>
    <n v="0"/>
    <n v="5000"/>
    <n v="5000"/>
    <n v="5000"/>
    <n v="5000"/>
    <n v="0"/>
    <n v="0"/>
    <n v="0"/>
    <n v="0"/>
    <n v="0"/>
  </r>
  <r>
    <s v="1.1-00-22"/>
    <x v="0"/>
    <x v="0"/>
    <x v="0"/>
    <s v="1.3.4"/>
    <x v="0"/>
    <s v="M"/>
    <s v="Actividades de apoyo administrativo desarrolladas "/>
    <s v="04_22"/>
    <x v="2"/>
    <x v="0"/>
    <n v="6"/>
    <x v="0"/>
    <n v="16"/>
    <x v="10"/>
    <s v="011_22"/>
    <x v="9"/>
    <x v="1"/>
    <x v="1"/>
    <x v="20"/>
    <x v="20"/>
    <n v="0"/>
    <s v="SIN DESCRIPCIÓN PARA DESTINOS 00"/>
    <n v="0"/>
    <n v="0"/>
    <n v="0"/>
    <n v="0"/>
    <n v="0"/>
    <n v="0"/>
    <n v="0"/>
    <n v="0"/>
    <n v="0"/>
    <n v="0"/>
    <n v="2500"/>
    <n v="2500"/>
    <n v="2500"/>
    <n v="2500"/>
    <m/>
    <m/>
    <m/>
    <m/>
    <m/>
  </r>
  <r>
    <s v="1.1-00-22"/>
    <x v="0"/>
    <x v="2"/>
    <x v="3"/>
    <s v="3.8.2"/>
    <x v="3"/>
    <s v="E"/>
    <s v="Actividades del sector público, que realiza en for"/>
    <s v="11_22"/>
    <x v="5"/>
    <x v="0"/>
    <n v="6"/>
    <x v="0"/>
    <n v="46"/>
    <x v="6"/>
    <s v="029_22"/>
    <x v="6"/>
    <x v="1"/>
    <x v="1"/>
    <x v="28"/>
    <x v="28"/>
    <n v="0"/>
    <s v="SIN DESCRIPCIÓN PARA DESTINOS 00"/>
    <n v="0"/>
    <n v="0"/>
    <n v="2204"/>
    <n v="0"/>
    <n v="0"/>
    <n v="0"/>
    <n v="0"/>
    <n v="-2204"/>
    <n v="0"/>
    <n v="0"/>
    <n v="2204"/>
    <n v="2204"/>
    <n v="0"/>
    <n v="2204"/>
    <n v="0"/>
    <n v="0"/>
    <n v="0"/>
    <n v="0"/>
    <n v="0"/>
  </r>
  <r>
    <s v="1.1-00-22"/>
    <x v="0"/>
    <x v="2"/>
    <x v="3"/>
    <s v="3.8.2"/>
    <x v="3"/>
    <s v="E"/>
    <s v="Actividades del sector público, que realiza en for"/>
    <s v="11_22"/>
    <x v="5"/>
    <x v="0"/>
    <n v="6"/>
    <x v="0"/>
    <n v="46"/>
    <x v="6"/>
    <s v="029_22"/>
    <x v="6"/>
    <x v="1"/>
    <x v="1"/>
    <x v="33"/>
    <x v="33"/>
    <n v="0"/>
    <s v="SIN DESCRIPCIÓN PARA DESTINOS 00"/>
    <n v="0"/>
    <n v="0"/>
    <n v="1624"/>
    <n v="0"/>
    <n v="0"/>
    <n v="0"/>
    <n v="0"/>
    <n v="-1624"/>
    <n v="0"/>
    <n v="0"/>
    <n v="2000"/>
    <n v="2000"/>
    <n v="376"/>
    <n v="2000"/>
    <n v="0"/>
    <n v="0"/>
    <n v="0"/>
    <n v="0"/>
    <n v="0"/>
  </r>
  <r>
    <s v="1.1-00-22"/>
    <x v="0"/>
    <x v="0"/>
    <x v="0"/>
    <s v="1.3.4"/>
    <x v="0"/>
    <s v="R"/>
    <s v="Solamente actividades específicas, distintas a las"/>
    <s v="02_22"/>
    <x v="6"/>
    <x v="0"/>
    <n v="1"/>
    <x v="4"/>
    <n v="9"/>
    <x v="8"/>
    <s v="006_22"/>
    <x v="7"/>
    <x v="1"/>
    <x v="1"/>
    <x v="34"/>
    <x v="34"/>
    <n v="0"/>
    <s v="SIN DESCRIPCIÓN PARA DESTINOS 00"/>
    <n v="0"/>
    <n v="0"/>
    <n v="0"/>
    <n v="0"/>
    <n v="0"/>
    <n v="0"/>
    <n v="0"/>
    <n v="0"/>
    <n v="0"/>
    <n v="0"/>
    <n v="1923.6"/>
    <n v="1923.6"/>
    <n v="1923.6"/>
    <n v="1923.6"/>
    <n v="0"/>
    <n v="0"/>
    <n v="0"/>
    <n v="0"/>
    <n v="0"/>
  </r>
  <r>
    <s v="1.1-00-22"/>
    <x v="0"/>
    <x v="0"/>
    <x v="0"/>
    <s v="1.3.4"/>
    <x v="0"/>
    <s v="R"/>
    <s v="Solamente actividades específicas, distintas a las"/>
    <s v="02_22"/>
    <x v="6"/>
    <x v="0"/>
    <n v="1"/>
    <x v="4"/>
    <n v="9"/>
    <x v="8"/>
    <s v="006_22"/>
    <x v="7"/>
    <x v="1"/>
    <x v="1"/>
    <x v="35"/>
    <x v="35"/>
    <n v="0"/>
    <s v="SIN DESCRIPCIÓN PARA DESTINOS 00"/>
    <n v="0"/>
    <n v="0"/>
    <n v="0"/>
    <n v="0"/>
    <n v="0"/>
    <n v="0"/>
    <n v="0"/>
    <n v="0"/>
    <n v="0"/>
    <n v="0"/>
    <n v="921.49"/>
    <n v="921.49"/>
    <n v="921.49"/>
    <n v="921.49"/>
    <n v="0"/>
    <n v="0"/>
    <n v="0"/>
    <n v="0"/>
    <n v="0"/>
  </r>
  <r>
    <s v="1.1-00-22"/>
    <x v="0"/>
    <x v="0"/>
    <x v="0"/>
    <s v="1.3.4"/>
    <x v="0"/>
    <s v="M"/>
    <s v="Actividades de apoyo administrativo desarrolladas "/>
    <s v="04_22"/>
    <x v="2"/>
    <x v="0"/>
    <n v="6"/>
    <x v="0"/>
    <n v="16"/>
    <x v="10"/>
    <s v="011_22"/>
    <x v="9"/>
    <x v="1"/>
    <x v="1"/>
    <x v="36"/>
    <x v="36"/>
    <n v="0"/>
    <s v="SIN DESCRIPCIÓN PARA DESTINOS 00"/>
    <n v="0"/>
    <n v="0"/>
    <n v="0"/>
    <n v="0"/>
    <n v="0"/>
    <n v="0"/>
    <n v="0"/>
    <n v="0"/>
    <n v="0"/>
    <n v="0"/>
    <n v="500"/>
    <n v="500"/>
    <n v="500"/>
    <n v="500"/>
    <m/>
    <m/>
    <m/>
    <m/>
    <m/>
  </r>
  <r>
    <s v="1.1-00-22"/>
    <x v="0"/>
    <x v="0"/>
    <x v="0"/>
    <s v="1.3.4"/>
    <x v="0"/>
    <s v="E"/>
    <s v="Actividades del sector público, que realiza en for"/>
    <s v="05_22"/>
    <x v="0"/>
    <x v="0"/>
    <n v="6"/>
    <x v="0"/>
    <n v="19"/>
    <x v="7"/>
    <s v="013_22"/>
    <x v="0"/>
    <x v="1"/>
    <x v="1"/>
    <x v="37"/>
    <x v="37"/>
    <n v="0"/>
    <s v="SIN DESCRIPCIÓN PARA DESTINOS 00"/>
    <n v="28500000"/>
    <n v="28500000"/>
    <n v="13743424.300000001"/>
    <n v="13201240.300000001"/>
    <n v="13201240.300000001"/>
    <n v="13189799.5"/>
    <n v="12951761.699999999"/>
    <n v="14756575.699999999"/>
    <n v="0"/>
    <n v="0"/>
    <n v="232.38"/>
    <n v="28500232.379999999"/>
    <n v="14756808.079999998"/>
    <n v="232.37999999895692"/>
    <n v="0"/>
    <n v="0"/>
    <n v="0"/>
    <n v="0"/>
    <n v="0"/>
  </r>
  <r>
    <s v="1.1-00-22"/>
    <x v="0"/>
    <x v="0"/>
    <x v="0"/>
    <s v="1.3.4"/>
    <x v="0"/>
    <s v="M"/>
    <s v="Actividades de apoyo administrativo desarrolladas "/>
    <s v="04_22"/>
    <x v="2"/>
    <x v="0"/>
    <n v="6"/>
    <x v="0"/>
    <n v="16"/>
    <x v="10"/>
    <s v="011_22"/>
    <x v="9"/>
    <x v="1"/>
    <x v="1"/>
    <x v="21"/>
    <x v="21"/>
    <n v="0"/>
    <s v="SIN DESCRIPCIÓN PARA DESTINOS 00"/>
    <n v="0"/>
    <n v="0"/>
    <n v="0"/>
    <n v="0"/>
    <n v="0"/>
    <n v="0"/>
    <n v="0"/>
    <n v="0"/>
    <n v="0"/>
    <n v="0"/>
    <n v="200"/>
    <n v="200"/>
    <n v="200"/>
    <n v="200"/>
    <m/>
    <m/>
    <m/>
    <m/>
    <m/>
  </r>
  <r>
    <s v="1.1-00-21"/>
    <x v="0"/>
    <x v="0"/>
    <x v="0"/>
    <s v="1.3.4"/>
    <x v="0"/>
    <s v="E"/>
    <s v="Actividades del sector público, que realiza en for"/>
    <s v="05_22"/>
    <x v="0"/>
    <x v="0"/>
    <n v="6"/>
    <x v="0"/>
    <n v="19"/>
    <x v="7"/>
    <s v="013_22"/>
    <x v="0"/>
    <x v="1"/>
    <x v="1"/>
    <x v="28"/>
    <x v="28"/>
    <n v="0"/>
    <s v="SIN DESCRIPCIÓN PARA DESTINOS 00"/>
    <n v="110000"/>
    <n v="0"/>
    <n v="97764.800000000003"/>
    <n v="0"/>
    <n v="0"/>
    <n v="0"/>
    <n v="0"/>
    <n v="12235.199999999997"/>
    <n v="0"/>
    <n v="110000"/>
    <n v="0"/>
    <n v="0"/>
    <n v="-97764.800000000003"/>
    <n v="0"/>
    <n v="0"/>
    <n v="110000"/>
    <n v="0"/>
    <n v="0"/>
    <n v="110000"/>
  </r>
  <r>
    <s v="1.1-00-22"/>
    <x v="0"/>
    <x v="0"/>
    <x v="0"/>
    <s v="1.3.4"/>
    <x v="0"/>
    <s v="E"/>
    <s v="Actividades del sector público, que realiza en for"/>
    <s v="05_22"/>
    <x v="0"/>
    <x v="0"/>
    <n v="6"/>
    <x v="0"/>
    <n v="19"/>
    <x v="7"/>
    <s v="013_22"/>
    <x v="0"/>
    <x v="1"/>
    <x v="1"/>
    <x v="38"/>
    <x v="38"/>
    <n v="0"/>
    <s v="SIN DESCRIPCIÓN PARA DESTINOS 00"/>
    <n v="1257760"/>
    <n v="1500000"/>
    <n v="1062586.82"/>
    <n v="782238.02"/>
    <n v="535687.1"/>
    <n v="511460.89"/>
    <n v="259775.5"/>
    <n v="195173.17999999993"/>
    <n v="0"/>
    <n v="0"/>
    <n v="0"/>
    <n v="1257760"/>
    <n v="195173.17999999993"/>
    <n v="-242240"/>
    <n v="0"/>
    <n v="0"/>
    <n v="0"/>
    <n v="242240"/>
    <n v="-242240"/>
  </r>
  <r>
    <s v="1.1-00-22"/>
    <x v="0"/>
    <x v="0"/>
    <x v="0"/>
    <s v="1.3.5"/>
    <x v="4"/>
    <s v="O"/>
    <s v="Actividades que realizan la función pública o cont"/>
    <s v="03_22"/>
    <x v="7"/>
    <x v="0"/>
    <n v="1"/>
    <x v="4"/>
    <n v="14"/>
    <x v="9"/>
    <s v="009_22"/>
    <x v="8"/>
    <x v="1"/>
    <x v="1"/>
    <x v="20"/>
    <x v="20"/>
    <n v="0"/>
    <s v="SIN DESCRIPCIÓN PARA DESTINOS 00"/>
    <n v="15000"/>
    <n v="15000"/>
    <n v="13084.8"/>
    <n v="13084.8"/>
    <n v="13084.8"/>
    <n v="13084.8"/>
    <n v="13084.8"/>
    <n v="1915.2000000000007"/>
    <n v="0"/>
    <n v="0"/>
    <n v="0"/>
    <n v="15000"/>
    <n v="1915.2000000000007"/>
    <n v="0"/>
    <n v="0"/>
    <n v="0"/>
    <n v="0"/>
    <n v="0"/>
    <n v="0"/>
  </r>
  <r>
    <s v="1.1-00-22"/>
    <x v="0"/>
    <x v="0"/>
    <x v="4"/>
    <s v="1.7.2"/>
    <x v="5"/>
    <s v="R"/>
    <s v="Solamente actividades específicas, distintas a las"/>
    <s v="02_22"/>
    <x v="6"/>
    <x v="0"/>
    <n v="3"/>
    <x v="3"/>
    <n v="11"/>
    <x v="12"/>
    <s v="008_22"/>
    <x v="11"/>
    <x v="1"/>
    <x v="1"/>
    <x v="20"/>
    <x v="20"/>
    <n v="0"/>
    <s v="SIN DESCRIPCIÓN PARA DESTINOS 00"/>
    <n v="100000"/>
    <n v="100000"/>
    <n v="97568.8"/>
    <n v="97568.8"/>
    <n v="22568.799999999999"/>
    <n v="22568.799999999999"/>
    <n v="22568.799999999999"/>
    <n v="2431.1999999999971"/>
    <n v="0"/>
    <n v="0"/>
    <n v="0"/>
    <n v="100000"/>
    <n v="2431.1999999999971"/>
    <n v="0"/>
    <n v="0"/>
    <n v="0"/>
    <n v="0"/>
    <n v="0"/>
    <n v="0"/>
  </r>
  <r>
    <s v="1.1-00-22"/>
    <x v="0"/>
    <x v="0"/>
    <x v="4"/>
    <s v="1.7.1"/>
    <x v="6"/>
    <s v="R"/>
    <s v="Solamente actividades específicas, distintas a las"/>
    <s v="08_22"/>
    <x v="8"/>
    <x v="0"/>
    <n v="7"/>
    <x v="5"/>
    <n v="37"/>
    <x v="13"/>
    <s v="023_22"/>
    <x v="12"/>
    <x v="1"/>
    <x v="1"/>
    <x v="20"/>
    <x v="20"/>
    <n v="0"/>
    <s v="SIN DESCRIPCIÓN PARA DESTINOS 00"/>
    <n v="250000"/>
    <n v="250000"/>
    <n v="239980.79999999999"/>
    <n v="239980.79999999999"/>
    <n v="63976.32"/>
    <n v="63976.32"/>
    <n v="63976.32"/>
    <n v="10019.200000000012"/>
    <n v="0"/>
    <n v="0"/>
    <n v="0"/>
    <n v="250000"/>
    <n v="10019.200000000012"/>
    <n v="0"/>
    <n v="0"/>
    <n v="0"/>
    <n v="0"/>
    <n v="0"/>
    <n v="0"/>
  </r>
  <r>
    <s v="1.1-00-22"/>
    <x v="0"/>
    <x v="1"/>
    <x v="5"/>
    <s v="2.4.2"/>
    <x v="7"/>
    <s v="R"/>
    <s v="Solamente actividades específicas, distintas a las"/>
    <s v="06_22"/>
    <x v="4"/>
    <x v="0"/>
    <n v="5"/>
    <x v="2"/>
    <n v="29"/>
    <x v="14"/>
    <s v="016_22"/>
    <x v="13"/>
    <x v="1"/>
    <x v="1"/>
    <x v="20"/>
    <x v="20"/>
    <n v="0"/>
    <s v="SIN DESCRIPCIÓN PARA DESTINOS 00"/>
    <n v="1000000"/>
    <n v="1000000"/>
    <n v="0"/>
    <n v="0"/>
    <n v="0"/>
    <n v="0"/>
    <n v="0"/>
    <n v="1000000"/>
    <n v="0"/>
    <n v="0"/>
    <n v="0"/>
    <n v="1000000"/>
    <n v="1000000"/>
    <n v="0"/>
    <n v="0"/>
    <n v="0"/>
    <n v="0"/>
    <n v="0"/>
    <n v="0"/>
  </r>
  <r>
    <s v="1.1-00-22"/>
    <x v="0"/>
    <x v="0"/>
    <x v="0"/>
    <s v="1.3.4"/>
    <x v="0"/>
    <s v="E"/>
    <s v="Actividades del sector público, que realiza en for"/>
    <s v="05_22"/>
    <x v="0"/>
    <x v="0"/>
    <n v="6"/>
    <x v="0"/>
    <n v="19"/>
    <x v="7"/>
    <s v="013_22"/>
    <x v="0"/>
    <x v="1"/>
    <x v="1"/>
    <x v="20"/>
    <x v="20"/>
    <n v="0"/>
    <s v="SIN DESCRIPCIÓN PARA DESTINOS 00"/>
    <n v="360000"/>
    <n v="0"/>
    <n v="312120"/>
    <n v="299970"/>
    <n v="51540.3"/>
    <n v="48600"/>
    <n v="48600"/>
    <n v="47880"/>
    <n v="0"/>
    <n v="0"/>
    <n v="0"/>
    <n v="360000"/>
    <n v="47880"/>
    <n v="360000"/>
    <n v="0"/>
    <n v="360000"/>
    <n v="0"/>
    <n v="0"/>
    <n v="360000"/>
  </r>
  <r>
    <s v="1.1-00-22"/>
    <x v="0"/>
    <x v="1"/>
    <x v="6"/>
    <s v="2.1.5"/>
    <x v="8"/>
    <s v="R"/>
    <s v="Solamente actividades específicas, distintas a las"/>
    <s v="17_22"/>
    <x v="9"/>
    <x v="0"/>
    <n v="4"/>
    <x v="6"/>
    <n v="53"/>
    <x v="15"/>
    <s v="036_22"/>
    <x v="14"/>
    <x v="1"/>
    <x v="1"/>
    <x v="39"/>
    <x v="39"/>
    <n v="0"/>
    <s v="SIN DESCRIPCIÓN PARA DESTINOS 00"/>
    <n v="420000"/>
    <n v="980000"/>
    <n v="0"/>
    <n v="0"/>
    <n v="0"/>
    <n v="0"/>
    <n v="0"/>
    <n v="420000"/>
    <n v="0"/>
    <n v="49733.84"/>
    <n v="0"/>
    <n v="370266.16000000003"/>
    <n v="370266.16000000003"/>
    <n v="-609733.84"/>
    <n v="0"/>
    <n v="0"/>
    <n v="0"/>
    <n v="560000"/>
    <n v="-560000"/>
  </r>
  <r>
    <s v="1.1-00-22"/>
    <x v="0"/>
    <x v="2"/>
    <x v="7"/>
    <s v="3.1.1"/>
    <x v="9"/>
    <s v="E"/>
    <s v="Actividades del sector público, que realiza en for"/>
    <s v="09_22"/>
    <x v="10"/>
    <x v="0"/>
    <n v="8"/>
    <x v="7"/>
    <n v="39"/>
    <x v="16"/>
    <s v="024_22"/>
    <x v="15"/>
    <x v="1"/>
    <x v="1"/>
    <x v="39"/>
    <x v="39"/>
    <n v="0"/>
    <s v="SIN DESCRIPCIÓN PARA DESTINOS 00"/>
    <n v="76000"/>
    <n v="76000"/>
    <n v="74250"/>
    <n v="74250"/>
    <n v="74250"/>
    <n v="74250"/>
    <n v="74250"/>
    <n v="1750"/>
    <n v="0"/>
    <n v="0"/>
    <n v="0"/>
    <n v="76000"/>
    <n v="1750"/>
    <n v="0"/>
    <n v="0"/>
    <n v="0"/>
    <n v="0"/>
    <n v="0"/>
    <n v="0"/>
  </r>
  <r>
    <s v="1.1-00-22"/>
    <x v="0"/>
    <x v="2"/>
    <x v="7"/>
    <s v="3.1.1"/>
    <x v="9"/>
    <s v="E"/>
    <s v="Actividades del sector público, que realiza en for"/>
    <s v="09_22"/>
    <x v="10"/>
    <x v="0"/>
    <n v="8"/>
    <x v="7"/>
    <n v="39"/>
    <x v="16"/>
    <s v="024_22"/>
    <x v="15"/>
    <x v="1"/>
    <x v="1"/>
    <x v="40"/>
    <x v="40"/>
    <n v="0"/>
    <s v="SIN DESCRIPCIÓN PARA DESTINOS 00"/>
    <n v="620976"/>
    <n v="500000"/>
    <n v="615706.38"/>
    <n v="312761.71999999997"/>
    <n v="105428.32"/>
    <n v="105428.32"/>
    <n v="0"/>
    <n v="5269.6199999999953"/>
    <n v="0"/>
    <n v="0"/>
    <n v="0"/>
    <n v="620976"/>
    <n v="5269.6199999999953"/>
    <n v="120976"/>
    <n v="0"/>
    <n v="120976"/>
    <n v="0"/>
    <n v="0"/>
    <n v="120976"/>
  </r>
  <r>
    <s v="1.1-00-22"/>
    <x v="0"/>
    <x v="2"/>
    <x v="7"/>
    <s v="3.1.1"/>
    <x v="9"/>
    <s v="E"/>
    <s v="Actividades del sector público, que realiza en for"/>
    <s v="09_22"/>
    <x v="10"/>
    <x v="0"/>
    <n v="8"/>
    <x v="7"/>
    <n v="39"/>
    <x v="16"/>
    <s v="024_22"/>
    <x v="15"/>
    <x v="1"/>
    <x v="1"/>
    <x v="41"/>
    <x v="41"/>
    <n v="0"/>
    <s v="SIN DESCRIPCIÓN PARA DESTINOS 00"/>
    <n v="400000"/>
    <n v="500000"/>
    <n v="0"/>
    <n v="0"/>
    <n v="0"/>
    <n v="0"/>
    <n v="0"/>
    <n v="400000"/>
    <n v="0"/>
    <n v="0"/>
    <n v="0"/>
    <n v="400000"/>
    <n v="400000"/>
    <n v="-100000"/>
    <n v="0"/>
    <n v="0"/>
    <n v="0"/>
    <n v="100000"/>
    <n v="-100000"/>
  </r>
  <r>
    <s v="1.1-00-22"/>
    <x v="0"/>
    <x v="0"/>
    <x v="0"/>
    <s v="1.3.4"/>
    <x v="0"/>
    <s v="E"/>
    <s v="Actividades del sector público, que realiza en for"/>
    <s v="05_22"/>
    <x v="0"/>
    <x v="0"/>
    <n v="6"/>
    <x v="0"/>
    <n v="19"/>
    <x v="7"/>
    <s v="013_22"/>
    <x v="0"/>
    <x v="1"/>
    <x v="1"/>
    <x v="42"/>
    <x v="42"/>
    <n v="0"/>
    <s v="SIN DESCRIPCIÓN PARA DESTINOS 00"/>
    <n v="300000"/>
    <n v="300000"/>
    <n v="135643.67000000001"/>
    <n v="135643.67000000001"/>
    <n v="0"/>
    <n v="0"/>
    <n v="0"/>
    <n v="164356.32999999999"/>
    <n v="0"/>
    <n v="0"/>
    <n v="0"/>
    <n v="300000"/>
    <n v="164356.32999999999"/>
    <n v="0"/>
    <n v="0"/>
    <n v="0"/>
    <n v="0"/>
    <n v="0"/>
    <n v="0"/>
  </r>
  <r>
    <s v="1.1-00-22"/>
    <x v="0"/>
    <x v="1"/>
    <x v="1"/>
    <s v="2.2.7"/>
    <x v="1"/>
    <s v="E"/>
    <s v="Actividades del sector público, que realiza en for"/>
    <s v="07_22"/>
    <x v="1"/>
    <x v="0"/>
    <n v="2"/>
    <x v="1"/>
    <n v="30"/>
    <x v="1"/>
    <s v="017_22"/>
    <x v="1"/>
    <x v="1"/>
    <x v="1"/>
    <x v="42"/>
    <x v="42"/>
    <n v="0"/>
    <s v="SIN DESCRIPCIÓN PARA DESTINOS 00"/>
    <n v="100000"/>
    <n v="100000"/>
    <n v="84231.6"/>
    <n v="84231.6"/>
    <n v="0"/>
    <n v="0"/>
    <n v="0"/>
    <n v="15768.399999999994"/>
    <n v="0"/>
    <n v="0"/>
    <n v="0"/>
    <n v="100000"/>
    <n v="15768.399999999994"/>
    <n v="0"/>
    <n v="0"/>
    <n v="0"/>
    <n v="0"/>
    <n v="0"/>
    <n v="0"/>
  </r>
  <r>
    <s v="1.1-00-22"/>
    <x v="0"/>
    <x v="0"/>
    <x v="0"/>
    <s v="1.3.4"/>
    <x v="0"/>
    <s v="E"/>
    <s v="Actividades del sector público, que realiza en for"/>
    <s v="07_22"/>
    <x v="1"/>
    <x v="0"/>
    <n v="3"/>
    <x v="3"/>
    <n v="32"/>
    <x v="5"/>
    <s v="019_22"/>
    <x v="5"/>
    <x v="1"/>
    <x v="1"/>
    <x v="25"/>
    <x v="25"/>
    <n v="0"/>
    <s v="SIN DESCRIPCIÓN PARA DESTINOS 00"/>
    <n v="10632000"/>
    <n v="11000000"/>
    <n v="6740593.5999999996"/>
    <n v="6740593.5999999996"/>
    <n v="4737893.8600000003"/>
    <n v="4714673.7"/>
    <n v="4714673.7"/>
    <n v="3891406.4000000004"/>
    <n v="0"/>
    <n v="0"/>
    <n v="0"/>
    <n v="10632000"/>
    <n v="3891406.4000000004"/>
    <n v="-368000"/>
    <n v="0"/>
    <n v="0"/>
    <n v="0"/>
    <n v="368000"/>
    <n v="-368000"/>
  </r>
  <r>
    <s v="1.1-00-22"/>
    <x v="0"/>
    <x v="1"/>
    <x v="5"/>
    <s v="2.4.2"/>
    <x v="7"/>
    <s v="R"/>
    <s v="Solamente actividades específicas, distintas a las"/>
    <s v="06_22"/>
    <x v="4"/>
    <x v="0"/>
    <n v="5"/>
    <x v="2"/>
    <n v="29"/>
    <x v="14"/>
    <s v="016_22"/>
    <x v="13"/>
    <x v="1"/>
    <x v="1"/>
    <x v="43"/>
    <x v="43"/>
    <n v="0"/>
    <s v="SIN DESCRIPCIÓN PARA DESTINOS 00"/>
    <n v="33000"/>
    <n v="0"/>
    <n v="32231.759999999998"/>
    <n v="0"/>
    <n v="0"/>
    <n v="0"/>
    <n v="0"/>
    <n v="768.2400000000016"/>
    <n v="0"/>
    <n v="0"/>
    <n v="0"/>
    <n v="33000"/>
    <n v="768.2400000000016"/>
    <n v="33000"/>
    <n v="0"/>
    <n v="33000"/>
    <n v="0"/>
    <n v="0"/>
    <n v="33000"/>
  </r>
  <r>
    <s v="1.1-00-22"/>
    <x v="0"/>
    <x v="0"/>
    <x v="4"/>
    <s v="1.7.2"/>
    <x v="5"/>
    <s v="R"/>
    <s v="Solamente actividades específicas, distintas a las"/>
    <s v="02_22"/>
    <x v="6"/>
    <x v="0"/>
    <n v="3"/>
    <x v="3"/>
    <n v="11"/>
    <x v="12"/>
    <s v="008_22"/>
    <x v="11"/>
    <x v="1"/>
    <x v="1"/>
    <x v="26"/>
    <x v="26"/>
    <n v="0"/>
    <s v="SIN DESCRIPCIÓN PARA DESTINOS 00"/>
    <n v="1000"/>
    <n v="0"/>
    <n v="611.9"/>
    <n v="611.9"/>
    <n v="611.9"/>
    <n v="611.9"/>
    <n v="611.9"/>
    <n v="388.1"/>
    <n v="0"/>
    <n v="0"/>
    <n v="0"/>
    <n v="1000"/>
    <n v="388.1"/>
    <n v="1000"/>
    <n v="0"/>
    <n v="1000"/>
    <n v="0"/>
    <n v="0"/>
    <n v="1000"/>
  </r>
  <r>
    <s v="1.1-00-22"/>
    <x v="0"/>
    <x v="0"/>
    <x v="0"/>
    <s v="1.3.4"/>
    <x v="0"/>
    <s v="E"/>
    <s v="Actividades del sector público, que realiza en for"/>
    <s v="05_22"/>
    <x v="0"/>
    <x v="0"/>
    <n v="6"/>
    <x v="0"/>
    <n v="19"/>
    <x v="7"/>
    <s v="013_22"/>
    <x v="0"/>
    <x v="1"/>
    <x v="1"/>
    <x v="26"/>
    <x v="26"/>
    <n v="0"/>
    <s v="SIN DESCRIPCIÓN PARA DESTINOS 00"/>
    <n v="120000"/>
    <n v="120000"/>
    <n v="42882.42"/>
    <n v="42882.42"/>
    <n v="42882.42"/>
    <n v="9627.5400000000009"/>
    <n v="0"/>
    <n v="77117.58"/>
    <n v="0"/>
    <n v="0"/>
    <n v="0"/>
    <n v="120000"/>
    <n v="77117.58"/>
    <n v="0"/>
    <n v="0"/>
    <n v="0"/>
    <n v="0"/>
    <n v="0"/>
    <n v="0"/>
  </r>
  <r>
    <s v="1.1-00-22"/>
    <x v="0"/>
    <x v="0"/>
    <x v="0"/>
    <s v="1.3.4"/>
    <x v="0"/>
    <s v="E"/>
    <s v="Actividades del sector público, que realiza en for"/>
    <s v="07_22"/>
    <x v="1"/>
    <x v="0"/>
    <n v="3"/>
    <x v="3"/>
    <n v="35"/>
    <x v="17"/>
    <s v="021_22"/>
    <x v="16"/>
    <x v="1"/>
    <x v="1"/>
    <x v="26"/>
    <x v="26"/>
    <n v="0"/>
    <s v="SIN DESCRIPCIÓN PARA DESTINOS 00"/>
    <n v="6000000"/>
    <n v="6000000"/>
    <n v="5911800.9400000004"/>
    <n v="5911800.9400000004"/>
    <n v="2922960.6"/>
    <n v="2921413.74"/>
    <n v="0"/>
    <n v="88199.05999999959"/>
    <n v="0"/>
    <n v="0"/>
    <n v="0"/>
    <n v="6000000"/>
    <n v="88199.05999999959"/>
    <n v="0"/>
    <n v="0"/>
    <n v="0"/>
    <n v="0"/>
    <n v="0"/>
    <n v="0"/>
  </r>
  <r>
    <s v="1.1-00-22"/>
    <x v="0"/>
    <x v="1"/>
    <x v="1"/>
    <s v="2.2.7"/>
    <x v="1"/>
    <s v="E"/>
    <s v="Actividades del sector público, que realiza en for"/>
    <s v="07_22"/>
    <x v="1"/>
    <x v="0"/>
    <n v="2"/>
    <x v="1"/>
    <n v="30"/>
    <x v="1"/>
    <s v="017_22"/>
    <x v="1"/>
    <x v="1"/>
    <x v="1"/>
    <x v="26"/>
    <x v="26"/>
    <n v="0"/>
    <s v="SIN DESCRIPCIÓN PARA DESTINOS 00"/>
    <n v="100000"/>
    <n v="100000"/>
    <n v="96953.57"/>
    <n v="96953.57"/>
    <n v="3093.33"/>
    <n v="0"/>
    <n v="0"/>
    <n v="3046.429999999993"/>
    <n v="0"/>
    <n v="0"/>
    <n v="0"/>
    <n v="100000"/>
    <n v="3046.429999999993"/>
    <n v="0"/>
    <n v="0"/>
    <n v="0"/>
    <n v="0"/>
    <n v="0"/>
    <n v="0"/>
  </r>
  <r>
    <s v="1.1-00-22"/>
    <x v="0"/>
    <x v="0"/>
    <x v="4"/>
    <s v="1.7.2"/>
    <x v="5"/>
    <s v="R"/>
    <s v="Solamente actividades específicas, distintas a las"/>
    <s v="02_22"/>
    <x v="6"/>
    <x v="0"/>
    <n v="3"/>
    <x v="3"/>
    <n v="11"/>
    <x v="12"/>
    <s v="008_22"/>
    <x v="11"/>
    <x v="1"/>
    <x v="1"/>
    <x v="30"/>
    <x v="30"/>
    <n v="0"/>
    <s v="SIN DESCRIPCIÓN PARA DESTINOS 00"/>
    <n v="2000"/>
    <n v="0"/>
    <n v="711.01"/>
    <n v="711.01"/>
    <n v="711.01"/>
    <n v="711.01"/>
    <n v="711.01"/>
    <n v="1288.99"/>
    <n v="0"/>
    <n v="0"/>
    <n v="0"/>
    <n v="2000"/>
    <n v="1288.99"/>
    <n v="2000"/>
    <n v="0"/>
    <n v="2000"/>
    <n v="0"/>
    <n v="0"/>
    <n v="2000"/>
  </r>
  <r>
    <s v="1.1-00-22"/>
    <x v="0"/>
    <x v="1"/>
    <x v="5"/>
    <s v="2.4.2"/>
    <x v="7"/>
    <s v="R"/>
    <s v="Solamente actividades específicas, distintas a las"/>
    <s v="06_22"/>
    <x v="4"/>
    <x v="0"/>
    <n v="5"/>
    <x v="2"/>
    <n v="29"/>
    <x v="14"/>
    <s v="016_22"/>
    <x v="13"/>
    <x v="1"/>
    <x v="1"/>
    <x v="30"/>
    <x v="30"/>
    <n v="0"/>
    <s v="SIN DESCRIPCIÓN PARA DESTINOS 00"/>
    <n v="12500"/>
    <n v="0"/>
    <n v="11778.64"/>
    <n v="0"/>
    <n v="0"/>
    <n v="0"/>
    <n v="0"/>
    <n v="721.36000000000058"/>
    <n v="0"/>
    <n v="0"/>
    <n v="0"/>
    <n v="12500"/>
    <n v="721.36000000000058"/>
    <n v="12500"/>
    <n v="0"/>
    <n v="12500"/>
    <n v="0"/>
    <n v="0"/>
    <n v="12500"/>
  </r>
  <r>
    <s v="1.1-00-22"/>
    <x v="0"/>
    <x v="0"/>
    <x v="0"/>
    <s v="1.3.4"/>
    <x v="0"/>
    <s v="E"/>
    <s v="Actividades del sector público, que realiza en for"/>
    <s v="05_22"/>
    <x v="0"/>
    <x v="0"/>
    <n v="6"/>
    <x v="0"/>
    <n v="19"/>
    <x v="7"/>
    <s v="013_22"/>
    <x v="0"/>
    <x v="1"/>
    <x v="1"/>
    <x v="30"/>
    <x v="30"/>
    <n v="0"/>
    <s v="SIN DESCRIPCIÓN PARA DESTINOS 00"/>
    <n v="120000"/>
    <n v="120000"/>
    <n v="49094.19"/>
    <n v="49094.19"/>
    <n v="37199.46"/>
    <n v="37199.46"/>
    <n v="0"/>
    <n v="70905.81"/>
    <n v="0"/>
    <n v="0"/>
    <n v="0"/>
    <n v="120000"/>
    <n v="70905.81"/>
    <n v="0"/>
    <n v="0"/>
    <n v="0"/>
    <n v="0"/>
    <n v="0"/>
    <n v="0"/>
  </r>
  <r>
    <s v="1.1-00-22"/>
    <x v="0"/>
    <x v="0"/>
    <x v="0"/>
    <s v="1.3.4"/>
    <x v="0"/>
    <s v="E"/>
    <s v="Actividades del sector público, que realiza en for"/>
    <s v="07_22"/>
    <x v="1"/>
    <x v="0"/>
    <n v="3"/>
    <x v="3"/>
    <n v="32"/>
    <x v="5"/>
    <s v="019_22"/>
    <x v="5"/>
    <x v="1"/>
    <x v="1"/>
    <x v="30"/>
    <x v="30"/>
    <n v="0"/>
    <s v="SIN DESCRIPCIÓN PARA DESTINOS 00"/>
    <n v="1020000"/>
    <n v="1000000"/>
    <n v="229708.18"/>
    <n v="229708.18"/>
    <n v="0"/>
    <n v="0"/>
    <n v="0"/>
    <n v="790291.82000000007"/>
    <n v="0"/>
    <n v="0"/>
    <n v="0"/>
    <n v="1020000"/>
    <n v="790291.82000000007"/>
    <n v="20000"/>
    <n v="0"/>
    <n v="20000"/>
    <n v="0"/>
    <n v="0"/>
    <n v="20000"/>
  </r>
  <r>
    <s v="1.1-00-22"/>
    <x v="0"/>
    <x v="1"/>
    <x v="1"/>
    <s v="2.2.7"/>
    <x v="1"/>
    <s v="E"/>
    <s v="Actividades del sector público, que realiza en for"/>
    <s v="07_22"/>
    <x v="1"/>
    <x v="0"/>
    <n v="2"/>
    <x v="1"/>
    <n v="30"/>
    <x v="1"/>
    <s v="017_22"/>
    <x v="1"/>
    <x v="1"/>
    <x v="1"/>
    <x v="30"/>
    <x v="30"/>
    <n v="0"/>
    <s v="SIN DESCRIPCIÓN PARA DESTINOS 00"/>
    <n v="1200000"/>
    <n v="1200000"/>
    <n v="937833.52"/>
    <n v="937833.52"/>
    <n v="122230.98"/>
    <n v="122230.98"/>
    <n v="122230.98"/>
    <n v="262166.48"/>
    <n v="0"/>
    <n v="0"/>
    <n v="0"/>
    <n v="1200000"/>
    <n v="262166.48"/>
    <n v="0"/>
    <n v="0"/>
    <n v="0"/>
    <n v="0"/>
    <n v="0"/>
    <n v="0"/>
  </r>
  <r>
    <s v="1.1-00-22"/>
    <x v="0"/>
    <x v="0"/>
    <x v="0"/>
    <s v="1.3.4"/>
    <x v="0"/>
    <s v="E"/>
    <s v="Actividades del sector público, que realiza en for"/>
    <s v="07_22"/>
    <x v="1"/>
    <x v="0"/>
    <n v="3"/>
    <x v="3"/>
    <n v="31"/>
    <x v="18"/>
    <s v="018_22"/>
    <x v="17"/>
    <x v="1"/>
    <x v="1"/>
    <x v="44"/>
    <x v="44"/>
    <n v="0"/>
    <s v="SIN DESCRIPCIÓN PARA DESTINOS 00"/>
    <n v="10000"/>
    <n v="0"/>
    <n v="2266.94"/>
    <n v="2266.94"/>
    <n v="2266.94"/>
    <n v="972.95"/>
    <n v="972.95"/>
    <n v="7733.0599999999995"/>
    <n v="0"/>
    <n v="0"/>
    <n v="0"/>
    <n v="10000"/>
    <n v="7733.0599999999995"/>
    <n v="10000"/>
    <n v="0"/>
    <n v="10000"/>
    <n v="0"/>
    <n v="0"/>
    <n v="10000"/>
  </r>
  <r>
    <s v="1.1-00-22"/>
    <x v="0"/>
    <x v="1"/>
    <x v="5"/>
    <s v="2.4.2"/>
    <x v="7"/>
    <s v="R"/>
    <s v="Solamente actividades específicas, distintas a las"/>
    <s v="06_22"/>
    <x v="4"/>
    <x v="0"/>
    <n v="5"/>
    <x v="2"/>
    <n v="29"/>
    <x v="14"/>
    <s v="016_22"/>
    <x v="13"/>
    <x v="1"/>
    <x v="1"/>
    <x v="23"/>
    <x v="23"/>
    <n v="0"/>
    <s v="SIN DESCRIPCIÓN PARA DESTINOS 00"/>
    <n v="453050"/>
    <n v="500000"/>
    <n v="16378.619999999995"/>
    <n v="0"/>
    <n v="0"/>
    <n v="0"/>
    <n v="0"/>
    <n v="436671.38"/>
    <n v="0"/>
    <n v="180000"/>
    <n v="0"/>
    <n v="273050"/>
    <n v="256671.38"/>
    <n v="-226950"/>
    <n v="0"/>
    <n v="0"/>
    <n v="0"/>
    <n v="46950"/>
    <n v="-46950"/>
  </r>
  <r>
    <s v="1.1-00-22"/>
    <x v="0"/>
    <x v="0"/>
    <x v="0"/>
    <s v="1.3.4"/>
    <x v="0"/>
    <s v="E"/>
    <s v="Actividades del sector público, que realiza en for"/>
    <s v="05_22"/>
    <x v="0"/>
    <x v="0"/>
    <n v="6"/>
    <x v="0"/>
    <n v="19"/>
    <x v="7"/>
    <s v="013_22"/>
    <x v="0"/>
    <x v="1"/>
    <x v="1"/>
    <x v="23"/>
    <x v="23"/>
    <n v="0"/>
    <s v="SIN DESCRIPCIÓN PARA DESTINOS 00"/>
    <n v="275794"/>
    <n v="120000"/>
    <n v="233775.03"/>
    <n v="101535.03"/>
    <n v="101535.03"/>
    <n v="31546.01"/>
    <n v="23484.01"/>
    <n v="42018.97"/>
    <n v="0"/>
    <n v="0"/>
    <n v="0"/>
    <n v="275794"/>
    <n v="42018.97"/>
    <n v="155794"/>
    <n v="0"/>
    <n v="155794"/>
    <n v="0"/>
    <n v="0"/>
    <n v="155794"/>
  </r>
  <r>
    <s v="1.1-00-22"/>
    <x v="0"/>
    <x v="0"/>
    <x v="0"/>
    <s v="1.3.4"/>
    <x v="0"/>
    <s v="E"/>
    <s v="Actividades del sector público, que realiza en for"/>
    <s v="07_22"/>
    <x v="1"/>
    <x v="0"/>
    <n v="3"/>
    <x v="3"/>
    <n v="32"/>
    <x v="5"/>
    <s v="019_22"/>
    <x v="5"/>
    <x v="1"/>
    <x v="1"/>
    <x v="23"/>
    <x v="23"/>
    <n v="0"/>
    <s v="SIN DESCRIPCIÓN PARA DESTINOS 00"/>
    <n v="3348000"/>
    <n v="3000000"/>
    <n v="3109308.97"/>
    <n v="2934390.25"/>
    <n v="2687807"/>
    <n v="2687807"/>
    <n v="64960"/>
    <n v="238691.0299999998"/>
    <n v="0"/>
    <n v="0"/>
    <n v="0"/>
    <n v="3348000"/>
    <n v="238691.0299999998"/>
    <n v="348000"/>
    <n v="0"/>
    <n v="348000"/>
    <n v="0"/>
    <n v="0"/>
    <n v="348000"/>
  </r>
  <r>
    <s v="1.1-00-22"/>
    <x v="0"/>
    <x v="2"/>
    <x v="7"/>
    <s v="3.1.1"/>
    <x v="9"/>
    <s v="E"/>
    <s v="Actividades del sector público, que realiza en for"/>
    <s v="09_22"/>
    <x v="10"/>
    <x v="0"/>
    <n v="8"/>
    <x v="7"/>
    <n v="41"/>
    <x v="19"/>
    <s v="026_22"/>
    <x v="18"/>
    <x v="1"/>
    <x v="1"/>
    <x v="29"/>
    <x v="29"/>
    <n v="0"/>
    <s v="SIN DESCRIPCIÓN PARA DESTINOS 00"/>
    <n v="309024"/>
    <n v="330000"/>
    <n v="309024"/>
    <n v="309024"/>
    <n v="0"/>
    <n v="0"/>
    <n v="0"/>
    <n v="0"/>
    <n v="0"/>
    <n v="0"/>
    <n v="0"/>
    <n v="309024"/>
    <n v="0"/>
    <n v="-20976"/>
    <n v="0"/>
    <n v="0"/>
    <n v="0"/>
    <n v="20976"/>
    <n v="-20976"/>
  </r>
  <r>
    <s v="1.1-00-22"/>
    <x v="0"/>
    <x v="0"/>
    <x v="0"/>
    <s v="1.3.4"/>
    <x v="0"/>
    <s v="E"/>
    <s v="Actividades del sector público, que realiza en for"/>
    <s v="07_22"/>
    <x v="1"/>
    <x v="0"/>
    <n v="3"/>
    <x v="3"/>
    <n v="31"/>
    <x v="18"/>
    <s v="018_22"/>
    <x v="17"/>
    <x v="1"/>
    <x v="1"/>
    <x v="29"/>
    <x v="29"/>
    <n v="0"/>
    <s v="SIN DESCRIPCIÓN PARA DESTINOS 00"/>
    <n v="300000"/>
    <n v="300000"/>
    <n v="294298.01"/>
    <n v="55222.01"/>
    <n v="55222.01"/>
    <n v="0"/>
    <n v="0"/>
    <n v="5701.9899999999907"/>
    <n v="0"/>
    <n v="0"/>
    <n v="0"/>
    <n v="300000"/>
    <n v="5701.9899999999907"/>
    <n v="0"/>
    <n v="0"/>
    <n v="0"/>
    <n v="0"/>
    <n v="0"/>
    <n v="0"/>
  </r>
  <r>
    <s v="1.1-00-22"/>
    <x v="0"/>
    <x v="1"/>
    <x v="6"/>
    <s v="2.1.5"/>
    <x v="8"/>
    <s v="R"/>
    <s v="Solamente actividades específicas, distintas a las"/>
    <s v="17_22"/>
    <x v="9"/>
    <x v="0"/>
    <n v="4"/>
    <x v="6"/>
    <n v="53"/>
    <x v="15"/>
    <s v="036_22"/>
    <x v="14"/>
    <x v="1"/>
    <x v="1"/>
    <x v="45"/>
    <x v="45"/>
    <n v="0"/>
    <s v="SIN DESCRIPCIÓN PARA DESTINOS 00"/>
    <n v="300000"/>
    <n v="0"/>
    <n v="0"/>
    <n v="0"/>
    <n v="0"/>
    <n v="0"/>
    <n v="0"/>
    <n v="300000"/>
    <n v="0"/>
    <n v="0"/>
    <n v="0"/>
    <n v="300000"/>
    <n v="300000"/>
    <n v="300000"/>
    <n v="0"/>
    <n v="300000"/>
    <n v="0"/>
    <n v="0"/>
    <n v="300000"/>
  </r>
  <r>
    <s v="1.1-00-22"/>
    <x v="0"/>
    <x v="0"/>
    <x v="4"/>
    <s v="1.7.2"/>
    <x v="5"/>
    <s v="R"/>
    <s v="Solamente actividades específicas, distintas a las"/>
    <s v="02_22"/>
    <x v="6"/>
    <x v="0"/>
    <n v="3"/>
    <x v="3"/>
    <n v="12"/>
    <x v="20"/>
    <s v="008_22"/>
    <x v="11"/>
    <x v="1"/>
    <x v="1"/>
    <x v="45"/>
    <x v="45"/>
    <n v="0"/>
    <s v="SIN DESCRIPCIÓN PARA DESTINOS 00"/>
    <n v="30000"/>
    <n v="30000"/>
    <n v="21567"/>
    <n v="0"/>
    <n v="0"/>
    <n v="0"/>
    <n v="0"/>
    <n v="8433"/>
    <n v="0"/>
    <n v="0"/>
    <n v="0"/>
    <n v="30000"/>
    <n v="8433"/>
    <n v="0"/>
    <n v="0"/>
    <n v="0"/>
    <n v="0"/>
    <n v="0"/>
    <n v="0"/>
  </r>
  <r>
    <s v="1.1-00-22"/>
    <x v="0"/>
    <x v="0"/>
    <x v="0"/>
    <s v="1.3.4"/>
    <x v="0"/>
    <s v="E"/>
    <s v="Actividades del sector público, que realiza en for"/>
    <s v="07_22"/>
    <x v="1"/>
    <x v="0"/>
    <n v="3"/>
    <x v="3"/>
    <n v="31"/>
    <x v="18"/>
    <s v="018_22"/>
    <x v="17"/>
    <x v="1"/>
    <x v="1"/>
    <x v="45"/>
    <x v="45"/>
    <n v="0"/>
    <s v="SIN DESCRIPCIÓN PARA DESTINOS 00"/>
    <n v="4500000"/>
    <n v="4500000"/>
    <n v="2156169.9500000002"/>
    <n v="2156169.9500000002"/>
    <n v="1279881.25"/>
    <n v="1176248.1499999999"/>
    <n v="539175.56000000006"/>
    <n v="2343830.0499999998"/>
    <n v="0"/>
    <n v="0"/>
    <n v="0"/>
    <n v="4500000"/>
    <n v="2343830.0499999998"/>
    <n v="0"/>
    <n v="0"/>
    <n v="0"/>
    <n v="0"/>
    <n v="0"/>
    <n v="0"/>
  </r>
  <r>
    <s v="1.1-00-22"/>
    <x v="0"/>
    <x v="1"/>
    <x v="6"/>
    <s v="2.1.5"/>
    <x v="8"/>
    <s v="R"/>
    <s v="Solamente actividades específicas, distintas a las"/>
    <s v="17_22"/>
    <x v="9"/>
    <x v="0"/>
    <n v="4"/>
    <x v="6"/>
    <n v="53"/>
    <x v="15"/>
    <s v="036_22"/>
    <x v="14"/>
    <x v="1"/>
    <x v="1"/>
    <x v="34"/>
    <x v="34"/>
    <n v="0"/>
    <s v="SIN DESCRIPCIÓN PARA DESTINOS 00"/>
    <n v="200000"/>
    <n v="0"/>
    <n v="0"/>
    <n v="0"/>
    <n v="0"/>
    <n v="0"/>
    <n v="0"/>
    <n v="200000"/>
    <n v="0"/>
    <n v="0"/>
    <n v="0"/>
    <n v="200000"/>
    <n v="200000"/>
    <n v="200000"/>
    <n v="0"/>
    <n v="200000"/>
    <n v="0"/>
    <n v="0"/>
    <n v="200000"/>
  </r>
  <r>
    <s v="1.1-00-22"/>
    <x v="0"/>
    <x v="0"/>
    <x v="4"/>
    <s v="1.7.2"/>
    <x v="5"/>
    <s v="R"/>
    <s v="Solamente actividades específicas, distintas a las"/>
    <s v="02_22"/>
    <x v="6"/>
    <x v="0"/>
    <n v="3"/>
    <x v="3"/>
    <n v="12"/>
    <x v="20"/>
    <s v="008_22"/>
    <x v="11"/>
    <x v="1"/>
    <x v="1"/>
    <x v="34"/>
    <x v="34"/>
    <n v="0"/>
    <s v="SIN DESCRIPCIÓN PARA DESTINOS 00"/>
    <n v="37000"/>
    <n v="40000"/>
    <n v="22750.37"/>
    <n v="22750.37"/>
    <n v="0"/>
    <n v="0"/>
    <n v="0"/>
    <n v="14249.630000000001"/>
    <n v="0"/>
    <n v="0"/>
    <n v="0"/>
    <n v="37000"/>
    <n v="14249.630000000001"/>
    <n v="-3000"/>
    <n v="0"/>
    <n v="0"/>
    <n v="0"/>
    <n v="3000"/>
    <n v="-3000"/>
  </r>
  <r>
    <s v="1.1-00-22"/>
    <x v="0"/>
    <x v="0"/>
    <x v="0"/>
    <s v="1.3.4"/>
    <x v="0"/>
    <s v="E"/>
    <s v="Actividades del sector público, que realiza en for"/>
    <s v="07_22"/>
    <x v="1"/>
    <x v="0"/>
    <n v="3"/>
    <x v="3"/>
    <n v="31"/>
    <x v="18"/>
    <s v="018_22"/>
    <x v="17"/>
    <x v="1"/>
    <x v="1"/>
    <x v="34"/>
    <x v="34"/>
    <n v="0"/>
    <s v="SIN DESCRIPCIÓN PARA DESTINOS 00"/>
    <n v="5990000"/>
    <n v="6000000"/>
    <n v="4452931.37"/>
    <n v="4399281.37"/>
    <n v="2854059.11"/>
    <n v="2517067.1800000002"/>
    <n v="1516815.44"/>
    <n v="1537068.63"/>
    <n v="0"/>
    <n v="0"/>
    <n v="0"/>
    <n v="5990000"/>
    <n v="1537068.63"/>
    <n v="-10000"/>
    <n v="0"/>
    <n v="0"/>
    <n v="0"/>
    <n v="10000"/>
    <n v="-10000"/>
  </r>
  <r>
    <s v="1.1-00-22"/>
    <x v="0"/>
    <x v="1"/>
    <x v="1"/>
    <s v="2.2.7"/>
    <x v="1"/>
    <s v="E"/>
    <s v="Actividades del sector público, que realiza en for"/>
    <s v="07_22"/>
    <x v="1"/>
    <x v="0"/>
    <n v="2"/>
    <x v="1"/>
    <n v="30"/>
    <x v="1"/>
    <s v="017_22"/>
    <x v="1"/>
    <x v="1"/>
    <x v="1"/>
    <x v="46"/>
    <x v="46"/>
    <n v="0"/>
    <s v="SIN DESCRIPCIÓN PARA DESTINOS 00"/>
    <n v="1500000"/>
    <n v="1500000"/>
    <n v="1342752.86"/>
    <n v="1342752.86"/>
    <n v="817945.23"/>
    <n v="817945.23"/>
    <n v="38547.96"/>
    <n v="157247.1399999999"/>
    <n v="0"/>
    <n v="0"/>
    <n v="0"/>
    <n v="1500000"/>
    <n v="157247.1399999999"/>
    <n v="0"/>
    <n v="0"/>
    <n v="0"/>
    <n v="0"/>
    <n v="0"/>
    <n v="0"/>
  </r>
  <r>
    <s v="1.1-00-22"/>
    <x v="0"/>
    <x v="0"/>
    <x v="0"/>
    <s v="1.3.4"/>
    <x v="0"/>
    <s v="E"/>
    <s v="Actividades del sector público, que realiza en for"/>
    <s v="10_22"/>
    <x v="11"/>
    <x v="0"/>
    <n v="4"/>
    <x v="6"/>
    <n v="44"/>
    <x v="21"/>
    <s v="027_22"/>
    <x v="19"/>
    <x v="1"/>
    <x v="1"/>
    <x v="47"/>
    <x v="47"/>
    <n v="0"/>
    <s v="SIN DESCRIPCIÓN PARA DESTINOS 00"/>
    <n v="1300000"/>
    <n v="1300000"/>
    <n v="463710"/>
    <n v="463710"/>
    <n v="463710"/>
    <n v="463710"/>
    <n v="463710"/>
    <n v="836290"/>
    <n v="0"/>
    <n v="500000"/>
    <n v="0"/>
    <n v="800000"/>
    <n v="336290"/>
    <n v="-500000"/>
    <n v="0"/>
    <n v="0"/>
    <n v="0"/>
    <n v="0"/>
    <n v="0"/>
  </r>
  <r>
    <s v="2.5-02-22"/>
    <x v="4"/>
    <x v="0"/>
    <x v="4"/>
    <s v="1.7.2"/>
    <x v="5"/>
    <s v="E"/>
    <s v="Actividades del sector público, que realiza en for"/>
    <s v="05_22"/>
    <x v="0"/>
    <x v="0"/>
    <n v="6"/>
    <x v="0"/>
    <n v="21"/>
    <x v="22"/>
    <s v="013_22"/>
    <x v="0"/>
    <x v="1"/>
    <x v="1"/>
    <x v="37"/>
    <x v="37"/>
    <n v="0"/>
    <s v="SIN DESCRIPCIÓN PARA DESTINOS 00"/>
    <n v="8000000"/>
    <n v="8000000"/>
    <n v="2719335.83"/>
    <n v="2719335.83"/>
    <n v="2719335.83"/>
    <n v="2719335.83"/>
    <n v="2719335.83"/>
    <n v="5280664.17"/>
    <n v="0"/>
    <n v="0"/>
    <n v="0"/>
    <n v="8000000"/>
    <n v="5280664.17"/>
    <n v="0"/>
    <n v="0"/>
    <n v="0"/>
    <n v="0"/>
    <n v="0"/>
    <n v="0"/>
  </r>
  <r>
    <s v="2.5-02-22"/>
    <x v="4"/>
    <x v="0"/>
    <x v="4"/>
    <s v="1.7.1"/>
    <x v="6"/>
    <s v="E"/>
    <s v="Actividades del sector público, que realiza en for"/>
    <s v="05_22"/>
    <x v="0"/>
    <x v="0"/>
    <n v="6"/>
    <x v="0"/>
    <n v="20"/>
    <x v="23"/>
    <s v="013_22"/>
    <x v="0"/>
    <x v="1"/>
    <x v="1"/>
    <x v="37"/>
    <x v="37"/>
    <n v="0"/>
    <s v="SIN DESCRIPCIÓN PARA DESTINOS 00"/>
    <n v="28500000"/>
    <n v="28500000"/>
    <n v="10737620.85"/>
    <n v="10737620.85"/>
    <n v="10737072.039999999"/>
    <n v="10737072.039999999"/>
    <n v="10737072.039999999"/>
    <n v="17762379.149999999"/>
    <n v="6500000"/>
    <n v="0"/>
    <n v="0"/>
    <n v="35000000"/>
    <n v="24262379.149999999"/>
    <n v="6500000"/>
    <n v="0"/>
    <n v="0"/>
    <n v="0"/>
    <n v="0"/>
    <n v="0"/>
  </r>
  <r>
    <s v="1.1-00-22"/>
    <x v="0"/>
    <x v="0"/>
    <x v="4"/>
    <s v="1.7.2"/>
    <x v="5"/>
    <s v="R"/>
    <s v="Solamente actividades específicas, distintas a las"/>
    <s v="02_22"/>
    <x v="6"/>
    <x v="0"/>
    <n v="3"/>
    <x v="3"/>
    <n v="11"/>
    <x v="12"/>
    <s v="008_22"/>
    <x v="11"/>
    <x v="1"/>
    <x v="1"/>
    <x v="37"/>
    <x v="37"/>
    <n v="0"/>
    <s v="SIN DESCRIPCIÓN PARA DESTINOS 00"/>
    <n v="1000"/>
    <n v="0"/>
    <n v="0"/>
    <n v="0"/>
    <n v="0"/>
    <n v="0"/>
    <n v="0"/>
    <n v="1000"/>
    <n v="0"/>
    <n v="0"/>
    <n v="0"/>
    <n v="1000"/>
    <n v="1000"/>
    <n v="1000"/>
    <n v="0"/>
    <n v="1000"/>
    <n v="0"/>
    <n v="0"/>
    <n v="1000"/>
  </r>
  <r>
    <s v="1.1-00-22"/>
    <x v="0"/>
    <x v="0"/>
    <x v="4"/>
    <s v="1.7.1"/>
    <x v="6"/>
    <s v="R"/>
    <s v="Solamente actividades específicas, distintas a las"/>
    <s v="08_22"/>
    <x v="8"/>
    <x v="0"/>
    <n v="7"/>
    <x v="5"/>
    <n v="37"/>
    <x v="13"/>
    <s v="023_22"/>
    <x v="12"/>
    <x v="1"/>
    <x v="1"/>
    <x v="31"/>
    <x v="31"/>
    <n v="0"/>
    <s v="SIN DESCRIPCIÓN PARA DESTINOS 00"/>
    <n v="427829.09"/>
    <n v="1300000"/>
    <n v="245514.00000000003"/>
    <n v="245514.00000000003"/>
    <n v="0"/>
    <n v="0"/>
    <n v="0"/>
    <n v="182315.09"/>
    <n v="0"/>
    <n v="182315.09"/>
    <n v="0"/>
    <n v="245514.00000000003"/>
    <n v="0"/>
    <n v="-1054486"/>
    <n v="0"/>
    <n v="0"/>
    <n v="0"/>
    <n v="872170.91"/>
    <n v="-872170.91"/>
  </r>
  <r>
    <s v="1.1-00-22"/>
    <x v="0"/>
    <x v="0"/>
    <x v="4"/>
    <s v="1.7.2"/>
    <x v="5"/>
    <s v="R"/>
    <s v="Solamente actividades específicas, distintas a las"/>
    <s v="02_22"/>
    <x v="6"/>
    <x v="0"/>
    <n v="3"/>
    <x v="3"/>
    <n v="12"/>
    <x v="20"/>
    <s v="008_22"/>
    <x v="11"/>
    <x v="1"/>
    <x v="1"/>
    <x v="22"/>
    <x v="22"/>
    <n v="0"/>
    <s v="SIN DESCRIPCIÓN PARA DESTINOS 00"/>
    <n v="50000"/>
    <n v="1500000"/>
    <n v="20000"/>
    <n v="20000"/>
    <n v="0"/>
    <n v="0"/>
    <n v="0"/>
    <n v="30000"/>
    <n v="0"/>
    <n v="0"/>
    <n v="0"/>
    <n v="50000"/>
    <n v="30000"/>
    <n v="-1450000"/>
    <n v="0"/>
    <n v="0"/>
    <n v="0"/>
    <n v="1450000"/>
    <n v="-1450000"/>
  </r>
  <r>
    <s v="1.1-00-22"/>
    <x v="0"/>
    <x v="1"/>
    <x v="1"/>
    <s v="2.2.7"/>
    <x v="1"/>
    <s v="E"/>
    <s v="Actividades del sector público, que realiza en for"/>
    <s v="07_22"/>
    <x v="1"/>
    <x v="0"/>
    <n v="2"/>
    <x v="1"/>
    <n v="30"/>
    <x v="1"/>
    <s v="017_22"/>
    <x v="1"/>
    <x v="1"/>
    <x v="1"/>
    <x v="22"/>
    <x v="22"/>
    <n v="0"/>
    <s v="SIN DESCRIPCIÓN PARA DESTINOS 00"/>
    <n v="250000"/>
    <n v="250000"/>
    <n v="46509.39"/>
    <n v="46509.39"/>
    <n v="0"/>
    <n v="0"/>
    <n v="0"/>
    <n v="203490.61"/>
    <n v="0"/>
    <n v="0"/>
    <n v="0"/>
    <n v="250000"/>
    <n v="203490.61"/>
    <n v="0"/>
    <n v="0"/>
    <n v="0"/>
    <n v="0"/>
    <n v="0"/>
    <n v="0"/>
  </r>
  <r>
    <s v="1.1-00-22"/>
    <x v="0"/>
    <x v="0"/>
    <x v="4"/>
    <s v="1.7.1"/>
    <x v="6"/>
    <s v="R"/>
    <s v="Solamente actividades específicas, distintas a las"/>
    <s v="08_22"/>
    <x v="8"/>
    <x v="0"/>
    <n v="7"/>
    <x v="5"/>
    <n v="37"/>
    <x v="13"/>
    <s v="023_22"/>
    <x v="12"/>
    <x v="1"/>
    <x v="1"/>
    <x v="48"/>
    <x v="48"/>
    <n v="0"/>
    <s v="SIN DESCRIPCIÓN PARA DESTINOS 00"/>
    <n v="822170.91"/>
    <n v="250000"/>
    <n v="822170.91"/>
    <n v="822170.91"/>
    <n v="822170.91"/>
    <n v="822170.91"/>
    <n v="822170.91"/>
    <n v="0"/>
    <n v="0"/>
    <n v="0"/>
    <n v="0"/>
    <n v="822170.91"/>
    <n v="0"/>
    <n v="572170.91"/>
    <n v="0"/>
    <n v="572170.91"/>
    <n v="0"/>
    <n v="0"/>
    <n v="572170.91"/>
  </r>
  <r>
    <s v="2.5-02-22"/>
    <x v="4"/>
    <x v="0"/>
    <x v="4"/>
    <s v="1.7.1"/>
    <x v="6"/>
    <s v="R"/>
    <s v="Solamente actividades específicas, distintas a las"/>
    <s v="08_22"/>
    <x v="8"/>
    <x v="0"/>
    <n v="7"/>
    <x v="5"/>
    <n v="37"/>
    <x v="13"/>
    <s v="023_22"/>
    <x v="12"/>
    <x v="1"/>
    <x v="1"/>
    <x v="49"/>
    <x v="49"/>
    <n v="0"/>
    <s v="SIN DESCRIPCIÓN PARA DESTINOS 00"/>
    <n v="3100000"/>
    <n v="3100000"/>
    <n v="2933930"/>
    <n v="2848554"/>
    <n v="936700"/>
    <n v="0"/>
    <n v="0"/>
    <n v="166070"/>
    <n v="0"/>
    <n v="0"/>
    <n v="0"/>
    <n v="3100000"/>
    <n v="166070"/>
    <n v="0"/>
    <n v="0"/>
    <n v="0"/>
    <n v="0"/>
    <n v="0"/>
    <n v="0"/>
  </r>
  <r>
    <s v="1.1-00-22"/>
    <x v="0"/>
    <x v="0"/>
    <x v="4"/>
    <s v="1.7.2"/>
    <x v="5"/>
    <s v="R"/>
    <s v="Solamente actividades específicas, distintas a las"/>
    <s v="02_22"/>
    <x v="6"/>
    <x v="0"/>
    <n v="3"/>
    <x v="3"/>
    <n v="12"/>
    <x v="20"/>
    <s v="008_22"/>
    <x v="11"/>
    <x v="1"/>
    <x v="1"/>
    <x v="18"/>
    <x v="18"/>
    <n v="0"/>
    <s v="SIN DESCRIPCIÓN PARA DESTINOS 00"/>
    <n v="29000"/>
    <n v="30000"/>
    <n v="26992.17"/>
    <n v="26992.17"/>
    <n v="2697.52"/>
    <n v="0"/>
    <n v="0"/>
    <n v="2007.8300000000017"/>
    <n v="0"/>
    <n v="0"/>
    <n v="0"/>
    <n v="29000"/>
    <n v="2007.8300000000017"/>
    <n v="-1000"/>
    <n v="0"/>
    <n v="0"/>
    <n v="0"/>
    <n v="1000"/>
    <n v="-1000"/>
  </r>
  <r>
    <s v="1.1-00-22"/>
    <x v="0"/>
    <x v="1"/>
    <x v="5"/>
    <s v="2.4.2"/>
    <x v="7"/>
    <s v="R"/>
    <s v="Solamente actividades específicas, distintas a las"/>
    <s v="06_22"/>
    <x v="4"/>
    <x v="0"/>
    <n v="5"/>
    <x v="2"/>
    <n v="29"/>
    <x v="14"/>
    <s v="016_22"/>
    <x v="13"/>
    <x v="1"/>
    <x v="1"/>
    <x v="18"/>
    <x v="18"/>
    <n v="0"/>
    <s v="SIN DESCRIPCIÓN PARA DESTINOS 00"/>
    <n v="1150"/>
    <n v="0"/>
    <n v="1014.12"/>
    <n v="0"/>
    <n v="0"/>
    <n v="0"/>
    <n v="0"/>
    <n v="135.88"/>
    <n v="0"/>
    <n v="0"/>
    <n v="0"/>
    <n v="1150"/>
    <n v="135.88"/>
    <n v="1150"/>
    <n v="0"/>
    <n v="1150"/>
    <n v="0"/>
    <n v="0"/>
    <n v="1150"/>
  </r>
  <r>
    <s v="1.1-00-22"/>
    <x v="0"/>
    <x v="0"/>
    <x v="0"/>
    <s v="1.3.4"/>
    <x v="0"/>
    <s v="E"/>
    <s v="Actividades del sector público, que realiza en for"/>
    <s v="07_22"/>
    <x v="1"/>
    <x v="0"/>
    <n v="3"/>
    <x v="3"/>
    <n v="32"/>
    <x v="5"/>
    <s v="019_22"/>
    <x v="5"/>
    <x v="1"/>
    <x v="1"/>
    <x v="18"/>
    <x v="18"/>
    <n v="0"/>
    <s v="SIN DESCRIPCIÓN PARA DESTINOS 00"/>
    <n v="1000000"/>
    <n v="1050000"/>
    <n v="293208.21999999997"/>
    <n v="293208.21999999997"/>
    <n v="269366.61"/>
    <n v="269366.61"/>
    <n v="15415.93"/>
    <n v="706791.78"/>
    <n v="0"/>
    <n v="0"/>
    <n v="0"/>
    <n v="1000000"/>
    <n v="706791.78"/>
    <n v="-50000"/>
    <n v="0"/>
    <n v="0"/>
    <n v="0"/>
    <n v="50000"/>
    <n v="-50000"/>
  </r>
  <r>
    <s v="1.1-00-22"/>
    <x v="0"/>
    <x v="0"/>
    <x v="0"/>
    <s v="1.3.4"/>
    <x v="0"/>
    <s v="E"/>
    <s v="Actividades del sector público, que realiza en for"/>
    <s v="09_22"/>
    <x v="10"/>
    <x v="0"/>
    <n v="3"/>
    <x v="3"/>
    <n v="54"/>
    <x v="24"/>
    <s v="037_22"/>
    <x v="20"/>
    <x v="1"/>
    <x v="1"/>
    <x v="18"/>
    <x v="18"/>
    <n v="0"/>
    <s v="SIN DESCRIPCIÓN PARA DESTINOS 00"/>
    <n v="50000"/>
    <n v="0"/>
    <n v="0"/>
    <n v="0"/>
    <n v="0"/>
    <n v="0"/>
    <n v="0"/>
    <n v="50000"/>
    <n v="0"/>
    <n v="0"/>
    <n v="0"/>
    <n v="50000"/>
    <n v="50000"/>
    <n v="50000"/>
    <n v="0"/>
    <n v="50000"/>
    <n v="0"/>
    <n v="0"/>
    <n v="50000"/>
  </r>
  <r>
    <s v="1.1-00-22"/>
    <x v="0"/>
    <x v="1"/>
    <x v="5"/>
    <s v="2.4.2"/>
    <x v="7"/>
    <s v="R"/>
    <s v="Solamente actividades específicas, distintas a las"/>
    <s v="06_22"/>
    <x v="4"/>
    <x v="0"/>
    <n v="5"/>
    <x v="2"/>
    <n v="29"/>
    <x v="14"/>
    <s v="016_22"/>
    <x v="13"/>
    <x v="1"/>
    <x v="1"/>
    <x v="21"/>
    <x v="21"/>
    <n v="0"/>
    <s v="SIN DESCRIPCIÓN PARA DESTINOS 00"/>
    <n v="300"/>
    <n v="0"/>
    <n v="232"/>
    <n v="0"/>
    <n v="0"/>
    <n v="0"/>
    <n v="0"/>
    <n v="68"/>
    <n v="0"/>
    <n v="0"/>
    <n v="0"/>
    <n v="300"/>
    <n v="68"/>
    <n v="300"/>
    <n v="0"/>
    <n v="300"/>
    <n v="0"/>
    <n v="0"/>
    <n v="300"/>
  </r>
  <r>
    <s v="1.1-00-22"/>
    <x v="0"/>
    <x v="0"/>
    <x v="0"/>
    <s v="1.3.4"/>
    <x v="0"/>
    <s v="E"/>
    <s v="Actividades del sector público, que realiza en for"/>
    <s v="05_22"/>
    <x v="0"/>
    <x v="0"/>
    <n v="6"/>
    <x v="0"/>
    <n v="19"/>
    <x v="7"/>
    <s v="013_22"/>
    <x v="0"/>
    <x v="1"/>
    <x v="1"/>
    <x v="21"/>
    <x v="21"/>
    <n v="0"/>
    <s v="SIN DESCRIPCIÓN PARA DESTINOS 00"/>
    <n v="110000"/>
    <n v="0"/>
    <n v="66237.759999999995"/>
    <n v="66237.759999999995"/>
    <n v="0"/>
    <n v="0"/>
    <n v="0"/>
    <n v="43762.240000000005"/>
    <n v="0"/>
    <n v="0"/>
    <n v="0"/>
    <n v="110000"/>
    <n v="43762.240000000005"/>
    <n v="110000"/>
    <n v="0"/>
    <n v="110000"/>
    <n v="0"/>
    <n v="0"/>
    <n v="110000"/>
  </r>
  <r>
    <s v="1.1-00-22"/>
    <x v="0"/>
    <x v="0"/>
    <x v="4"/>
    <s v="1.7.2"/>
    <x v="5"/>
    <s v="R"/>
    <s v="Solamente actividades específicas, distintas a las"/>
    <s v="02_22"/>
    <x v="6"/>
    <x v="0"/>
    <n v="3"/>
    <x v="3"/>
    <n v="11"/>
    <x v="12"/>
    <s v="008_22"/>
    <x v="11"/>
    <x v="1"/>
    <x v="1"/>
    <x v="36"/>
    <x v="36"/>
    <n v="0"/>
    <s v="SIN DESCRIPCIÓN PARA DESTINOS 00"/>
    <n v="55000"/>
    <n v="55000"/>
    <n v="6410.67"/>
    <n v="6410.67"/>
    <n v="6410.67"/>
    <n v="6410.67"/>
    <n v="6410.67"/>
    <n v="48589.33"/>
    <n v="0"/>
    <n v="0"/>
    <n v="0"/>
    <n v="55000"/>
    <n v="48589.33"/>
    <n v="0"/>
    <n v="0"/>
    <n v="0"/>
    <n v="0"/>
    <n v="0"/>
    <n v="0"/>
  </r>
  <r>
    <s v="1.1-00-22"/>
    <x v="0"/>
    <x v="0"/>
    <x v="0"/>
    <s v="1.3.4"/>
    <x v="0"/>
    <s v="E"/>
    <s v="Actividades del sector público, que realiza en for"/>
    <s v="05_22"/>
    <x v="0"/>
    <x v="0"/>
    <n v="6"/>
    <x v="0"/>
    <n v="19"/>
    <x v="7"/>
    <s v="013_22"/>
    <x v="0"/>
    <x v="1"/>
    <x v="1"/>
    <x v="36"/>
    <x v="36"/>
    <n v="0"/>
    <s v="SIN DESCRIPCIÓN PARA DESTINOS 00"/>
    <n v="5300000"/>
    <n v="5000000"/>
    <n v="1770379.92"/>
    <n v="1747962.33"/>
    <n v="1128201.93"/>
    <n v="1128201.93"/>
    <n v="203078.33"/>
    <n v="3529620.08"/>
    <n v="0"/>
    <n v="0"/>
    <n v="0"/>
    <n v="5300000"/>
    <n v="3529620.08"/>
    <n v="300000"/>
    <n v="0"/>
    <n v="300000"/>
    <n v="0"/>
    <n v="0"/>
    <n v="300000"/>
  </r>
  <r>
    <s v="1.1-00-22"/>
    <x v="0"/>
    <x v="1"/>
    <x v="6"/>
    <s v="2.1.5"/>
    <x v="8"/>
    <s v="R"/>
    <s v="Solamente actividades específicas, distintas a las"/>
    <s v="17_22"/>
    <x v="9"/>
    <x v="0"/>
    <n v="4"/>
    <x v="6"/>
    <n v="53"/>
    <x v="15"/>
    <s v="036_22"/>
    <x v="14"/>
    <x v="1"/>
    <x v="1"/>
    <x v="50"/>
    <x v="50"/>
    <n v="0"/>
    <s v="SIN DESCRIPCIÓN PARA DESTINOS 00"/>
    <n v="60000"/>
    <n v="0"/>
    <n v="0"/>
    <n v="0"/>
    <n v="0"/>
    <n v="0"/>
    <n v="0"/>
    <n v="60000"/>
    <n v="0"/>
    <n v="0"/>
    <n v="0"/>
    <n v="60000"/>
    <n v="60000"/>
    <n v="60000"/>
    <n v="0"/>
    <n v="60000"/>
    <n v="0"/>
    <n v="0"/>
    <n v="60000"/>
  </r>
  <r>
    <s v="1.1-00-22"/>
    <x v="0"/>
    <x v="0"/>
    <x v="0"/>
    <s v="1.3.4"/>
    <x v="0"/>
    <s v="E"/>
    <s v="Actividades del sector público, que realiza en for"/>
    <s v="05_22"/>
    <x v="0"/>
    <x v="0"/>
    <n v="6"/>
    <x v="0"/>
    <n v="19"/>
    <x v="7"/>
    <s v="013_22"/>
    <x v="0"/>
    <x v="1"/>
    <x v="1"/>
    <x v="35"/>
    <x v="35"/>
    <n v="0"/>
    <s v="SIN DESCRIPCIÓN PARA DESTINOS 00"/>
    <n v="2000000"/>
    <n v="2000000"/>
    <n v="175186.26"/>
    <n v="112414.02"/>
    <n v="112414.02"/>
    <n v="19300"/>
    <n v="19300"/>
    <n v="1824813.74"/>
    <n v="0"/>
    <n v="0"/>
    <n v="0"/>
    <n v="2000000"/>
    <n v="1824813.74"/>
    <n v="0"/>
    <n v="0"/>
    <n v="0"/>
    <n v="0"/>
    <n v="0"/>
    <n v="0"/>
  </r>
  <r>
    <s v="2.5-02-22"/>
    <x v="4"/>
    <x v="0"/>
    <x v="0"/>
    <s v="1.3.4"/>
    <x v="0"/>
    <s v="E"/>
    <s v="Actividades del sector público, que realiza en for"/>
    <s v="07_22"/>
    <x v="1"/>
    <x v="0"/>
    <n v="3"/>
    <x v="3"/>
    <n v="35"/>
    <x v="17"/>
    <s v="021_22"/>
    <x v="16"/>
    <x v="2"/>
    <x v="2"/>
    <x v="51"/>
    <x v="51"/>
    <n v="0"/>
    <s v="SIN DESCRIPCIÓN PARA DESTINOS 00"/>
    <n v="70000000"/>
    <n v="70000000"/>
    <n v="31232810.390000001"/>
    <n v="31232810.390000001"/>
    <n v="31232810.390000001"/>
    <n v="31232810.390000001"/>
    <n v="31232810.390000001"/>
    <n v="38767189.609999999"/>
    <n v="15500000"/>
    <n v="0"/>
    <n v="0"/>
    <n v="85500000"/>
    <n v="54267189.609999999"/>
    <n v="15500000"/>
    <n v="0"/>
    <n v="0"/>
    <n v="0"/>
    <n v="0"/>
    <n v="0"/>
  </r>
  <r>
    <s v="1.1-00-22"/>
    <x v="0"/>
    <x v="0"/>
    <x v="0"/>
    <s v="1.3.4"/>
    <x v="0"/>
    <s v="E"/>
    <s v="Actividades del sector público, que realiza en for"/>
    <s v="05_22"/>
    <x v="0"/>
    <x v="0"/>
    <n v="6"/>
    <x v="0"/>
    <n v="19"/>
    <x v="7"/>
    <s v="013_22"/>
    <x v="0"/>
    <x v="2"/>
    <x v="2"/>
    <x v="51"/>
    <x v="51"/>
    <n v="0"/>
    <s v="SIN DESCRIPCIÓN PARA DESTINOS 00"/>
    <n v="4300000"/>
    <n v="4300000"/>
    <n v="4289954.3499999996"/>
    <n v="4289954.3499999996"/>
    <n v="1276668.97"/>
    <n v="1276668.97"/>
    <n v="1276668.97"/>
    <n v="10045.650000000373"/>
    <n v="0"/>
    <n v="0"/>
    <n v="900000"/>
    <n v="5200000"/>
    <n v="910045.65000000037"/>
    <n v="900000"/>
    <n v="0"/>
    <n v="0"/>
    <n v="0"/>
    <n v="0"/>
    <n v="0"/>
  </r>
  <r>
    <s v="1.1-00-22"/>
    <x v="0"/>
    <x v="1"/>
    <x v="1"/>
    <s v="2.2.7"/>
    <x v="1"/>
    <s v="E"/>
    <s v="Actividades del sector público, que realiza en for"/>
    <s v="07_22"/>
    <x v="1"/>
    <x v="0"/>
    <n v="2"/>
    <x v="1"/>
    <n v="30"/>
    <x v="1"/>
    <s v="017_22"/>
    <x v="1"/>
    <x v="2"/>
    <x v="2"/>
    <x v="51"/>
    <x v="51"/>
    <n v="0"/>
    <s v="SIN DESCRIPCIÓN PARA DESTINOS 00"/>
    <n v="192647680.16999999"/>
    <n v="192647680.16999999"/>
    <n v="63016161.630000003"/>
    <n v="63016161.630000003"/>
    <n v="63016161.630000003"/>
    <n v="63016161.630000003"/>
    <n v="63016161.630000003"/>
    <n v="129631518.53999999"/>
    <n v="0"/>
    <n v="0"/>
    <n v="14000000"/>
    <n v="206647680.16999999"/>
    <n v="143631518.53999999"/>
    <n v="14000000"/>
    <n v="0"/>
    <n v="0"/>
    <n v="0"/>
    <n v="0"/>
    <n v="0"/>
  </r>
  <r>
    <s v="1.1-00-22"/>
    <x v="0"/>
    <x v="2"/>
    <x v="3"/>
    <s v="3.8.2"/>
    <x v="3"/>
    <s v="E"/>
    <s v="Actividades del sector público, que realiza en for"/>
    <s v="11_22"/>
    <x v="5"/>
    <x v="0"/>
    <n v="6"/>
    <x v="0"/>
    <n v="46"/>
    <x v="6"/>
    <s v="029_22"/>
    <x v="6"/>
    <x v="2"/>
    <x v="2"/>
    <x v="52"/>
    <x v="52"/>
    <n v="0"/>
    <s v="SIN DESCRIPCIÓN PARA DESTINOS 00"/>
    <n v="1671000"/>
    <n v="1700000"/>
    <n v="1325490.24"/>
    <n v="1325490.24"/>
    <n v="220915.04"/>
    <n v="220915.04"/>
    <n v="0"/>
    <n v="345509.76"/>
    <n v="0"/>
    <n v="349000"/>
    <n v="3490.2"/>
    <n v="1325490.2"/>
    <n v="-4.0000000037252903E-2"/>
    <n v="-374509.80000000005"/>
    <n v="0"/>
    <n v="0"/>
    <n v="0"/>
    <n v="29000"/>
    <n v="-29000"/>
  </r>
  <r>
    <s v="1.1-00-22"/>
    <x v="0"/>
    <x v="0"/>
    <x v="0"/>
    <s v="1.3.4"/>
    <x v="0"/>
    <s v="E"/>
    <s v="Actividades del sector público, que realiza en for"/>
    <s v="05_22"/>
    <x v="0"/>
    <x v="0"/>
    <n v="6"/>
    <x v="0"/>
    <n v="19"/>
    <x v="7"/>
    <s v="013_22"/>
    <x v="0"/>
    <x v="2"/>
    <x v="2"/>
    <x v="52"/>
    <x v="52"/>
    <n v="0"/>
    <s v="SIN DESCRIPCIÓN PARA DESTINOS 00"/>
    <n v="1053250"/>
    <n v="1300000"/>
    <n v="599999.56000000006"/>
    <n v="599999.56000000006"/>
    <n v="194514.6"/>
    <n v="194514.6"/>
    <n v="97088.99"/>
    <n v="453250.43999999994"/>
    <n v="0"/>
    <n v="0"/>
    <n v="0"/>
    <n v="1053250"/>
    <n v="453250.43999999994"/>
    <n v="-246750"/>
    <n v="0"/>
    <n v="0"/>
    <n v="0"/>
    <n v="246750"/>
    <n v="-246750"/>
  </r>
  <r>
    <s v="1.1-00-22"/>
    <x v="0"/>
    <x v="0"/>
    <x v="0"/>
    <s v="1.3.4"/>
    <x v="0"/>
    <s v="E"/>
    <s v="Actividades del sector público, que realiza en for"/>
    <s v="05_22"/>
    <x v="0"/>
    <x v="0"/>
    <n v="6"/>
    <x v="0"/>
    <n v="19"/>
    <x v="7"/>
    <s v="013_22"/>
    <x v="0"/>
    <x v="2"/>
    <x v="2"/>
    <x v="53"/>
    <x v="53"/>
    <n v="0"/>
    <s v="SIN DESCRIPCIÓN PARA DESTINOS 00"/>
    <n v="2200000"/>
    <n v="2200000"/>
    <n v="2194720"/>
    <n v="2194720"/>
    <n v="606042"/>
    <n v="606042"/>
    <n v="404028"/>
    <n v="5280"/>
    <n v="0"/>
    <n v="0"/>
    <n v="238262"/>
    <n v="2438262"/>
    <n v="243542"/>
    <n v="238262"/>
    <n v="0"/>
    <n v="0"/>
    <n v="0"/>
    <n v="0"/>
    <n v="0"/>
  </r>
  <r>
    <s v="1.1-00-22"/>
    <x v="0"/>
    <x v="0"/>
    <x v="4"/>
    <s v="1.7.1"/>
    <x v="6"/>
    <s v="R"/>
    <s v="Solamente actividades específicas, distintas a las"/>
    <s v="08_22"/>
    <x v="8"/>
    <x v="0"/>
    <n v="7"/>
    <x v="5"/>
    <n v="38"/>
    <x v="25"/>
    <s v="023_22"/>
    <x v="12"/>
    <x v="2"/>
    <x v="2"/>
    <x v="54"/>
    <x v="54"/>
    <n v="0"/>
    <s v="SIN DESCRIPCIÓN PARA DESTINOS 00"/>
    <n v="10000"/>
    <n v="10000"/>
    <n v="0"/>
    <n v="0"/>
    <n v="0"/>
    <n v="0"/>
    <n v="0"/>
    <n v="10000"/>
    <n v="0"/>
    <n v="0"/>
    <n v="0"/>
    <n v="10000"/>
    <n v="10000"/>
    <n v="0"/>
    <n v="0"/>
    <n v="0"/>
    <n v="0"/>
    <n v="0"/>
    <n v="0"/>
  </r>
  <r>
    <s v="1.1-00-22"/>
    <x v="0"/>
    <x v="0"/>
    <x v="0"/>
    <s v="1.3.4"/>
    <x v="0"/>
    <s v="M"/>
    <s v="Actividades de apoyo administrativo desarrolladas "/>
    <s v="04_22"/>
    <x v="2"/>
    <x v="0"/>
    <n v="6"/>
    <x v="0"/>
    <n v="16"/>
    <x v="10"/>
    <s v="011_22"/>
    <x v="9"/>
    <x v="2"/>
    <x v="2"/>
    <x v="54"/>
    <x v="54"/>
    <n v="0"/>
    <s v="SIN DESCRIPCIÓN PARA DESTINOS 00"/>
    <n v="2500"/>
    <n v="2500"/>
    <n v="0"/>
    <n v="0"/>
    <n v="0"/>
    <n v="0"/>
    <n v="0"/>
    <n v="2500"/>
    <n v="0"/>
    <n v="0"/>
    <n v="1000"/>
    <n v="3500"/>
    <n v="3500"/>
    <n v="1000"/>
    <n v="0"/>
    <n v="0"/>
    <n v="0"/>
    <n v="0"/>
    <n v="0"/>
  </r>
  <r>
    <s v="1.1-00-22"/>
    <x v="0"/>
    <x v="0"/>
    <x v="0"/>
    <s v="1.3.4"/>
    <x v="0"/>
    <s v="E"/>
    <s v="Actividades del sector público, que realiza en for"/>
    <s v="05_22"/>
    <x v="0"/>
    <x v="0"/>
    <n v="6"/>
    <x v="0"/>
    <n v="19"/>
    <x v="7"/>
    <s v="013_22"/>
    <x v="0"/>
    <x v="2"/>
    <x v="2"/>
    <x v="55"/>
    <x v="55"/>
    <n v="0"/>
    <s v="SIN DESCRIPCIÓN PARA DESTINOS 00"/>
    <n v="2500000"/>
    <n v="2500000"/>
    <n v="2039672.54"/>
    <n v="2039672.54"/>
    <n v="421381.96"/>
    <n v="249496"/>
    <n v="27840"/>
    <n v="460327.45999999996"/>
    <n v="0"/>
    <n v="0"/>
    <n v="0"/>
    <n v="2500000"/>
    <n v="460327.45999999996"/>
    <n v="0"/>
    <n v="0"/>
    <n v="0"/>
    <n v="0"/>
    <n v="0"/>
    <n v="0"/>
  </r>
  <r>
    <s v="1.1-00-22"/>
    <x v="0"/>
    <x v="0"/>
    <x v="0"/>
    <s v="1.3.4"/>
    <x v="0"/>
    <s v="E"/>
    <s v="Actividades del sector público, que realiza en for"/>
    <s v="05_22"/>
    <x v="0"/>
    <x v="0"/>
    <n v="6"/>
    <x v="0"/>
    <n v="19"/>
    <x v="7"/>
    <s v="013_22"/>
    <x v="0"/>
    <x v="2"/>
    <x v="2"/>
    <x v="56"/>
    <x v="56"/>
    <n v="0"/>
    <s v="SIN DESCRIPCIÓN PARA DESTINOS 00"/>
    <n v="0"/>
    <n v="0"/>
    <n v="0"/>
    <n v="0"/>
    <n v="0"/>
    <n v="0"/>
    <n v="0"/>
    <n v="0"/>
    <n v="0"/>
    <n v="0"/>
    <n v="2700000"/>
    <n v="2700000"/>
    <n v="2700000"/>
    <n v="2700000"/>
    <n v="0"/>
    <n v="0"/>
    <n v="0"/>
    <n v="0"/>
    <n v="0"/>
  </r>
  <r>
    <s v="2.5-02-22"/>
    <x v="4"/>
    <x v="0"/>
    <x v="0"/>
    <s v="1.3.4"/>
    <x v="0"/>
    <s v="E"/>
    <s v="Actividades del sector público, que realiza en for"/>
    <s v="05_22"/>
    <x v="0"/>
    <x v="0"/>
    <n v="6"/>
    <x v="0"/>
    <n v="19"/>
    <x v="7"/>
    <s v="013_22"/>
    <x v="0"/>
    <x v="2"/>
    <x v="2"/>
    <x v="56"/>
    <x v="56"/>
    <n v="0"/>
    <s v="SIN DESCRIPCIÓN PARA DESTINOS 00"/>
    <n v="2600000"/>
    <n v="2600000"/>
    <n v="2599235.2000000002"/>
    <n v="2599235.2000000002"/>
    <n v="2080037.34"/>
    <n v="1653915.24"/>
    <n v="1052375.81"/>
    <n v="764.79999999981374"/>
    <n v="0"/>
    <n v="2600000"/>
    <n v="0"/>
    <n v="0"/>
    <n v="-2599235.2000000002"/>
    <n v="-2600000"/>
    <n v="0"/>
    <n v="0"/>
    <n v="0"/>
    <n v="0"/>
    <n v="0"/>
  </r>
  <r>
    <s v="1.1-00-22"/>
    <x v="0"/>
    <x v="2"/>
    <x v="3"/>
    <s v="3.8.2"/>
    <x v="3"/>
    <s v="E"/>
    <s v="Actividades del sector público, que realiza en for"/>
    <s v="11_22"/>
    <x v="5"/>
    <x v="0"/>
    <n v="6"/>
    <x v="0"/>
    <n v="47"/>
    <x v="26"/>
    <s v="030_22"/>
    <x v="21"/>
    <x v="2"/>
    <x v="2"/>
    <x v="56"/>
    <x v="56"/>
    <n v="0"/>
    <s v="SIN DESCRIPCIÓN PARA DESTINOS 00"/>
    <n v="0"/>
    <n v="0"/>
    <n v="0"/>
    <n v="0"/>
    <n v="0"/>
    <n v="0"/>
    <n v="0"/>
    <n v="0"/>
    <n v="0"/>
    <n v="0"/>
    <n v="650000"/>
    <n v="650000"/>
    <n v="650000"/>
    <n v="650000"/>
    <m/>
    <m/>
    <m/>
    <m/>
    <m/>
  </r>
  <r>
    <s v="1.1-00-21"/>
    <x v="0"/>
    <x v="2"/>
    <x v="3"/>
    <s v="3.8.2"/>
    <x v="3"/>
    <s v="E"/>
    <s v="Actividades del sector público, que realiza en for"/>
    <s v="11_22"/>
    <x v="5"/>
    <x v="0"/>
    <n v="6"/>
    <x v="0"/>
    <n v="47"/>
    <x v="26"/>
    <s v="030_22"/>
    <x v="21"/>
    <x v="2"/>
    <x v="2"/>
    <x v="56"/>
    <x v="56"/>
    <n v="0"/>
    <s v="SIN DESCRIPCIÓN PARA DESTINOS 00"/>
    <n v="641000"/>
    <n v="0"/>
    <n v="649072.19999999995"/>
    <n v="649072.19999999995"/>
    <n v="61816.4"/>
    <n v="0"/>
    <n v="0"/>
    <n v="-8072.1999999999534"/>
    <n v="0"/>
    <n v="641000"/>
    <n v="0"/>
    <n v="0"/>
    <n v="-649072.19999999995"/>
    <n v="0"/>
    <n v="0"/>
    <n v="641000"/>
    <n v="0"/>
    <n v="0"/>
    <n v="641000"/>
  </r>
  <r>
    <s v="2.5-02-22"/>
    <x v="4"/>
    <x v="0"/>
    <x v="4"/>
    <s v="1.7.2"/>
    <x v="5"/>
    <s v="R"/>
    <s v="Solamente actividades específicas, distintas a las"/>
    <s v="02_22"/>
    <x v="6"/>
    <x v="0"/>
    <n v="3"/>
    <x v="3"/>
    <n v="13"/>
    <x v="27"/>
    <s v="008_22"/>
    <x v="11"/>
    <x v="2"/>
    <x v="2"/>
    <x v="57"/>
    <x v="57"/>
    <n v="0"/>
    <s v="SIN DESCRIPCIÓN PARA DESTINOS 00"/>
    <n v="5500000"/>
    <n v="5500000"/>
    <n v="5402073.5999999996"/>
    <n v="5402073.5999999996"/>
    <n v="2160829.4399999999"/>
    <n v="1080414.72"/>
    <n v="1080414.72"/>
    <n v="97926.400000000373"/>
    <n v="0"/>
    <n v="0"/>
    <n v="0"/>
    <n v="5500000"/>
    <n v="97926.400000000373"/>
    <n v="0"/>
    <n v="0"/>
    <n v="0"/>
    <n v="0"/>
    <n v="0"/>
    <n v="0"/>
  </r>
  <r>
    <s v="2.5-02-22"/>
    <x v="4"/>
    <x v="0"/>
    <x v="0"/>
    <s v="1.3.4"/>
    <x v="0"/>
    <s v="E"/>
    <s v="Actividades del sector público, que realiza en for"/>
    <s v="05_22"/>
    <x v="0"/>
    <x v="0"/>
    <n v="6"/>
    <x v="0"/>
    <n v="19"/>
    <x v="7"/>
    <s v="013_22"/>
    <x v="0"/>
    <x v="2"/>
    <x v="2"/>
    <x v="57"/>
    <x v="57"/>
    <n v="0"/>
    <s v="SIN DESCRIPCIÓN PARA DESTINOS 00"/>
    <n v="20000000"/>
    <n v="20000000"/>
    <n v="17906566.670000002"/>
    <n v="17906566.670000002"/>
    <n v="10232323.800000001"/>
    <n v="10232323.800000001"/>
    <n v="7674242.8499999996"/>
    <n v="2093433.3299999982"/>
    <n v="10696971.4"/>
    <n v="0"/>
    <n v="0"/>
    <n v="30696971.399999999"/>
    <n v="12790404.729999997"/>
    <n v="10696971.399999999"/>
    <n v="0"/>
    <n v="0"/>
    <n v="0"/>
    <n v="0"/>
    <n v="0"/>
  </r>
  <r>
    <s v="1.1-00-22"/>
    <x v="0"/>
    <x v="1"/>
    <x v="8"/>
    <s v="2.7.1"/>
    <x v="10"/>
    <s v="S"/>
    <s v="Definidos en el Presupuesto de Egresos y los que s"/>
    <s v="06_22"/>
    <x v="4"/>
    <x v="0"/>
    <n v="5"/>
    <x v="2"/>
    <n v="26"/>
    <x v="28"/>
    <s v="015_22"/>
    <x v="22"/>
    <x v="2"/>
    <x v="2"/>
    <x v="57"/>
    <x v="57"/>
    <n v="0"/>
    <s v="SIN DESCRIPCIÓN PARA DESTINOS 00"/>
    <n v="1300000"/>
    <n v="1300000"/>
    <n v="0"/>
    <n v="0"/>
    <n v="0"/>
    <n v="0"/>
    <n v="0"/>
    <n v="1300000"/>
    <n v="0"/>
    <n v="1300000"/>
    <n v="0"/>
    <n v="0"/>
    <n v="0"/>
    <n v="-1300000"/>
    <n v="0"/>
    <n v="0"/>
    <n v="0"/>
    <n v="0"/>
    <n v="0"/>
  </r>
  <r>
    <s v="1.1-00-22"/>
    <x v="0"/>
    <x v="2"/>
    <x v="7"/>
    <s v="3.1.1"/>
    <x v="9"/>
    <s v="E"/>
    <s v="Actividades del sector público, que realiza en for"/>
    <s v="09_22"/>
    <x v="10"/>
    <x v="0"/>
    <n v="8"/>
    <x v="7"/>
    <n v="39"/>
    <x v="16"/>
    <s v="024_22"/>
    <x v="15"/>
    <x v="2"/>
    <x v="2"/>
    <x v="58"/>
    <x v="58"/>
    <n v="0"/>
    <s v="SIN DESCRIPCIÓN PARA DESTINOS 00"/>
    <n v="500000"/>
    <n v="500000"/>
    <n v="414398.4"/>
    <n v="414398.4"/>
    <n v="414398.4"/>
    <n v="414398.4"/>
    <n v="414398.4"/>
    <n v="85601.599999999977"/>
    <n v="0"/>
    <n v="0"/>
    <n v="0"/>
    <n v="500000"/>
    <n v="85601.599999999977"/>
    <n v="0"/>
    <n v="0"/>
    <n v="0"/>
    <n v="0"/>
    <n v="0"/>
    <n v="0"/>
  </r>
  <r>
    <s v="1.1-00-22"/>
    <x v="0"/>
    <x v="0"/>
    <x v="0"/>
    <s v="1.3.4"/>
    <x v="0"/>
    <s v="E"/>
    <s v="Actividades del sector público, que realiza en for"/>
    <s v="07_22"/>
    <x v="1"/>
    <x v="0"/>
    <n v="3"/>
    <x v="3"/>
    <n v="32"/>
    <x v="5"/>
    <s v="019_22"/>
    <x v="5"/>
    <x v="2"/>
    <x v="2"/>
    <x v="58"/>
    <x v="58"/>
    <n v="0"/>
    <s v="SIN DESCRIPCIÓN PARA DESTINOS 00"/>
    <n v="10000000"/>
    <n v="10000000"/>
    <n v="9301262.8000000007"/>
    <n v="8801070.8000000007"/>
    <n v="5433068.7999999998"/>
    <n v="5433068.7999999998"/>
    <n v="5204084.8"/>
    <n v="698737.19999999925"/>
    <n v="0"/>
    <n v="307000"/>
    <n v="550000"/>
    <n v="10243000"/>
    <n v="941737.19999999925"/>
    <n v="243000"/>
    <n v="0"/>
    <n v="0"/>
    <n v="0"/>
    <n v="0"/>
    <n v="0"/>
  </r>
  <r>
    <s v="1.1-00-22"/>
    <x v="0"/>
    <x v="1"/>
    <x v="1"/>
    <s v="2.2.7"/>
    <x v="1"/>
    <s v="E"/>
    <s v="Actividades del sector público, que realiza en for"/>
    <s v="07_22"/>
    <x v="1"/>
    <x v="0"/>
    <n v="2"/>
    <x v="1"/>
    <n v="30"/>
    <x v="1"/>
    <s v="017_22"/>
    <x v="1"/>
    <x v="2"/>
    <x v="2"/>
    <x v="58"/>
    <x v="58"/>
    <n v="0"/>
    <s v="SIN DESCRIPCIÓN PARA DESTINOS 00"/>
    <n v="30000000"/>
    <n v="30000000"/>
    <n v="29475697.440000001"/>
    <n v="29475697.440000001"/>
    <n v="18096429.199999999"/>
    <n v="18096429.199999999"/>
    <n v="10153488.119999999"/>
    <n v="524302.55999999866"/>
    <n v="0"/>
    <n v="0"/>
    <n v="0"/>
    <n v="30000000"/>
    <n v="524302.55999999866"/>
    <n v="0"/>
    <n v="0"/>
    <n v="0"/>
    <n v="0"/>
    <n v="0"/>
    <n v="0"/>
  </r>
  <r>
    <s v="1.1-00-22"/>
    <x v="0"/>
    <x v="0"/>
    <x v="0"/>
    <s v="1.3.4"/>
    <x v="0"/>
    <s v="M"/>
    <s v="Actividades de apoyo administrativo desarrolladas "/>
    <s v="04_22"/>
    <x v="2"/>
    <x v="0"/>
    <n v="6"/>
    <x v="0"/>
    <n v="16"/>
    <x v="10"/>
    <s v="011_22"/>
    <x v="9"/>
    <x v="2"/>
    <x v="2"/>
    <x v="59"/>
    <x v="59"/>
    <n v="0"/>
    <s v="SIN DESCRIPCIÓN PARA DESTINOS 00"/>
    <n v="120000"/>
    <n v="120000"/>
    <n v="116265.41"/>
    <n v="116265.41"/>
    <n v="0"/>
    <n v="0"/>
    <n v="0"/>
    <n v="3734.5899999999965"/>
    <n v="0"/>
    <n v="0"/>
    <n v="0"/>
    <n v="120000"/>
    <n v="3734.5899999999965"/>
    <n v="0"/>
    <n v="0"/>
    <n v="0"/>
    <n v="0"/>
    <n v="0"/>
    <n v="0"/>
  </r>
  <r>
    <s v="1.1-00-22"/>
    <x v="0"/>
    <x v="0"/>
    <x v="0"/>
    <s v="1.3.4"/>
    <x v="0"/>
    <s v="E"/>
    <s v="Actividades del sector público, que realiza en for"/>
    <s v="10_22"/>
    <x v="11"/>
    <x v="0"/>
    <n v="4"/>
    <x v="6"/>
    <n v="44"/>
    <x v="21"/>
    <s v="027_22"/>
    <x v="19"/>
    <x v="2"/>
    <x v="2"/>
    <x v="59"/>
    <x v="59"/>
    <n v="0"/>
    <s v="SIN DESCRIPCIÓN PARA DESTINOS 00"/>
    <n v="47000"/>
    <n v="47000"/>
    <n v="72500"/>
    <n v="72500"/>
    <n v="72500"/>
    <n v="72500"/>
    <n v="72500"/>
    <n v="-25500"/>
    <n v="0"/>
    <n v="0"/>
    <n v="25500"/>
    <n v="72500"/>
    <n v="0"/>
    <n v="25500"/>
    <n v="0"/>
    <n v="0"/>
    <n v="0"/>
    <n v="0"/>
    <n v="0"/>
  </r>
  <r>
    <s v="1.1-00-22"/>
    <x v="0"/>
    <x v="0"/>
    <x v="0"/>
    <s v="1.3.4"/>
    <x v="0"/>
    <s v="E"/>
    <s v="Actividades del sector público, que realiza en for"/>
    <s v="01_22"/>
    <x v="3"/>
    <x v="0"/>
    <n v="5"/>
    <x v="2"/>
    <n v="2"/>
    <x v="3"/>
    <s v="002_22"/>
    <x v="3"/>
    <x v="2"/>
    <x v="2"/>
    <x v="59"/>
    <x v="59"/>
    <n v="0"/>
    <s v="SIN DESCRIPCIÓN PARA DESTINOS 00"/>
    <n v="300000"/>
    <n v="300000"/>
    <n v="75904"/>
    <n v="75904"/>
    <n v="68904"/>
    <n v="68904"/>
    <n v="68904"/>
    <n v="224096"/>
    <n v="0"/>
    <n v="172376.4"/>
    <n v="0"/>
    <n v="127623.6"/>
    <n v="51719.600000000006"/>
    <n v="-172376.4"/>
    <n v="0"/>
    <n v="0"/>
    <n v="0"/>
    <n v="0"/>
    <n v="0"/>
  </r>
  <r>
    <s v="1.1-00-22"/>
    <x v="0"/>
    <x v="0"/>
    <x v="0"/>
    <s v="1.3.4"/>
    <x v="0"/>
    <s v="E"/>
    <s v="Actividades del sector público, que realiza en for"/>
    <s v="05_22"/>
    <x v="0"/>
    <x v="0"/>
    <n v="6"/>
    <x v="0"/>
    <n v="19"/>
    <x v="7"/>
    <s v="013_22"/>
    <x v="0"/>
    <x v="2"/>
    <x v="2"/>
    <x v="59"/>
    <x v="59"/>
    <n v="0"/>
    <s v="SIN DESCRIPCIÓN PARA DESTINOS 00"/>
    <n v="88200"/>
    <n v="0"/>
    <n v="86396.800000000003"/>
    <n v="0"/>
    <n v="0"/>
    <n v="0"/>
    <n v="0"/>
    <n v="1803.1999999999971"/>
    <n v="0"/>
    <n v="0"/>
    <n v="0"/>
    <n v="88200"/>
    <n v="1803.1999999999971"/>
    <n v="88200"/>
    <n v="0"/>
    <n v="88200"/>
    <n v="0"/>
    <n v="0"/>
    <n v="88200"/>
  </r>
  <r>
    <s v="1.1-00-22"/>
    <x v="0"/>
    <x v="0"/>
    <x v="0"/>
    <s v="1.3.5"/>
    <x v="4"/>
    <s v="O"/>
    <s v="Actividades que realizan la función pública o cont"/>
    <s v="03_22"/>
    <x v="7"/>
    <x v="0"/>
    <n v="1"/>
    <x v="4"/>
    <n v="14"/>
    <x v="9"/>
    <s v="009_22"/>
    <x v="8"/>
    <x v="2"/>
    <x v="2"/>
    <x v="60"/>
    <x v="60"/>
    <n v="0"/>
    <s v="SIN DESCRIPCIÓN PARA DESTINOS 00"/>
    <n v="2500000"/>
    <n v="2500000"/>
    <n v="1906000"/>
    <n v="1906000"/>
    <n v="475600"/>
    <n v="475600"/>
    <n v="174000"/>
    <n v="594000"/>
    <n v="0"/>
    <n v="50000"/>
    <n v="0"/>
    <n v="2450000"/>
    <n v="544000"/>
    <n v="-50000"/>
    <n v="0"/>
    <n v="0"/>
    <n v="0"/>
    <n v="0"/>
    <n v="0"/>
  </r>
  <r>
    <s v="1.1-00-22"/>
    <x v="0"/>
    <x v="0"/>
    <x v="0"/>
    <s v="1.3.4"/>
    <x v="0"/>
    <s v="M"/>
    <s v="Actividades de apoyo administrativo desarrolladas "/>
    <s v="04_22"/>
    <x v="2"/>
    <x v="0"/>
    <n v="6"/>
    <x v="0"/>
    <n v="16"/>
    <x v="10"/>
    <s v="011_22"/>
    <x v="9"/>
    <x v="2"/>
    <x v="2"/>
    <x v="60"/>
    <x v="60"/>
    <n v="0"/>
    <s v="SIN DESCRIPCIÓN PARA DESTINOS 00"/>
    <n v="400000"/>
    <n v="400000"/>
    <n v="0"/>
    <n v="0"/>
    <n v="0"/>
    <n v="0"/>
    <n v="0"/>
    <n v="400000"/>
    <n v="0"/>
    <n v="0"/>
    <n v="1253618.0000000596"/>
    <n v="1653618.0000000596"/>
    <n v="1653618.0000000596"/>
    <n v="1253618.0000000596"/>
    <n v="0"/>
    <n v="0"/>
    <n v="0"/>
    <n v="0"/>
    <n v="0"/>
  </r>
  <r>
    <s v="1.1-00-22"/>
    <x v="0"/>
    <x v="0"/>
    <x v="0"/>
    <s v="1.3.4"/>
    <x v="0"/>
    <s v="E"/>
    <s v="Actividades del sector público, que realiza en for"/>
    <s v="05_22"/>
    <x v="0"/>
    <x v="0"/>
    <n v="6"/>
    <x v="0"/>
    <n v="19"/>
    <x v="7"/>
    <s v="013_22"/>
    <x v="0"/>
    <x v="2"/>
    <x v="2"/>
    <x v="60"/>
    <x v="60"/>
    <n v="0"/>
    <s v="SIN DESCRIPCIÓN PARA DESTINOS 00"/>
    <n v="200000"/>
    <n v="200000"/>
    <n v="215368"/>
    <n v="215368"/>
    <n v="420"/>
    <n v="420"/>
    <n v="420"/>
    <n v="-15368"/>
    <n v="0"/>
    <n v="0"/>
    <n v="15368"/>
    <n v="215368"/>
    <n v="0"/>
    <n v="15368"/>
    <n v="0"/>
    <n v="0"/>
    <n v="0"/>
    <n v="0"/>
    <n v="0"/>
  </r>
  <r>
    <s v="1.1-00-22"/>
    <x v="0"/>
    <x v="1"/>
    <x v="1"/>
    <s v="2.2.7"/>
    <x v="1"/>
    <s v="E"/>
    <s v="Actividades del sector público, que realiza en for"/>
    <s v="07_22"/>
    <x v="1"/>
    <x v="0"/>
    <n v="2"/>
    <x v="1"/>
    <n v="30"/>
    <x v="1"/>
    <s v="017_22"/>
    <x v="1"/>
    <x v="2"/>
    <x v="2"/>
    <x v="60"/>
    <x v="60"/>
    <n v="0"/>
    <s v="SIN DESCRIPCIÓN PARA DESTINOS 00"/>
    <n v="2253000"/>
    <n v="0"/>
    <n v="2251560"/>
    <n v="2251560"/>
    <n v="2251560"/>
    <n v="2251560"/>
    <n v="2251560"/>
    <n v="1440"/>
    <n v="0"/>
    <n v="0"/>
    <n v="0"/>
    <n v="2253000"/>
    <n v="1440"/>
    <n v="2253000"/>
    <n v="0"/>
    <n v="2253000"/>
    <n v="0"/>
    <n v="0"/>
    <n v="2253000"/>
  </r>
  <r>
    <s v="1.1-00-22"/>
    <x v="0"/>
    <x v="1"/>
    <x v="1"/>
    <s v="2.2.7"/>
    <x v="1"/>
    <s v="E"/>
    <s v="Actividades del sector público, que realiza en for"/>
    <s v="07_22"/>
    <x v="1"/>
    <x v="0"/>
    <n v="2"/>
    <x v="1"/>
    <n v="30"/>
    <x v="1"/>
    <s v="017_22"/>
    <x v="1"/>
    <x v="2"/>
    <x v="2"/>
    <x v="61"/>
    <x v="61"/>
    <n v="0"/>
    <s v="SIN DESCRIPCIÓN PARA DESTINOS 00"/>
    <n v="6000000"/>
    <n v="6000000"/>
    <n v="3846386.93"/>
    <n v="3044616.6"/>
    <n v="777601.36"/>
    <n v="777601.36"/>
    <n v="436392"/>
    <n v="2153613.0699999998"/>
    <n v="0"/>
    <n v="0"/>
    <n v="0"/>
    <n v="6000000"/>
    <n v="2153613.0699999998"/>
    <n v="0"/>
    <n v="0"/>
    <n v="0"/>
    <n v="0"/>
    <n v="0"/>
    <n v="0"/>
  </r>
  <r>
    <s v="1.1-00-22"/>
    <x v="0"/>
    <x v="2"/>
    <x v="3"/>
    <s v="3.8.2"/>
    <x v="3"/>
    <s v="E"/>
    <s v="Actividades del sector público, que realiza en for"/>
    <s v="11_22"/>
    <x v="5"/>
    <x v="0"/>
    <n v="6"/>
    <x v="0"/>
    <n v="47"/>
    <x v="26"/>
    <s v="030_22"/>
    <x v="21"/>
    <x v="2"/>
    <x v="2"/>
    <x v="62"/>
    <x v="62"/>
    <n v="0"/>
    <s v="SIN DESCRIPCIÓN PARA DESTINOS 00"/>
    <n v="29000"/>
    <n v="0"/>
    <n v="27840"/>
    <n v="27840"/>
    <n v="27840"/>
    <n v="0"/>
    <n v="0"/>
    <n v="1160"/>
    <n v="0"/>
    <n v="0"/>
    <n v="0"/>
    <n v="29000"/>
    <n v="1160"/>
    <n v="29000"/>
    <n v="0"/>
    <n v="29000"/>
    <n v="0"/>
    <n v="0"/>
    <n v="29000"/>
  </r>
  <r>
    <s v="1.1-00-22"/>
    <x v="0"/>
    <x v="0"/>
    <x v="0"/>
    <s v="1.3.4"/>
    <x v="0"/>
    <s v="M"/>
    <s v="Actividades de apoyo administrativo desarrolladas "/>
    <s v="04_22"/>
    <x v="2"/>
    <x v="0"/>
    <n v="6"/>
    <x v="0"/>
    <n v="16"/>
    <x v="10"/>
    <s v="011_22"/>
    <x v="9"/>
    <x v="2"/>
    <x v="2"/>
    <x v="62"/>
    <x v="62"/>
    <n v="0"/>
    <s v="SIN DESCRIPCIÓN PARA DESTINOS 00"/>
    <n v="1000000"/>
    <n v="1000000"/>
    <n v="553807.19999999995"/>
    <n v="553807.19999999995"/>
    <n v="138451.79999999999"/>
    <n v="138451.79999999999"/>
    <n v="92301.2"/>
    <n v="446192.80000000005"/>
    <n v="0"/>
    <n v="0"/>
    <n v="0"/>
    <n v="1000000"/>
    <n v="446192.80000000005"/>
    <n v="0"/>
    <n v="0"/>
    <n v="0"/>
    <n v="0"/>
    <n v="0"/>
    <n v="0"/>
  </r>
  <r>
    <s v="1.1-00-22"/>
    <x v="0"/>
    <x v="0"/>
    <x v="0"/>
    <s v="1.3.4"/>
    <x v="0"/>
    <s v="E"/>
    <s v="Actividades del sector público, que realiza en for"/>
    <s v="05_22"/>
    <x v="0"/>
    <x v="0"/>
    <n v="6"/>
    <x v="0"/>
    <n v="19"/>
    <x v="7"/>
    <s v="013_22"/>
    <x v="0"/>
    <x v="2"/>
    <x v="2"/>
    <x v="62"/>
    <x v="62"/>
    <n v="0"/>
    <s v="SIN DESCRIPCIÓN PARA DESTINOS 00"/>
    <n v="200000"/>
    <n v="200000"/>
    <n v="185600"/>
    <n v="0"/>
    <n v="0"/>
    <n v="0"/>
    <n v="0"/>
    <n v="14400"/>
    <n v="0"/>
    <n v="0"/>
    <n v="0"/>
    <n v="200000"/>
    <n v="14400"/>
    <n v="0"/>
    <n v="0"/>
    <n v="0"/>
    <n v="0"/>
    <n v="0"/>
    <n v="0"/>
  </r>
  <r>
    <s v="2.5-02-22"/>
    <x v="4"/>
    <x v="0"/>
    <x v="4"/>
    <s v="1.7.1"/>
    <x v="6"/>
    <s v="R"/>
    <s v="Solamente actividades específicas, distintas a las"/>
    <s v="08_22"/>
    <x v="8"/>
    <x v="0"/>
    <n v="7"/>
    <x v="5"/>
    <n v="37"/>
    <x v="13"/>
    <s v="023_22"/>
    <x v="12"/>
    <x v="2"/>
    <x v="2"/>
    <x v="63"/>
    <x v="63"/>
    <n v="0"/>
    <s v="SIN DESCRIPCIÓN PARA DESTINOS 00"/>
    <n v="3000000"/>
    <n v="3000000"/>
    <n v="0"/>
    <n v="0"/>
    <n v="0"/>
    <n v="0"/>
    <n v="0"/>
    <n v="3000000"/>
    <n v="0"/>
    <n v="0"/>
    <n v="0"/>
    <n v="3000000"/>
    <n v="3000000"/>
    <n v="0"/>
    <n v="0"/>
    <n v="0"/>
    <n v="0"/>
    <n v="0"/>
    <n v="0"/>
  </r>
  <r>
    <s v="1.1-00-22"/>
    <x v="0"/>
    <x v="1"/>
    <x v="5"/>
    <s v="2.4.2"/>
    <x v="7"/>
    <s v="R"/>
    <s v="Solamente actividades específicas, distintas a las"/>
    <s v="06_22"/>
    <x v="4"/>
    <x v="0"/>
    <n v="5"/>
    <x v="2"/>
    <n v="29"/>
    <x v="14"/>
    <s v="016_22"/>
    <x v="13"/>
    <x v="2"/>
    <x v="2"/>
    <x v="63"/>
    <x v="63"/>
    <n v="0"/>
    <s v="SIN DESCRIPCIÓN PARA DESTINOS 00"/>
    <n v="139200"/>
    <n v="0"/>
    <n v="139200"/>
    <n v="139200"/>
    <n v="0"/>
    <n v="0"/>
    <n v="0"/>
    <n v="0"/>
    <n v="0"/>
    <n v="0"/>
    <n v="0"/>
    <n v="139200"/>
    <n v="0"/>
    <n v="139200"/>
    <n v="0"/>
    <n v="139200"/>
    <n v="0"/>
    <n v="0"/>
    <n v="139200"/>
  </r>
  <r>
    <s v="1.1-00-22"/>
    <x v="0"/>
    <x v="0"/>
    <x v="0"/>
    <s v="1.3.4"/>
    <x v="0"/>
    <s v="E"/>
    <s v="Actividades del sector público, que realiza en for"/>
    <s v="05_22"/>
    <x v="0"/>
    <x v="0"/>
    <n v="6"/>
    <x v="0"/>
    <n v="19"/>
    <x v="7"/>
    <s v="013_22"/>
    <x v="0"/>
    <x v="2"/>
    <x v="2"/>
    <x v="63"/>
    <x v="63"/>
    <n v="0"/>
    <s v="SIN DESCRIPCIÓN PARA DESTINOS 00"/>
    <n v="330000"/>
    <n v="300000"/>
    <n v="27840"/>
    <n v="0"/>
    <n v="0"/>
    <n v="0"/>
    <n v="0"/>
    <n v="302160"/>
    <n v="0"/>
    <n v="0"/>
    <n v="0"/>
    <n v="330000"/>
    <n v="302160"/>
    <n v="30000"/>
    <n v="0"/>
    <n v="30000"/>
    <n v="0"/>
    <n v="0"/>
    <n v="30000"/>
  </r>
  <r>
    <s v="1.1-00-22"/>
    <x v="0"/>
    <x v="1"/>
    <x v="1"/>
    <s v="2.2.7"/>
    <x v="1"/>
    <s v="E"/>
    <s v="Actividades del sector público, que realiza en for"/>
    <s v="07_22"/>
    <x v="1"/>
    <x v="0"/>
    <n v="2"/>
    <x v="1"/>
    <n v="30"/>
    <x v="1"/>
    <s v="017_22"/>
    <x v="1"/>
    <x v="2"/>
    <x v="2"/>
    <x v="64"/>
    <x v="64"/>
    <n v="0"/>
    <s v="SIN DESCRIPCIÓN PARA DESTINOS 00"/>
    <n v="0"/>
    <n v="0"/>
    <n v="0"/>
    <n v="0"/>
    <n v="0"/>
    <n v="0"/>
    <n v="0"/>
    <n v="0"/>
    <n v="0"/>
    <n v="0"/>
    <n v="0"/>
    <n v="0"/>
    <n v="0"/>
    <n v="0"/>
    <n v="0"/>
    <n v="0"/>
    <n v="0"/>
    <n v="0"/>
    <n v="0"/>
  </r>
  <r>
    <s v="1.1-00-22"/>
    <x v="0"/>
    <x v="1"/>
    <x v="8"/>
    <s v="2.7.1"/>
    <x v="10"/>
    <s v="S"/>
    <s v="Definidos en el Presupuesto de Egresos y los que s"/>
    <s v="06_22"/>
    <x v="4"/>
    <x v="0"/>
    <n v="5"/>
    <x v="2"/>
    <n v="27"/>
    <x v="29"/>
    <s v="015_22"/>
    <x v="22"/>
    <x v="2"/>
    <x v="2"/>
    <x v="64"/>
    <x v="64"/>
    <n v="0"/>
    <s v="SIN DESCRIPCIÓN PARA DESTINOS 00"/>
    <n v="450000"/>
    <n v="450000"/>
    <n v="384939.33"/>
    <n v="384939.33"/>
    <n v="188439.33"/>
    <n v="188439.33"/>
    <n v="188439.33"/>
    <n v="65060.669999999984"/>
    <n v="0"/>
    <n v="0"/>
    <n v="0"/>
    <n v="450000"/>
    <n v="65060.669999999984"/>
    <n v="0"/>
    <n v="0"/>
    <n v="0"/>
    <n v="0"/>
    <n v="0"/>
    <n v="0"/>
  </r>
  <r>
    <s v="1.1-00-22"/>
    <x v="0"/>
    <x v="0"/>
    <x v="0"/>
    <s v="1.3.4"/>
    <x v="0"/>
    <s v="M"/>
    <s v="Actividades de apoyo administrativo desarrolladas "/>
    <s v="04_22"/>
    <x v="2"/>
    <x v="0"/>
    <n v="6"/>
    <x v="0"/>
    <n v="16"/>
    <x v="10"/>
    <s v="011_22"/>
    <x v="9"/>
    <x v="2"/>
    <x v="2"/>
    <x v="65"/>
    <x v="65"/>
    <n v="0"/>
    <s v="SIN DESCRIPCIÓN PARA DESTINOS 00"/>
    <n v="0"/>
    <n v="0"/>
    <n v="0"/>
    <n v="0"/>
    <n v="0"/>
    <n v="0"/>
    <n v="0"/>
    <n v="0"/>
    <n v="0"/>
    <n v="0"/>
    <n v="2440000"/>
    <n v="2440000"/>
    <n v="2440000"/>
    <n v="2440000"/>
    <n v="0"/>
    <n v="0"/>
    <n v="0"/>
    <n v="0"/>
    <n v="0"/>
  </r>
  <r>
    <s v="1.1-00-22"/>
    <x v="0"/>
    <x v="0"/>
    <x v="0"/>
    <s v="1.3.4"/>
    <x v="0"/>
    <s v="P"/>
    <s v="Actividades destinadas al desarrollo de programas "/>
    <s v="01_22"/>
    <x v="3"/>
    <x v="0"/>
    <n v="6"/>
    <x v="0"/>
    <n v="3"/>
    <x v="11"/>
    <s v="003_22"/>
    <x v="10"/>
    <x v="2"/>
    <x v="2"/>
    <x v="65"/>
    <x v="65"/>
    <n v="0"/>
    <s v="SIN DESCRIPCIÓN PARA DESTINOS 00"/>
    <n v="6984340"/>
    <n v="7000000"/>
    <n v="3476317.74"/>
    <n v="3476317.74"/>
    <n v="2337745.84"/>
    <n v="2337745.84"/>
    <n v="2337745.84"/>
    <n v="3508022.26"/>
    <n v="0"/>
    <n v="0"/>
    <n v="3000000"/>
    <n v="9984340"/>
    <n v="6508022.2599999998"/>
    <n v="2984340"/>
    <n v="0"/>
    <n v="0"/>
    <n v="0"/>
    <n v="15660"/>
    <n v="-15660"/>
  </r>
  <r>
    <s v="1.1-00-22"/>
    <x v="0"/>
    <x v="0"/>
    <x v="0"/>
    <s v="1.3.4"/>
    <x v="0"/>
    <s v="E"/>
    <s v="Actividades del sector público, que realiza en for"/>
    <s v="05_22"/>
    <x v="0"/>
    <x v="0"/>
    <n v="6"/>
    <x v="0"/>
    <n v="19"/>
    <x v="7"/>
    <s v="013_22"/>
    <x v="0"/>
    <x v="2"/>
    <x v="2"/>
    <x v="66"/>
    <x v="66"/>
    <n v="0"/>
    <s v="SIN DESCRIPCIÓN PARA DESTINOS 00"/>
    <n v="5092200"/>
    <n v="5092200"/>
    <n v="6933160.8499999996"/>
    <n v="6933160.8499999996"/>
    <n v="6933160.8499999996"/>
    <n v="6933160.8499999996"/>
    <n v="6933160.8499999996"/>
    <n v="-1840960.8499999996"/>
    <n v="0"/>
    <n v="0"/>
    <n v="15793368"/>
    <n v="20885568"/>
    <n v="13952407.15"/>
    <n v="15793368"/>
    <n v="0"/>
    <n v="0"/>
    <n v="0"/>
    <n v="0"/>
    <n v="0"/>
  </r>
  <r>
    <s v="1.1-00-22"/>
    <x v="0"/>
    <x v="0"/>
    <x v="0"/>
    <s v="1.3.4"/>
    <x v="0"/>
    <s v="E"/>
    <s v="Actividades del sector público, que realiza en for"/>
    <s v="07_22"/>
    <x v="1"/>
    <x v="0"/>
    <n v="3"/>
    <x v="3"/>
    <n v="32"/>
    <x v="5"/>
    <s v="019_22"/>
    <x v="5"/>
    <x v="2"/>
    <x v="2"/>
    <x v="66"/>
    <x v="66"/>
    <n v="0"/>
    <s v="SIN DESCRIPCIÓN PARA DESTINOS 00"/>
    <n v="5000000"/>
    <n v="5000000"/>
    <n v="4588496"/>
    <n v="2502816"/>
    <n v="2085680"/>
    <n v="1251408"/>
    <n v="0"/>
    <n v="411504"/>
    <n v="0"/>
    <n v="0"/>
    <n v="10000"/>
    <n v="5010000"/>
    <n v="421504"/>
    <n v="10000"/>
    <n v="0"/>
    <n v="0"/>
    <n v="0"/>
    <n v="0"/>
    <n v="0"/>
  </r>
  <r>
    <s v="1.1-00-22"/>
    <x v="0"/>
    <x v="1"/>
    <x v="1"/>
    <s v="2.2.7"/>
    <x v="1"/>
    <s v="E"/>
    <s v="Actividades del sector público, que realiza en for"/>
    <s v="07_22"/>
    <x v="1"/>
    <x v="0"/>
    <n v="2"/>
    <x v="1"/>
    <n v="30"/>
    <x v="1"/>
    <s v="017_22"/>
    <x v="1"/>
    <x v="2"/>
    <x v="2"/>
    <x v="67"/>
    <x v="67"/>
    <n v="0"/>
    <s v="SIN DESCRIPCIÓN PARA DESTINOS 00"/>
    <n v="26747000"/>
    <n v="29000000"/>
    <n v="19543680"/>
    <n v="19543680"/>
    <n v="0"/>
    <n v="0"/>
    <n v="0"/>
    <n v="7203320"/>
    <n v="0"/>
    <n v="0"/>
    <n v="0"/>
    <n v="26747000"/>
    <n v="7203320"/>
    <n v="-2253000"/>
    <n v="0"/>
    <n v="0"/>
    <n v="0"/>
    <n v="2253000"/>
    <n v="-2253000"/>
  </r>
  <r>
    <s v="1.1-00-22"/>
    <x v="0"/>
    <x v="2"/>
    <x v="3"/>
    <s v="3.8.2"/>
    <x v="3"/>
    <s v="E"/>
    <s v="Actividades del sector público, que realiza en for"/>
    <s v="11_22"/>
    <x v="5"/>
    <x v="0"/>
    <n v="6"/>
    <x v="0"/>
    <n v="47"/>
    <x v="26"/>
    <s v="030_22"/>
    <x v="21"/>
    <x v="2"/>
    <x v="2"/>
    <x v="68"/>
    <x v="68"/>
    <n v="0"/>
    <s v="SIN DESCRIPCIÓN PARA DESTINOS 00"/>
    <n v="1829000"/>
    <n v="2500000"/>
    <n v="0"/>
    <n v="0"/>
    <n v="0"/>
    <n v="0"/>
    <n v="0"/>
    <n v="1829000"/>
    <n v="0"/>
    <n v="25000"/>
    <n v="0"/>
    <n v="1804000"/>
    <n v="1804000"/>
    <n v="-696000"/>
    <n v="0"/>
    <n v="0"/>
    <n v="0"/>
    <n v="671000"/>
    <n v="-671000"/>
  </r>
  <r>
    <s v="1.1-00-22"/>
    <x v="0"/>
    <x v="0"/>
    <x v="4"/>
    <s v="1.7.1"/>
    <x v="6"/>
    <s v="R"/>
    <s v="Solamente actividades específicas, distintas a las"/>
    <s v="08_22"/>
    <x v="8"/>
    <x v="0"/>
    <n v="7"/>
    <x v="5"/>
    <n v="37"/>
    <x v="13"/>
    <s v="023_22"/>
    <x v="12"/>
    <x v="2"/>
    <x v="2"/>
    <x v="68"/>
    <x v="68"/>
    <n v="0"/>
    <s v="SIN DESCRIPCIÓN PARA DESTINOS 00"/>
    <n v="1370000"/>
    <n v="1370000"/>
    <n v="200588"/>
    <n v="200588"/>
    <n v="0"/>
    <n v="0"/>
    <n v="0"/>
    <n v="1169412"/>
    <n v="0"/>
    <n v="0"/>
    <n v="190588"/>
    <n v="1560588"/>
    <n v="1360000"/>
    <n v="190588"/>
    <n v="0"/>
    <n v="0"/>
    <n v="0"/>
    <n v="0"/>
    <n v="0"/>
  </r>
  <r>
    <s v="1.1-00-22"/>
    <x v="0"/>
    <x v="0"/>
    <x v="0"/>
    <s v="1.3.4"/>
    <x v="0"/>
    <s v="R"/>
    <s v="Solamente actividades específicas, distintas a las"/>
    <s v="02_22"/>
    <x v="6"/>
    <x v="0"/>
    <n v="1"/>
    <x v="4"/>
    <n v="9"/>
    <x v="8"/>
    <s v="006_22"/>
    <x v="7"/>
    <x v="2"/>
    <x v="2"/>
    <x v="68"/>
    <x v="68"/>
    <n v="0"/>
    <s v="SIN DESCRIPCIÓN PARA DESTINOS 00"/>
    <n v="1970000"/>
    <n v="2000000"/>
    <n v="125800"/>
    <n v="120000"/>
    <n v="0"/>
    <n v="0"/>
    <n v="0"/>
    <n v="1844200"/>
    <n v="0"/>
    <n v="340239.63"/>
    <n v="0"/>
    <n v="1629760.37"/>
    <n v="1503960.37"/>
    <n v="-370239.62999999989"/>
    <n v="0"/>
    <n v="0"/>
    <n v="0"/>
    <n v="30000"/>
    <n v="-30000"/>
  </r>
  <r>
    <s v="1.1-00-22"/>
    <x v="0"/>
    <x v="0"/>
    <x v="0"/>
    <s v="1.3.4"/>
    <x v="0"/>
    <s v="P"/>
    <s v="Actividades destinadas al desarrollo de programas "/>
    <s v="01_22"/>
    <x v="3"/>
    <x v="0"/>
    <n v="6"/>
    <x v="0"/>
    <n v="4"/>
    <x v="30"/>
    <s v="004_22"/>
    <x v="23"/>
    <x v="2"/>
    <x v="2"/>
    <x v="68"/>
    <x v="68"/>
    <n v="0"/>
    <s v="SIN DESCRIPCIÓN PARA DESTINOS 00"/>
    <n v="437500"/>
    <n v="0"/>
    <n v="87500.1"/>
    <n v="0"/>
    <n v="0"/>
    <n v="0"/>
    <n v="0"/>
    <n v="349999.9"/>
    <n v="0"/>
    <n v="0"/>
    <n v="0"/>
    <n v="437500"/>
    <n v="349999.9"/>
    <n v="437500"/>
    <n v="0"/>
    <n v="437500"/>
    <n v="0"/>
    <n v="0"/>
    <n v="437500"/>
  </r>
  <r>
    <s v="1.1-00-22"/>
    <x v="0"/>
    <x v="0"/>
    <x v="0"/>
    <s v="1.3.4"/>
    <x v="0"/>
    <s v="E"/>
    <s v="Actividades del sector público, que realiza en for"/>
    <s v="07_22"/>
    <x v="1"/>
    <x v="0"/>
    <n v="3"/>
    <x v="3"/>
    <n v="31"/>
    <x v="18"/>
    <s v="018_22"/>
    <x v="17"/>
    <x v="2"/>
    <x v="2"/>
    <x v="68"/>
    <x v="68"/>
    <n v="0"/>
    <s v="SIN DESCRIPCIÓN PARA DESTINOS 00"/>
    <n v="4000000"/>
    <n v="4000000"/>
    <n v="629770.04"/>
    <n v="629770.04"/>
    <n v="629770.04"/>
    <n v="314907.98"/>
    <n v="314907.98"/>
    <n v="3370229.96"/>
    <n v="0"/>
    <n v="0"/>
    <n v="0"/>
    <n v="4000000"/>
    <n v="3370229.96"/>
    <n v="0"/>
    <n v="0"/>
    <n v="0"/>
    <n v="0"/>
    <n v="0"/>
    <n v="0"/>
  </r>
  <r>
    <s v="1.1-00-22"/>
    <x v="0"/>
    <x v="0"/>
    <x v="0"/>
    <s v="1.3.4"/>
    <x v="0"/>
    <s v="M"/>
    <s v="Actividades de apoyo administrativo desarrolladas "/>
    <s v="04_22"/>
    <x v="2"/>
    <x v="0"/>
    <n v="6"/>
    <x v="0"/>
    <n v="16"/>
    <x v="10"/>
    <s v="011_22"/>
    <x v="9"/>
    <x v="2"/>
    <x v="2"/>
    <x v="69"/>
    <x v="69"/>
    <n v="0"/>
    <s v="SIN DESCRIPCIÓN PARA DESTINOS 00"/>
    <n v="4000000"/>
    <n v="4000000"/>
    <n v="3401026.63"/>
    <n v="3401026.63"/>
    <n v="3401026.63"/>
    <n v="3401026.63"/>
    <n v="3401026.63"/>
    <n v="598973.37000000011"/>
    <n v="0"/>
    <n v="0"/>
    <n v="2249672.7999999998"/>
    <n v="6249672.7999999998"/>
    <n v="2848646.17"/>
    <n v="2249672.7999999998"/>
    <n v="0"/>
    <n v="0"/>
    <n v="0"/>
    <n v="0"/>
    <n v="0"/>
  </r>
  <r>
    <s v="1.1-00-22"/>
    <x v="0"/>
    <x v="0"/>
    <x v="0"/>
    <s v="1.3.4"/>
    <x v="0"/>
    <s v="O"/>
    <s v="Actividades que realizan la función pública o cont"/>
    <s v="02_22"/>
    <x v="6"/>
    <x v="0"/>
    <n v="1"/>
    <x v="4"/>
    <n v="7"/>
    <x v="31"/>
    <s v="005_22"/>
    <x v="24"/>
    <x v="2"/>
    <x v="2"/>
    <x v="69"/>
    <x v="69"/>
    <n v="0"/>
    <s v="SIN DESCRIPCIÓN PARA DESTINOS 00"/>
    <n v="734937.39"/>
    <n v="1500000"/>
    <n v="0"/>
    <n v="0"/>
    <n v="0"/>
    <n v="0"/>
    <n v="0"/>
    <n v="734937.39"/>
    <n v="0"/>
    <n v="0"/>
    <n v="0"/>
    <n v="734937.39"/>
    <n v="734937.39"/>
    <n v="-765062.61"/>
    <n v="0"/>
    <n v="0"/>
    <n v="0"/>
    <n v="765062.61"/>
    <n v="-765062.61"/>
  </r>
  <r>
    <s v="1.1-00-22"/>
    <x v="0"/>
    <x v="0"/>
    <x v="0"/>
    <s v="1.3.4"/>
    <x v="0"/>
    <s v="M"/>
    <s v="Actividades de apoyo administrativo desarrolladas "/>
    <s v="04_22"/>
    <x v="2"/>
    <x v="0"/>
    <n v="6"/>
    <x v="0"/>
    <n v="16"/>
    <x v="10"/>
    <s v="011_22"/>
    <x v="9"/>
    <x v="2"/>
    <x v="2"/>
    <x v="70"/>
    <x v="70"/>
    <n v="0"/>
    <s v="SIN DESCRIPCIÓN PARA DESTINOS 00"/>
    <n v="20000000"/>
    <n v="20000000"/>
    <n v="18120000"/>
    <n v="18120000"/>
    <n v="13384471.65"/>
    <n v="12425233.109999999"/>
    <n v="11650907.82"/>
    <n v="1880000"/>
    <n v="0"/>
    <n v="2656526"/>
    <n v="25305507.939999998"/>
    <n v="42648981.939999998"/>
    <n v="24528981.939999998"/>
    <n v="22648981.939999998"/>
    <n v="0"/>
    <n v="0"/>
    <n v="0"/>
    <n v="0"/>
    <n v="0"/>
  </r>
  <r>
    <s v="1.1-00-22"/>
    <x v="0"/>
    <x v="0"/>
    <x v="0"/>
    <s v="1.3.4"/>
    <x v="0"/>
    <s v="M"/>
    <s v="Actividades de apoyo administrativo desarrolladas "/>
    <s v="04_22"/>
    <x v="2"/>
    <x v="0"/>
    <n v="6"/>
    <x v="0"/>
    <n v="16"/>
    <x v="10"/>
    <s v="011_22"/>
    <x v="9"/>
    <x v="2"/>
    <x v="2"/>
    <x v="71"/>
    <x v="71"/>
    <n v="0"/>
    <s v="SIN DESCRIPCIÓN PARA DESTINOS 00"/>
    <n v="810949.93"/>
    <n v="780949.93"/>
    <n v="200413.03"/>
    <n v="200413.03"/>
    <n v="0"/>
    <n v="0"/>
    <n v="0"/>
    <n v="610536.9"/>
    <n v="0"/>
    <n v="0"/>
    <n v="0"/>
    <n v="810949.93"/>
    <n v="610536.9"/>
    <n v="30000"/>
    <n v="0"/>
    <n v="30000"/>
    <n v="0"/>
    <n v="0"/>
    <n v="30000"/>
  </r>
  <r>
    <s v="1.1-00-22"/>
    <x v="0"/>
    <x v="0"/>
    <x v="0"/>
    <s v="1.3.4"/>
    <x v="0"/>
    <s v="E"/>
    <s v="Actividades del sector público, que realiza en for"/>
    <s v="05_22"/>
    <x v="0"/>
    <x v="0"/>
    <n v="6"/>
    <x v="0"/>
    <n v="19"/>
    <x v="7"/>
    <s v="013_22"/>
    <x v="0"/>
    <x v="2"/>
    <x v="2"/>
    <x v="72"/>
    <x v="72"/>
    <n v="0"/>
    <s v="SIN DESCRIPCIÓN PARA DESTINOS 00"/>
    <n v="140000"/>
    <n v="120000"/>
    <n v="135995.18"/>
    <n v="135995.18"/>
    <n v="135995.16"/>
    <n v="0"/>
    <n v="0"/>
    <n v="4004.820000000007"/>
    <n v="0"/>
    <n v="0"/>
    <n v="0"/>
    <n v="140000"/>
    <n v="4004.820000000007"/>
    <n v="20000"/>
    <n v="0"/>
    <n v="20000"/>
    <n v="0"/>
    <n v="0"/>
    <n v="20000"/>
  </r>
  <r>
    <s v="1.1-00-22"/>
    <x v="0"/>
    <x v="0"/>
    <x v="0"/>
    <s v="1.3.4"/>
    <x v="0"/>
    <s v="E"/>
    <s v="Actividades del sector público, que realiza en for"/>
    <s v="05_22"/>
    <x v="0"/>
    <x v="0"/>
    <n v="6"/>
    <x v="0"/>
    <n v="19"/>
    <x v="7"/>
    <s v="013_22"/>
    <x v="0"/>
    <x v="2"/>
    <x v="2"/>
    <x v="73"/>
    <x v="73"/>
    <n v="0"/>
    <s v="SIN DESCRIPCIÓN PARA DESTINOS 00"/>
    <n v="5138550"/>
    <n v="5000000"/>
    <n v="5138548.78"/>
    <n v="5138548.78"/>
    <n v="5138548.78"/>
    <n v="5138548.78"/>
    <n v="5138548.78"/>
    <n v="1.2199999997392297"/>
    <n v="0"/>
    <n v="0"/>
    <n v="4000"/>
    <n v="5142550"/>
    <n v="4001.2199999997392"/>
    <n v="142550"/>
    <n v="0"/>
    <n v="138550"/>
    <n v="0"/>
    <n v="0"/>
    <n v="138550"/>
  </r>
  <r>
    <s v="1.1-00-22"/>
    <x v="0"/>
    <x v="0"/>
    <x v="0"/>
    <s v="1.3.4"/>
    <x v="0"/>
    <s v="E"/>
    <s v="Actividades del sector público, que realiza en for"/>
    <s v="05_22"/>
    <x v="0"/>
    <x v="0"/>
    <n v="6"/>
    <x v="0"/>
    <n v="19"/>
    <x v="7"/>
    <s v="013_22"/>
    <x v="0"/>
    <x v="2"/>
    <x v="2"/>
    <x v="74"/>
    <x v="74"/>
    <n v="0"/>
    <s v="SIN DESCRIPCIÓN PARA DESTINOS 00"/>
    <n v="600000"/>
    <n v="600000"/>
    <n v="381289.85"/>
    <n v="381289.85"/>
    <n v="221309.03"/>
    <n v="221309.03"/>
    <n v="149798.69"/>
    <n v="218710.15000000002"/>
    <n v="0"/>
    <n v="0"/>
    <n v="0"/>
    <n v="600000"/>
    <n v="218710.15000000002"/>
    <n v="0"/>
    <n v="0"/>
    <n v="0"/>
    <n v="0"/>
    <n v="0"/>
    <n v="0"/>
  </r>
  <r>
    <s v="1.1-00-22"/>
    <x v="0"/>
    <x v="0"/>
    <x v="0"/>
    <s v="1.3.4"/>
    <x v="0"/>
    <s v="M"/>
    <s v="Actividades de apoyo administrativo desarrolladas "/>
    <s v="04_22"/>
    <x v="2"/>
    <x v="0"/>
    <n v="6"/>
    <x v="0"/>
    <n v="16"/>
    <x v="10"/>
    <s v="011_22"/>
    <x v="9"/>
    <x v="2"/>
    <x v="2"/>
    <x v="75"/>
    <x v="75"/>
    <n v="0"/>
    <s v="SIN DESCRIPCIÓN PARA DESTINOS 00"/>
    <n v="14000000"/>
    <n v="14000000"/>
    <n v="5500400.1299999999"/>
    <n v="5500400.1299999999"/>
    <n v="5500400.1299999999"/>
    <n v="5500400.1299999999"/>
    <n v="5500400.1299999999"/>
    <n v="8499599.870000001"/>
    <n v="0"/>
    <n v="0"/>
    <n v="1500000"/>
    <n v="15500000"/>
    <n v="9999599.870000001"/>
    <n v="1500000"/>
    <n v="0"/>
    <n v="0"/>
    <n v="0"/>
    <n v="0"/>
    <n v="0"/>
  </r>
  <r>
    <s v="1.1-00-22"/>
    <x v="0"/>
    <x v="0"/>
    <x v="0"/>
    <s v="1.3.4"/>
    <x v="0"/>
    <s v="E"/>
    <s v="Actividades del sector público, que realiza en for"/>
    <s v="05_22"/>
    <x v="0"/>
    <x v="0"/>
    <n v="6"/>
    <x v="0"/>
    <n v="19"/>
    <x v="7"/>
    <s v="013_22"/>
    <x v="0"/>
    <x v="2"/>
    <x v="2"/>
    <x v="75"/>
    <x v="75"/>
    <n v="0"/>
    <s v="SIN DESCRIPCIÓN PARA DESTINOS 00"/>
    <n v="700000"/>
    <n v="700000"/>
    <n v="585938.04"/>
    <n v="585938.04"/>
    <n v="498707.14"/>
    <n v="490170.52"/>
    <n v="459360"/>
    <n v="114061.95999999996"/>
    <n v="0"/>
    <n v="0"/>
    <n v="0"/>
    <n v="700000"/>
    <n v="114061.95999999996"/>
    <n v="0"/>
    <n v="0"/>
    <n v="0"/>
    <n v="0"/>
    <n v="0"/>
    <n v="0"/>
  </r>
  <r>
    <s v="1.1-00-22"/>
    <x v="0"/>
    <x v="2"/>
    <x v="3"/>
    <s v="3.8.2"/>
    <x v="3"/>
    <s v="E"/>
    <s v="Actividades del sector público, que realiza en for"/>
    <s v="11_22"/>
    <x v="5"/>
    <x v="0"/>
    <n v="6"/>
    <x v="0"/>
    <n v="46"/>
    <x v="6"/>
    <s v="029_22"/>
    <x v="6"/>
    <x v="2"/>
    <x v="2"/>
    <x v="76"/>
    <x v="76"/>
    <n v="0"/>
    <s v="SIN DESCRIPCIÓN PARA DESTINOS 00"/>
    <n v="50000"/>
    <n v="50000"/>
    <n v="0"/>
    <n v="0"/>
    <n v="0"/>
    <n v="0"/>
    <n v="0"/>
    <n v="50000"/>
    <n v="0"/>
    <n v="33000"/>
    <n v="0"/>
    <n v="17000"/>
    <n v="17000"/>
    <n v="-33000"/>
    <n v="0"/>
    <n v="0"/>
    <n v="0"/>
    <n v="0"/>
    <n v="0"/>
  </r>
  <r>
    <s v="1.1-00-22"/>
    <x v="0"/>
    <x v="0"/>
    <x v="0"/>
    <s v="1.3.4"/>
    <x v="0"/>
    <s v="E"/>
    <s v="Actividades del sector público, que realiza en for"/>
    <s v="07_22"/>
    <x v="1"/>
    <x v="0"/>
    <n v="3"/>
    <x v="3"/>
    <n v="31"/>
    <x v="18"/>
    <s v="018_22"/>
    <x v="17"/>
    <x v="2"/>
    <x v="2"/>
    <x v="77"/>
    <x v="77"/>
    <n v="0"/>
    <s v="SIN DESCRIPCIÓN PARA DESTINOS 00"/>
    <n v="500000"/>
    <n v="500000"/>
    <n v="469287.83"/>
    <n v="469287.83"/>
    <n v="156735.94"/>
    <n v="156735.94"/>
    <n v="52551.98"/>
    <n v="30712.169999999984"/>
    <n v="0"/>
    <n v="0"/>
    <n v="0"/>
    <n v="500000"/>
    <n v="30712.169999999984"/>
    <n v="0"/>
    <n v="0"/>
    <n v="0"/>
    <n v="0"/>
    <n v="0"/>
    <n v="0"/>
  </r>
  <r>
    <s v="1.1-00-22"/>
    <x v="0"/>
    <x v="0"/>
    <x v="0"/>
    <s v="1.3.4"/>
    <x v="0"/>
    <s v="E"/>
    <s v="Actividades del sector público, que realiza en for"/>
    <s v="05_22"/>
    <x v="0"/>
    <x v="0"/>
    <n v="6"/>
    <x v="0"/>
    <n v="19"/>
    <x v="7"/>
    <s v="013_22"/>
    <x v="0"/>
    <x v="2"/>
    <x v="2"/>
    <x v="78"/>
    <x v="78"/>
    <n v="0"/>
    <s v="SIN DESCRIPCIÓN PARA DESTINOS 00"/>
    <n v="5000000"/>
    <n v="5000000"/>
    <n v="3508638.14"/>
    <n v="3124547.06"/>
    <n v="3052080.55"/>
    <n v="2411267.5499999998"/>
    <n v="781384.07"/>
    <n v="1491361.8599999999"/>
    <n v="0"/>
    <n v="0"/>
    <n v="0"/>
    <n v="5000000"/>
    <n v="1491361.8599999999"/>
    <n v="0"/>
    <n v="0"/>
    <n v="0"/>
    <n v="0"/>
    <n v="0"/>
    <n v="0"/>
  </r>
  <r>
    <s v="2.5-02-22"/>
    <x v="4"/>
    <x v="1"/>
    <x v="1"/>
    <s v="2.2.7"/>
    <x v="1"/>
    <s v="E"/>
    <s v="Actividades del sector público, que realiza en for"/>
    <s v="07_22"/>
    <x v="1"/>
    <x v="0"/>
    <n v="2"/>
    <x v="1"/>
    <n v="30"/>
    <x v="1"/>
    <s v="017_22"/>
    <x v="1"/>
    <x v="2"/>
    <x v="2"/>
    <x v="79"/>
    <x v="79"/>
    <n v="0"/>
    <s v="SIN DESCRIPCIÓN PARA DESTINOS 00"/>
    <n v="5741506.0099999998"/>
    <n v="5741506.0099999998"/>
    <n v="0"/>
    <n v="0"/>
    <n v="0"/>
    <n v="0"/>
    <n v="0"/>
    <n v="5741506.0099999998"/>
    <n v="0"/>
    <n v="5741506.0099999998"/>
    <n v="0"/>
    <n v="0"/>
    <n v="0"/>
    <n v="-5741506.0099999998"/>
    <n v="0"/>
    <n v="0"/>
    <n v="0"/>
    <n v="169949.14"/>
    <n v="-169949.14"/>
  </r>
  <r>
    <s v="1.1-00-22"/>
    <x v="0"/>
    <x v="0"/>
    <x v="4"/>
    <s v="1.7.2"/>
    <x v="5"/>
    <s v="R"/>
    <s v="Solamente actividades específicas, distintas a las"/>
    <s v="02_22"/>
    <x v="6"/>
    <x v="0"/>
    <n v="3"/>
    <x v="3"/>
    <n v="11"/>
    <x v="12"/>
    <s v="008_22"/>
    <x v="11"/>
    <x v="2"/>
    <x v="2"/>
    <x v="79"/>
    <x v="79"/>
    <n v="0"/>
    <s v="SIN DESCRIPCIÓN PARA DESTINOS 00"/>
    <n v="50000"/>
    <n v="50000"/>
    <n v="0"/>
    <n v="0"/>
    <n v="0"/>
    <n v="0"/>
    <n v="0"/>
    <n v="50000"/>
    <n v="0"/>
    <n v="0"/>
    <n v="0"/>
    <n v="50000"/>
    <n v="50000"/>
    <n v="0"/>
    <n v="0"/>
    <n v="0"/>
    <n v="0"/>
    <n v="0"/>
    <n v="0"/>
  </r>
  <r>
    <s v="1.1-00-22"/>
    <x v="0"/>
    <x v="0"/>
    <x v="0"/>
    <s v="1.3.4"/>
    <x v="0"/>
    <s v="O"/>
    <s v="Actividades que realizan la función pública o cont"/>
    <s v="02_22"/>
    <x v="6"/>
    <x v="0"/>
    <n v="1"/>
    <x v="4"/>
    <n v="5"/>
    <x v="32"/>
    <s v="005_22"/>
    <x v="24"/>
    <x v="2"/>
    <x v="2"/>
    <x v="79"/>
    <x v="79"/>
    <n v="0"/>
    <s v="SIN DESCRIPCIÓN PARA DESTINOS 00"/>
    <n v="508862.61"/>
    <n v="0"/>
    <n v="508862.61"/>
    <n v="508862.61"/>
    <n v="508862.6"/>
    <n v="508862.6"/>
    <n v="508862.6"/>
    <n v="0"/>
    <n v="0"/>
    <n v="0"/>
    <n v="0"/>
    <n v="508862.61"/>
    <n v="0"/>
    <n v="508862.61"/>
    <n v="0"/>
    <n v="508862.61"/>
    <n v="0"/>
    <n v="0"/>
    <n v="508862.61"/>
  </r>
  <r>
    <s v="1.1-00-22"/>
    <x v="0"/>
    <x v="0"/>
    <x v="0"/>
    <s v="1.3.4"/>
    <x v="0"/>
    <s v="E"/>
    <s v="Actividades del sector público, que realiza en for"/>
    <s v="05_22"/>
    <x v="0"/>
    <x v="0"/>
    <n v="6"/>
    <x v="0"/>
    <n v="19"/>
    <x v="7"/>
    <s v="013_22"/>
    <x v="0"/>
    <x v="2"/>
    <x v="2"/>
    <x v="79"/>
    <x v="79"/>
    <n v="0"/>
    <s v="SIN DESCRIPCIÓN PARA DESTINOS 00"/>
    <n v="10526000"/>
    <n v="11000000"/>
    <n v="10581551.560000001"/>
    <n v="8125444.1100000003"/>
    <n v="7052813.7000000002"/>
    <n v="4238932.5"/>
    <n v="731193.42"/>
    <n v="-55551.560000000522"/>
    <n v="0"/>
    <n v="0"/>
    <n v="2000000"/>
    <n v="12526000"/>
    <n v="1944448.4399999995"/>
    <n v="1526000"/>
    <n v="0"/>
    <n v="0"/>
    <n v="0"/>
    <n v="474000"/>
    <n v="-474000"/>
  </r>
  <r>
    <s v="1.1-00-22"/>
    <x v="0"/>
    <x v="1"/>
    <x v="1"/>
    <s v="2.2.7"/>
    <x v="1"/>
    <s v="E"/>
    <s v="Actividades del sector público, que realiza en for"/>
    <s v="07_22"/>
    <x v="1"/>
    <x v="0"/>
    <n v="2"/>
    <x v="1"/>
    <n v="30"/>
    <x v="1"/>
    <s v="017_22"/>
    <x v="1"/>
    <x v="2"/>
    <x v="2"/>
    <x v="79"/>
    <x v="79"/>
    <n v="0"/>
    <s v="SIN DESCRIPCIÓN PARA DESTINOS 00"/>
    <n v="61901694.060000002"/>
    <n v="61901694.060000002"/>
    <n v="105823287.31999999"/>
    <n v="83995531.400000006"/>
    <n v="73873239.510000005"/>
    <n v="66770213.869999997"/>
    <n v="52878931.469999999"/>
    <n v="-43921593.25999999"/>
    <n v="8341506.0099999905"/>
    <n v="0"/>
    <n v="69859716.279999852"/>
    <n v="140102916.34999985"/>
    <n v="34279629.029999852"/>
    <n v="78201222.289999843"/>
    <n v="0"/>
    <n v="169949.14"/>
    <n v="0"/>
    <n v="0"/>
    <n v="169949.14"/>
  </r>
  <r>
    <s v="1.1-00-22"/>
    <x v="0"/>
    <x v="0"/>
    <x v="0"/>
    <s v="1.3.4"/>
    <x v="0"/>
    <s v="E"/>
    <s v="Actividades del sector público, que realiza en for"/>
    <s v="07_22"/>
    <x v="1"/>
    <x v="0"/>
    <n v="3"/>
    <x v="3"/>
    <n v="32"/>
    <x v="5"/>
    <s v="019_22"/>
    <x v="5"/>
    <x v="2"/>
    <x v="2"/>
    <x v="79"/>
    <x v="79"/>
    <n v="0"/>
    <s v="SIN DESCRIPCIÓN PARA DESTINOS 00"/>
    <n v="0"/>
    <n v="50000"/>
    <n v="0"/>
    <n v="0"/>
    <n v="0"/>
    <n v="0"/>
    <n v="0"/>
    <n v="0"/>
    <n v="0"/>
    <n v="0"/>
    <n v="0"/>
    <n v="0"/>
    <n v="0"/>
    <n v="-50000"/>
    <n v="0"/>
    <n v="0"/>
    <n v="0"/>
    <n v="50000"/>
    <n v="-50000"/>
  </r>
  <r>
    <s v="1.1-00-22"/>
    <x v="0"/>
    <x v="0"/>
    <x v="0"/>
    <s v="1.3.4"/>
    <x v="0"/>
    <s v="E"/>
    <s v="Actividades del sector público, que realiza en for"/>
    <s v="09_22"/>
    <x v="10"/>
    <x v="0"/>
    <n v="3"/>
    <x v="3"/>
    <n v="54"/>
    <x v="24"/>
    <s v="037_22"/>
    <x v="20"/>
    <x v="2"/>
    <x v="2"/>
    <x v="79"/>
    <x v="79"/>
    <n v="0"/>
    <s v="SIN DESCRIPCIÓN PARA DESTINOS 00"/>
    <n v="50000"/>
    <n v="0"/>
    <n v="0"/>
    <n v="0"/>
    <n v="0"/>
    <n v="0"/>
    <n v="0"/>
    <n v="50000"/>
    <n v="0"/>
    <n v="0"/>
    <n v="0"/>
    <n v="50000"/>
    <n v="50000"/>
    <n v="50000"/>
    <n v="0"/>
    <n v="50000"/>
    <n v="0"/>
    <n v="0"/>
    <n v="50000"/>
  </r>
  <r>
    <s v="2.5-02-22"/>
    <x v="4"/>
    <x v="1"/>
    <x v="6"/>
    <s v="2.1.1"/>
    <x v="11"/>
    <s v="E"/>
    <s v="Actividades del sector público, que realiza en for"/>
    <s v="07_22"/>
    <x v="1"/>
    <x v="0"/>
    <n v="3"/>
    <x v="3"/>
    <n v="36"/>
    <x v="33"/>
    <s v="022_22"/>
    <x v="25"/>
    <x v="2"/>
    <x v="2"/>
    <x v="80"/>
    <x v="80"/>
    <n v="0"/>
    <s v="SIN DESCRIPCIÓN PARA DESTINOS 00"/>
    <n v="100479112.98999999"/>
    <n v="100479112.98999999"/>
    <n v="60415765.399999999"/>
    <n v="60415765.399999999"/>
    <n v="60415765.399999999"/>
    <n v="60415765.399999999"/>
    <n v="60415765.399999999"/>
    <n v="40063347.589999996"/>
    <n v="39158493.990000002"/>
    <n v="0"/>
    <n v="8341506.0099999998"/>
    <n v="147979112.99000001"/>
    <n v="87563347.590000004"/>
    <n v="47500000.000000015"/>
    <n v="0"/>
    <n v="0"/>
    <n v="0"/>
    <n v="0"/>
    <n v="0"/>
  </r>
  <r>
    <s v="1.1-00-22"/>
    <x v="0"/>
    <x v="0"/>
    <x v="0"/>
    <s v="1.3.4"/>
    <x v="0"/>
    <s v="E"/>
    <s v="Actividades del sector público, que realiza en for"/>
    <s v="07_22"/>
    <x v="1"/>
    <x v="0"/>
    <n v="3"/>
    <x v="3"/>
    <n v="31"/>
    <x v="18"/>
    <s v="018_22"/>
    <x v="17"/>
    <x v="2"/>
    <x v="2"/>
    <x v="80"/>
    <x v="80"/>
    <n v="0"/>
    <s v="SIN DESCRIPCIÓN PARA DESTINOS 00"/>
    <n v="900000"/>
    <n v="900000"/>
    <n v="894580.99"/>
    <n v="894580.99"/>
    <n v="208837.61"/>
    <n v="137400.18"/>
    <n v="137400.18"/>
    <n v="5419.0100000000093"/>
    <n v="0"/>
    <n v="0"/>
    <n v="0"/>
    <n v="900000"/>
    <n v="5419.0100000000093"/>
    <n v="0"/>
    <n v="0"/>
    <n v="0"/>
    <n v="0"/>
    <n v="0"/>
    <n v="0"/>
  </r>
  <r>
    <s v="1.1-00-22"/>
    <x v="0"/>
    <x v="0"/>
    <x v="0"/>
    <s v="1.3.4"/>
    <x v="0"/>
    <s v="P"/>
    <s v="Actividades destinadas al desarrollo de programas "/>
    <s v="01_22"/>
    <x v="3"/>
    <x v="0"/>
    <n v="6"/>
    <x v="0"/>
    <n v="4"/>
    <x v="30"/>
    <s v="004_22"/>
    <x v="23"/>
    <x v="2"/>
    <x v="2"/>
    <x v="81"/>
    <x v="81"/>
    <n v="0"/>
    <s v="SIN DESCRIPCIÓN PARA DESTINOS 00"/>
    <n v="27190277.899999999"/>
    <n v="30000000"/>
    <n v="3402998.08"/>
    <n v="3047237.68"/>
    <n v="3047237.68"/>
    <n v="3047237.68"/>
    <n v="3047237.68"/>
    <n v="23787279.82"/>
    <n v="0"/>
    <n v="469000"/>
    <n v="0"/>
    <n v="26721277.899999999"/>
    <n v="23318279.82"/>
    <n v="-3278722.1000000015"/>
    <n v="0"/>
    <n v="0"/>
    <n v="0"/>
    <n v="2809722.1"/>
    <n v="-2809722.1"/>
  </r>
  <r>
    <s v="1.1-00-22"/>
    <x v="0"/>
    <x v="0"/>
    <x v="0"/>
    <s v="1.3.4"/>
    <x v="0"/>
    <s v="E"/>
    <s v="Actividades del sector público, que realiza en for"/>
    <s v="05_22"/>
    <x v="0"/>
    <x v="0"/>
    <n v="6"/>
    <x v="0"/>
    <n v="19"/>
    <x v="7"/>
    <s v="013_22"/>
    <x v="0"/>
    <x v="2"/>
    <x v="2"/>
    <x v="82"/>
    <x v="82"/>
    <n v="0"/>
    <s v="SIN DESCRIPCIÓN PARA DESTINOS 00"/>
    <n v="5272222.0999999996"/>
    <n v="2900000"/>
    <n v="5272222.0999999996"/>
    <n v="5272222.0999999996"/>
    <n v="1622222.2"/>
    <n v="1622222.2"/>
    <n v="1622222.2"/>
    <n v="0"/>
    <n v="0"/>
    <n v="0"/>
    <n v="0"/>
    <n v="5272222.0999999996"/>
    <n v="0"/>
    <n v="2372222.0999999996"/>
    <n v="0"/>
    <n v="2372222.1"/>
    <n v="0"/>
    <n v="0"/>
    <n v="2372222.1"/>
  </r>
  <r>
    <s v="1.1-00-22"/>
    <x v="0"/>
    <x v="0"/>
    <x v="0"/>
    <s v="1.3.4"/>
    <x v="0"/>
    <s v="P"/>
    <s v="Actividades destinadas al desarrollo de programas "/>
    <s v="01_22"/>
    <x v="3"/>
    <x v="0"/>
    <n v="6"/>
    <x v="0"/>
    <n v="4"/>
    <x v="30"/>
    <s v="004_22"/>
    <x v="23"/>
    <x v="2"/>
    <x v="2"/>
    <x v="83"/>
    <x v="83"/>
    <n v="0"/>
    <s v="SIN DESCRIPCIÓN PARA DESTINOS 00"/>
    <n v="6000000"/>
    <n v="6000000"/>
    <n v="3374799.95"/>
    <n v="3374799.95"/>
    <n v="1038400"/>
    <n v="1038400"/>
    <n v="519200"/>
    <n v="2625200.0499999998"/>
    <n v="0"/>
    <n v="0"/>
    <n v="0"/>
    <n v="6000000"/>
    <n v="2625200.0499999998"/>
    <n v="0"/>
    <n v="0"/>
    <n v="0"/>
    <n v="0"/>
    <n v="0"/>
    <n v="0"/>
  </r>
  <r>
    <s v="1.1-00-22"/>
    <x v="0"/>
    <x v="0"/>
    <x v="0"/>
    <s v="1.3.4"/>
    <x v="0"/>
    <s v="P"/>
    <s v="Actividades destinadas al desarrollo de programas "/>
    <s v="01_22"/>
    <x v="3"/>
    <x v="0"/>
    <n v="6"/>
    <x v="0"/>
    <n v="4"/>
    <x v="30"/>
    <s v="004_22"/>
    <x v="23"/>
    <x v="2"/>
    <x v="2"/>
    <x v="84"/>
    <x v="84"/>
    <n v="0"/>
    <s v="SIN DESCRIPCIÓN PARA DESTINOS 00"/>
    <n v="6000000"/>
    <n v="6000000"/>
    <n v="3497239.74"/>
    <n v="3497239.74"/>
    <n v="1076073.76"/>
    <n v="1076073.76"/>
    <n v="1076073.76"/>
    <n v="2502760.2599999998"/>
    <n v="0"/>
    <n v="0"/>
    <n v="0"/>
    <n v="6000000"/>
    <n v="2502760.2599999998"/>
    <n v="0"/>
    <n v="0"/>
    <n v="0"/>
    <n v="0"/>
    <n v="0"/>
    <n v="0"/>
  </r>
  <r>
    <s v="1.1-00-22"/>
    <x v="0"/>
    <x v="0"/>
    <x v="4"/>
    <s v="1.7.1"/>
    <x v="6"/>
    <s v="R"/>
    <s v="Solamente actividades específicas, distintas a las"/>
    <s v="08_22"/>
    <x v="8"/>
    <x v="0"/>
    <n v="7"/>
    <x v="5"/>
    <n v="38"/>
    <x v="25"/>
    <s v="023_22"/>
    <x v="12"/>
    <x v="2"/>
    <x v="2"/>
    <x v="85"/>
    <x v="85"/>
    <n v="0"/>
    <s v="SIN DESCRIPCIÓN PARA DESTINOS 00"/>
    <n v="15000"/>
    <n v="15000"/>
    <n v="0"/>
    <n v="0"/>
    <n v="0"/>
    <n v="0"/>
    <n v="0"/>
    <n v="15000"/>
    <n v="0"/>
    <n v="0"/>
    <n v="0"/>
    <n v="15000"/>
    <n v="15000"/>
    <n v="0"/>
    <n v="0"/>
    <n v="0"/>
    <n v="0"/>
    <n v="0"/>
    <n v="0"/>
  </r>
  <r>
    <s v="1.1-00-22"/>
    <x v="0"/>
    <x v="0"/>
    <x v="0"/>
    <s v="1.3.4"/>
    <x v="0"/>
    <s v="O"/>
    <s v="Actividades que realizan la función pública o cont"/>
    <s v="02_22"/>
    <x v="6"/>
    <x v="0"/>
    <n v="1"/>
    <x v="4"/>
    <n v="5"/>
    <x v="32"/>
    <s v="005_22"/>
    <x v="24"/>
    <x v="2"/>
    <x v="2"/>
    <x v="85"/>
    <x v="85"/>
    <n v="0"/>
    <s v="SIN DESCRIPCIÓN PARA DESTINOS 00"/>
    <n v="101642.48"/>
    <n v="50000"/>
    <n v="27000"/>
    <n v="27000"/>
    <n v="0"/>
    <n v="0"/>
    <n v="0"/>
    <n v="74642.48"/>
    <n v="0"/>
    <n v="0"/>
    <n v="0"/>
    <n v="101642.48"/>
    <n v="74642.48"/>
    <n v="51642.479999999996"/>
    <n v="0"/>
    <n v="51642.48"/>
    <n v="0"/>
    <n v="0"/>
    <n v="51642.48"/>
  </r>
  <r>
    <s v="1.1-00-22"/>
    <x v="0"/>
    <x v="0"/>
    <x v="0"/>
    <s v="1.3.4"/>
    <x v="0"/>
    <s v="K"/>
    <s v="Proyectos de inversión sujetos a registro en la Ca"/>
    <s v="07_22"/>
    <x v="1"/>
    <x v="0"/>
    <n v="3"/>
    <x v="3"/>
    <n v="33"/>
    <x v="34"/>
    <s v="020_22"/>
    <x v="26"/>
    <x v="2"/>
    <x v="2"/>
    <x v="85"/>
    <x v="85"/>
    <n v="0"/>
    <s v="SIN DESCRIPCIÓN PARA DESTINOS 00"/>
    <n v="5000"/>
    <n v="5000"/>
    <n v="0"/>
    <n v="0"/>
    <n v="0"/>
    <n v="0"/>
    <n v="0"/>
    <n v="5000"/>
    <n v="0"/>
    <n v="0"/>
    <n v="0"/>
    <n v="5000"/>
    <n v="5000"/>
    <n v="0"/>
    <n v="0"/>
    <n v="0"/>
    <n v="0"/>
    <n v="0"/>
    <n v="0"/>
  </r>
  <r>
    <s v="1.1-00-22"/>
    <x v="0"/>
    <x v="0"/>
    <x v="0"/>
    <s v="1.3.4"/>
    <x v="0"/>
    <s v="E"/>
    <s v="Actividades del sector público, que realiza en for"/>
    <s v="01_22"/>
    <x v="3"/>
    <x v="0"/>
    <n v="1"/>
    <x v="4"/>
    <n v="1"/>
    <x v="35"/>
    <s v="001_22"/>
    <x v="27"/>
    <x v="2"/>
    <x v="2"/>
    <x v="85"/>
    <x v="85"/>
    <n v="0"/>
    <s v="SIN DESCRIPCIÓN PARA DESTINOS 00"/>
    <n v="16000"/>
    <n v="25000"/>
    <n v="0"/>
    <n v="0"/>
    <n v="0"/>
    <n v="0"/>
    <n v="0"/>
    <n v="16000"/>
    <n v="0"/>
    <n v="0"/>
    <n v="0"/>
    <n v="16000"/>
    <n v="16000"/>
    <n v="-9000"/>
    <n v="0"/>
    <n v="0"/>
    <n v="0"/>
    <n v="9000"/>
    <n v="-9000"/>
  </r>
  <r>
    <s v="1.1-00-22"/>
    <x v="0"/>
    <x v="0"/>
    <x v="0"/>
    <s v="1.3.5"/>
    <x v="4"/>
    <s v="O"/>
    <s v="Actividades que realizan la función pública o cont"/>
    <s v="03_22"/>
    <x v="7"/>
    <x v="0"/>
    <n v="1"/>
    <x v="4"/>
    <n v="14"/>
    <x v="9"/>
    <s v="009_22"/>
    <x v="8"/>
    <x v="2"/>
    <x v="2"/>
    <x v="86"/>
    <x v="86"/>
    <n v="0"/>
    <s v="SIN DESCRIPCIÓN PARA DESTINOS 00"/>
    <n v="3000"/>
    <n v="3000"/>
    <n v="0"/>
    <n v="0"/>
    <n v="0"/>
    <n v="0"/>
    <n v="0"/>
    <n v="3000"/>
    <n v="0"/>
    <n v="0"/>
    <n v="0"/>
    <n v="3000"/>
    <n v="3000"/>
    <n v="0"/>
    <n v="0"/>
    <n v="0"/>
    <n v="0"/>
    <n v="0"/>
    <n v="0"/>
  </r>
  <r>
    <s v="1.1-00-22"/>
    <x v="0"/>
    <x v="0"/>
    <x v="4"/>
    <s v="1.7.1"/>
    <x v="6"/>
    <s v="R"/>
    <s v="Solamente actividades específicas, distintas a las"/>
    <s v="08_22"/>
    <x v="8"/>
    <x v="0"/>
    <n v="7"/>
    <x v="5"/>
    <n v="38"/>
    <x v="25"/>
    <s v="023_22"/>
    <x v="12"/>
    <x v="2"/>
    <x v="2"/>
    <x v="86"/>
    <x v="86"/>
    <n v="0"/>
    <s v="SIN DESCRIPCIÓN PARA DESTINOS 00"/>
    <n v="2702"/>
    <n v="15000"/>
    <n v="0"/>
    <n v="0"/>
    <n v="0"/>
    <n v="0"/>
    <n v="0"/>
    <n v="2702"/>
    <n v="0"/>
    <n v="0"/>
    <n v="0"/>
    <n v="2702"/>
    <n v="2702"/>
    <n v="-12298"/>
    <n v="0"/>
    <n v="0"/>
    <n v="0"/>
    <n v="12298"/>
    <n v="-12298"/>
  </r>
  <r>
    <s v="1.1-00-22"/>
    <x v="0"/>
    <x v="0"/>
    <x v="0"/>
    <s v="1.3.4"/>
    <x v="0"/>
    <s v="O"/>
    <s v="Actividades que realizan la función pública o cont"/>
    <s v="02_22"/>
    <x v="6"/>
    <x v="0"/>
    <n v="1"/>
    <x v="4"/>
    <n v="5"/>
    <x v="32"/>
    <s v="005_22"/>
    <x v="24"/>
    <x v="2"/>
    <x v="2"/>
    <x v="86"/>
    <x v="86"/>
    <n v="0"/>
    <s v="SIN DESCRIPCIÓN PARA DESTINOS 00"/>
    <n v="2900"/>
    <n v="0"/>
    <n v="0"/>
    <n v="0"/>
    <n v="0"/>
    <n v="0"/>
    <n v="0"/>
    <n v="2900"/>
    <n v="0"/>
    <n v="0"/>
    <n v="0"/>
    <n v="2900"/>
    <n v="2900"/>
    <n v="2900"/>
    <n v="0"/>
    <n v="2900"/>
    <n v="0"/>
    <n v="0"/>
    <n v="2900"/>
  </r>
  <r>
    <s v="1.1-00-22"/>
    <x v="0"/>
    <x v="0"/>
    <x v="0"/>
    <s v="1.3.4"/>
    <x v="0"/>
    <s v="K"/>
    <s v="Proyectos de inversión sujetos a registro en la Ca"/>
    <s v="07_22"/>
    <x v="1"/>
    <x v="0"/>
    <n v="3"/>
    <x v="3"/>
    <n v="33"/>
    <x v="34"/>
    <s v="020_22"/>
    <x v="26"/>
    <x v="2"/>
    <x v="2"/>
    <x v="86"/>
    <x v="86"/>
    <n v="0"/>
    <s v="SIN DESCRIPCIÓN PARA DESTINOS 00"/>
    <n v="8000"/>
    <n v="8000"/>
    <n v="0"/>
    <n v="0"/>
    <n v="0"/>
    <n v="0"/>
    <n v="0"/>
    <n v="8000"/>
    <n v="0"/>
    <n v="0"/>
    <n v="0"/>
    <n v="8000"/>
    <n v="8000"/>
    <n v="0"/>
    <n v="0"/>
    <n v="0"/>
    <n v="0"/>
    <n v="0"/>
    <n v="0"/>
  </r>
  <r>
    <s v="1.1-00-22"/>
    <x v="0"/>
    <x v="0"/>
    <x v="0"/>
    <s v="1.3.4"/>
    <x v="0"/>
    <s v="E"/>
    <s v="Actividades del sector público, que realiza en for"/>
    <s v="01_22"/>
    <x v="3"/>
    <x v="0"/>
    <n v="1"/>
    <x v="4"/>
    <n v="1"/>
    <x v="35"/>
    <s v="001_22"/>
    <x v="27"/>
    <x v="2"/>
    <x v="2"/>
    <x v="86"/>
    <x v="86"/>
    <n v="0"/>
    <s v="SIN DESCRIPCIÓN PARA DESTINOS 00"/>
    <n v="13000"/>
    <n v="25000"/>
    <n v="0"/>
    <n v="0"/>
    <n v="0"/>
    <n v="0"/>
    <n v="0"/>
    <n v="13000"/>
    <n v="0"/>
    <n v="0"/>
    <n v="0"/>
    <n v="13000"/>
    <n v="13000"/>
    <n v="-12000"/>
    <n v="0"/>
    <n v="0"/>
    <n v="0"/>
    <n v="12000"/>
    <n v="-12000"/>
  </r>
  <r>
    <s v="1.1-00-22"/>
    <x v="0"/>
    <x v="0"/>
    <x v="0"/>
    <s v="1.3.4"/>
    <x v="0"/>
    <s v="O"/>
    <s v="Actividades que realizan la función pública o cont"/>
    <s v="02_22"/>
    <x v="6"/>
    <x v="0"/>
    <n v="1"/>
    <x v="4"/>
    <n v="5"/>
    <x v="32"/>
    <s v="005_22"/>
    <x v="24"/>
    <x v="2"/>
    <x v="2"/>
    <x v="87"/>
    <x v="87"/>
    <n v="0"/>
    <s v="SIN DESCRIPCIÓN PARA DESTINOS 00"/>
    <n v="31899.38"/>
    <n v="0"/>
    <n v="0"/>
    <n v="0"/>
    <n v="0"/>
    <n v="0"/>
    <n v="0"/>
    <n v="31899.38"/>
    <n v="0"/>
    <n v="0"/>
    <n v="0"/>
    <n v="31899.38"/>
    <n v="31899.38"/>
    <n v="31899.38"/>
    <n v="0"/>
    <n v="31899.38"/>
    <n v="0"/>
    <n v="0"/>
    <n v="31899.38"/>
  </r>
  <r>
    <s v="1.1-00-22"/>
    <x v="0"/>
    <x v="0"/>
    <x v="0"/>
    <s v="1.3.4"/>
    <x v="0"/>
    <s v="O"/>
    <s v="Actividades que realizan la función pública o cont"/>
    <s v="02_22"/>
    <x v="6"/>
    <x v="0"/>
    <n v="1"/>
    <x v="4"/>
    <n v="5"/>
    <x v="32"/>
    <s v="005_22"/>
    <x v="24"/>
    <x v="2"/>
    <x v="2"/>
    <x v="88"/>
    <x v="88"/>
    <n v="0"/>
    <s v="SIN DESCRIPCIÓN PARA DESTINOS 00"/>
    <n v="35558.14"/>
    <n v="0"/>
    <n v="0"/>
    <n v="0"/>
    <n v="0"/>
    <n v="0"/>
    <n v="0"/>
    <n v="35558.14"/>
    <n v="0"/>
    <n v="0"/>
    <n v="0"/>
    <n v="35558.14"/>
    <n v="35558.14"/>
    <n v="35558.14"/>
    <n v="0"/>
    <n v="35558.14"/>
    <n v="0"/>
    <n v="0"/>
    <n v="35558.14"/>
  </r>
  <r>
    <s v="1.1-00-22"/>
    <x v="0"/>
    <x v="0"/>
    <x v="0"/>
    <s v="1.3.4"/>
    <x v="0"/>
    <s v="E"/>
    <s v="Actividades del sector público, que realiza en for"/>
    <s v="05_22"/>
    <x v="0"/>
    <x v="0"/>
    <n v="6"/>
    <x v="0"/>
    <n v="19"/>
    <x v="7"/>
    <s v="013_22"/>
    <x v="0"/>
    <x v="2"/>
    <x v="2"/>
    <x v="88"/>
    <x v="88"/>
    <n v="0"/>
    <s v="SIN DESCRIPCIÓN PARA DESTINOS 00"/>
    <n v="3000"/>
    <n v="3000"/>
    <n v="0"/>
    <n v="0"/>
    <n v="0"/>
    <n v="0"/>
    <n v="0"/>
    <n v="3000"/>
    <n v="0"/>
    <n v="0"/>
    <n v="0"/>
    <n v="3000"/>
    <n v="3000"/>
    <n v="0"/>
    <n v="0"/>
    <n v="0"/>
    <n v="0"/>
    <n v="0"/>
    <n v="0"/>
  </r>
  <r>
    <s v="1.1-00-22"/>
    <x v="0"/>
    <x v="0"/>
    <x v="0"/>
    <s v="1.3.4"/>
    <x v="0"/>
    <s v="E"/>
    <s v="Actividades del sector público, que realiza en for"/>
    <s v="01_22"/>
    <x v="3"/>
    <x v="0"/>
    <n v="5"/>
    <x v="2"/>
    <n v="2"/>
    <x v="3"/>
    <s v="002_22"/>
    <x v="3"/>
    <x v="2"/>
    <x v="2"/>
    <x v="89"/>
    <x v="89"/>
    <n v="0"/>
    <s v="SIN DESCRIPCIÓN PARA DESTINOS 00"/>
    <n v="15000"/>
    <n v="15000"/>
    <n v="0"/>
    <n v="0"/>
    <n v="0"/>
    <n v="0"/>
    <n v="0"/>
    <n v="15000"/>
    <n v="0"/>
    <n v="0"/>
    <n v="0"/>
    <n v="15000"/>
    <n v="15000"/>
    <n v="0"/>
    <n v="0"/>
    <n v="0"/>
    <n v="0"/>
    <n v="0"/>
    <n v="0"/>
  </r>
  <r>
    <s v="1.1-00-22"/>
    <x v="0"/>
    <x v="1"/>
    <x v="6"/>
    <s v="2.1.5"/>
    <x v="8"/>
    <s v="R"/>
    <s v="Solamente actividades específicas, distintas a las"/>
    <s v="10_22"/>
    <x v="11"/>
    <x v="0"/>
    <n v="4"/>
    <x v="6"/>
    <n v="45"/>
    <x v="36"/>
    <s v="028_22"/>
    <x v="28"/>
    <x v="2"/>
    <x v="2"/>
    <x v="90"/>
    <x v="90"/>
    <n v="0"/>
    <s v="SIN DESCRIPCIÓN PARA DESTINOS 00"/>
    <n v="0"/>
    <n v="0"/>
    <n v="0"/>
    <n v="0"/>
    <n v="0"/>
    <n v="0"/>
    <n v="0"/>
    <n v="0"/>
    <n v="0"/>
    <n v="0"/>
    <n v="500000"/>
    <n v="500000"/>
    <n v="500000"/>
    <n v="500000"/>
    <n v="0"/>
    <n v="0"/>
    <n v="0"/>
    <n v="0"/>
    <n v="0"/>
  </r>
  <r>
    <s v="1.1-00-22"/>
    <x v="0"/>
    <x v="1"/>
    <x v="5"/>
    <s v="2.4.2"/>
    <x v="7"/>
    <s v="R"/>
    <s v="Solamente actividades específicas, distintas a las"/>
    <s v="06_22"/>
    <x v="4"/>
    <x v="0"/>
    <n v="5"/>
    <x v="2"/>
    <n v="29"/>
    <x v="14"/>
    <s v="016_22"/>
    <x v="13"/>
    <x v="2"/>
    <x v="2"/>
    <x v="90"/>
    <x v="90"/>
    <n v="0"/>
    <s v="SIN DESCRIPCIÓN PARA DESTINOS 00"/>
    <n v="1360800"/>
    <n v="1500000"/>
    <n v="0"/>
    <n v="0"/>
    <n v="0"/>
    <n v="0"/>
    <n v="0"/>
    <n v="1360800"/>
    <n v="0"/>
    <n v="0"/>
    <n v="0"/>
    <n v="1360800"/>
    <n v="1360800"/>
    <n v="-139200"/>
    <n v="0"/>
    <n v="0"/>
    <n v="0"/>
    <n v="139200"/>
    <n v="-139200"/>
  </r>
  <r>
    <s v="1.1-00-22"/>
    <x v="0"/>
    <x v="0"/>
    <x v="0"/>
    <s v="1.3.4"/>
    <x v="0"/>
    <s v="M"/>
    <s v="Actividades de apoyo administrativo desarrolladas "/>
    <s v="04_22"/>
    <x v="2"/>
    <x v="0"/>
    <n v="6"/>
    <x v="0"/>
    <n v="16"/>
    <x v="10"/>
    <s v="011_22"/>
    <x v="9"/>
    <x v="2"/>
    <x v="2"/>
    <x v="90"/>
    <x v="90"/>
    <n v="0"/>
    <s v="SIN DESCRIPCIÓN PARA DESTINOS 00"/>
    <n v="1000000"/>
    <n v="1000000"/>
    <n v="0"/>
    <n v="0"/>
    <n v="0"/>
    <n v="0"/>
    <n v="0"/>
    <n v="1000000"/>
    <n v="0"/>
    <n v="0"/>
    <n v="0"/>
    <n v="1000000"/>
    <n v="1000000"/>
    <n v="0"/>
    <n v="0"/>
    <n v="0"/>
    <n v="0"/>
    <n v="0"/>
    <n v="0"/>
  </r>
  <r>
    <s v="1.1-00-22"/>
    <x v="0"/>
    <x v="0"/>
    <x v="0"/>
    <s v="1.3.4"/>
    <x v="0"/>
    <s v="O"/>
    <s v="Actividades que realizan la función pública o cont"/>
    <s v="02_22"/>
    <x v="6"/>
    <x v="0"/>
    <n v="1"/>
    <x v="4"/>
    <n v="5"/>
    <x v="32"/>
    <s v="005_22"/>
    <x v="24"/>
    <x v="2"/>
    <x v="2"/>
    <x v="90"/>
    <x v="90"/>
    <n v="0"/>
    <s v="SIN DESCRIPCIÓN PARA DESTINOS 00"/>
    <n v="15660"/>
    <n v="0"/>
    <n v="0"/>
    <n v="0"/>
    <n v="0"/>
    <n v="0"/>
    <n v="0"/>
    <n v="15660"/>
    <n v="0"/>
    <n v="0"/>
    <n v="0"/>
    <n v="15660"/>
    <n v="15660"/>
    <n v="15660"/>
    <n v="0"/>
    <n v="15660"/>
    <n v="0"/>
    <n v="0"/>
    <n v="15660"/>
  </r>
  <r>
    <s v="1.1-00-22"/>
    <x v="0"/>
    <x v="0"/>
    <x v="0"/>
    <s v="1.3.4"/>
    <x v="0"/>
    <s v="E"/>
    <s v="Actividades del sector público, que realiza en for"/>
    <s v="01_22"/>
    <x v="3"/>
    <x v="0"/>
    <n v="5"/>
    <x v="2"/>
    <n v="2"/>
    <x v="3"/>
    <s v="002_22"/>
    <x v="3"/>
    <x v="2"/>
    <x v="2"/>
    <x v="90"/>
    <x v="90"/>
    <n v="0"/>
    <s v="SIN DESCRIPCIÓN PARA DESTINOS 00"/>
    <n v="20000"/>
    <n v="20000"/>
    <n v="19952"/>
    <n v="19952"/>
    <n v="14152"/>
    <n v="14152"/>
    <n v="14152"/>
    <n v="48"/>
    <n v="0"/>
    <n v="0"/>
    <n v="500000"/>
    <n v="520000"/>
    <n v="500048"/>
    <n v="500000"/>
    <n v="0"/>
    <n v="0"/>
    <n v="0"/>
    <n v="0"/>
    <n v="0"/>
  </r>
  <r>
    <s v="1.1-00-22"/>
    <x v="0"/>
    <x v="1"/>
    <x v="5"/>
    <s v="2.4.2"/>
    <x v="7"/>
    <s v="R"/>
    <s v="Solamente actividades específicas, distintas a las"/>
    <s v="06_22"/>
    <x v="4"/>
    <x v="0"/>
    <n v="5"/>
    <x v="2"/>
    <n v="29"/>
    <x v="14"/>
    <s v="016_22"/>
    <x v="13"/>
    <x v="2"/>
    <x v="2"/>
    <x v="90"/>
    <x v="90"/>
    <n v="12"/>
    <s v="FESTIVAL MAROMETA"/>
    <n v="0"/>
    <n v="0"/>
    <n v="1499416"/>
    <n v="1499416"/>
    <n v="0"/>
    <n v="0"/>
    <n v="0"/>
    <n v="-1499416"/>
    <n v="0"/>
    <n v="0"/>
    <n v="1499416"/>
    <n v="1499416"/>
    <n v="0"/>
    <n v="1499416"/>
    <n v="0"/>
    <n v="0"/>
    <n v="0"/>
    <n v="0"/>
    <n v="0"/>
  </r>
  <r>
    <s v="1.1-00-22"/>
    <x v="0"/>
    <x v="2"/>
    <x v="7"/>
    <s v="3.1.1"/>
    <x v="9"/>
    <s v="E"/>
    <s v="Actividades del sector público, que realiza en for"/>
    <s v="09_22"/>
    <x v="10"/>
    <x v="0"/>
    <n v="8"/>
    <x v="7"/>
    <n v="39"/>
    <x v="16"/>
    <s v="024_22"/>
    <x v="15"/>
    <x v="2"/>
    <x v="2"/>
    <x v="90"/>
    <x v="90"/>
    <n v="0"/>
    <s v="SIN DESCRIPCIÓN PARA DESTINOS 00"/>
    <n v="1500000"/>
    <n v="1500000"/>
    <n v="1556000"/>
    <n v="1556000"/>
    <n v="1238000"/>
    <n v="1138000"/>
    <n v="1138000"/>
    <n v="-56000"/>
    <n v="0"/>
    <n v="0"/>
    <n v="56000"/>
    <n v="1556000"/>
    <n v="0"/>
    <n v="56000"/>
    <n v="0"/>
    <n v="0"/>
    <n v="0"/>
    <n v="0"/>
    <n v="0"/>
  </r>
  <r>
    <s v="1.1-00-22"/>
    <x v="0"/>
    <x v="0"/>
    <x v="0"/>
    <s v="1.3.4"/>
    <x v="0"/>
    <s v="E"/>
    <s v="Actividades del sector público, que realiza en for"/>
    <s v="05_22"/>
    <x v="0"/>
    <x v="0"/>
    <n v="6"/>
    <x v="0"/>
    <n v="19"/>
    <x v="7"/>
    <s v="013_22"/>
    <x v="0"/>
    <x v="2"/>
    <x v="2"/>
    <x v="90"/>
    <x v="90"/>
    <n v="0"/>
    <s v="SIN DESCRIPCIÓN PARA DESTINOS 00"/>
    <n v="283699"/>
    <n v="283699"/>
    <n v="0"/>
    <n v="0"/>
    <n v="0"/>
    <n v="0"/>
    <n v="0"/>
    <n v="283699"/>
    <n v="0"/>
    <n v="0"/>
    <n v="0"/>
    <n v="283699"/>
    <n v="283699"/>
    <n v="0"/>
    <n v="0"/>
    <n v="0"/>
    <n v="0"/>
    <n v="0"/>
    <n v="0"/>
  </r>
  <r>
    <s v="1.1-00-22"/>
    <x v="0"/>
    <x v="0"/>
    <x v="0"/>
    <s v="1.3.4"/>
    <x v="0"/>
    <s v="E"/>
    <s v="Actividades del sector público, que realiza en for"/>
    <s v="10_22"/>
    <x v="11"/>
    <x v="0"/>
    <n v="4"/>
    <x v="6"/>
    <n v="44"/>
    <x v="21"/>
    <s v="027_22"/>
    <x v="19"/>
    <x v="2"/>
    <x v="2"/>
    <x v="90"/>
    <x v="90"/>
    <n v="0"/>
    <s v="SIN DESCRIPCIÓN PARA DESTINOS 00"/>
    <n v="150000"/>
    <n v="150000"/>
    <n v="0"/>
    <n v="0"/>
    <n v="0"/>
    <n v="0"/>
    <n v="0"/>
    <n v="150000"/>
    <n v="0"/>
    <n v="0"/>
    <n v="0"/>
    <n v="150000"/>
    <n v="150000"/>
    <n v="0"/>
    <n v="0"/>
    <n v="0"/>
    <n v="0"/>
    <n v="0"/>
    <n v="0"/>
  </r>
  <r>
    <s v="1.1-00-22"/>
    <x v="0"/>
    <x v="0"/>
    <x v="4"/>
    <s v="1.7.1"/>
    <x v="6"/>
    <s v="E"/>
    <s v="Actividades del sector público, que realiza en for"/>
    <s v="09_22"/>
    <x v="10"/>
    <x v="0"/>
    <n v="8"/>
    <x v="7"/>
    <n v="40"/>
    <x v="37"/>
    <s v="025_22"/>
    <x v="29"/>
    <x v="2"/>
    <x v="2"/>
    <x v="90"/>
    <x v="90"/>
    <n v="0"/>
    <s v="SIN DESCRIPCIÓN PARA DESTINOS 00"/>
    <n v="0"/>
    <n v="0"/>
    <n v="0"/>
    <n v="0"/>
    <n v="0"/>
    <n v="0"/>
    <n v="0"/>
    <n v="0"/>
    <n v="0"/>
    <n v="0"/>
    <n v="200000"/>
    <n v="200000"/>
    <n v="200000"/>
    <n v="200000"/>
    <m/>
    <m/>
    <m/>
    <m/>
    <m/>
  </r>
  <r>
    <s v="1.1-00-22"/>
    <x v="0"/>
    <x v="0"/>
    <x v="0"/>
    <s v="1.3.4"/>
    <x v="0"/>
    <s v="E"/>
    <s v="Actividades del sector público, que realiza en for"/>
    <s v="05_22"/>
    <x v="0"/>
    <x v="0"/>
    <n v="6"/>
    <x v="0"/>
    <n v="19"/>
    <x v="7"/>
    <s v="013_22"/>
    <x v="0"/>
    <x v="2"/>
    <x v="2"/>
    <x v="91"/>
    <x v="91"/>
    <n v="0"/>
    <s v="SIN DESCRIPCIÓN PARA DESTINOS 00"/>
    <n v="750000"/>
    <n v="750000"/>
    <n v="314407.5"/>
    <n v="314407.5"/>
    <n v="314407.5"/>
    <n v="314407.5"/>
    <n v="314407.5"/>
    <n v="435592.5"/>
    <n v="0"/>
    <n v="0"/>
    <n v="0"/>
    <n v="750000"/>
    <n v="435592.5"/>
    <n v="0"/>
    <n v="0"/>
    <n v="0"/>
    <n v="0"/>
    <n v="0"/>
    <n v="0"/>
  </r>
  <r>
    <s v="2.6-02-21"/>
    <x v="5"/>
    <x v="0"/>
    <x v="0"/>
    <s v="1.3.4"/>
    <x v="0"/>
    <s v="M"/>
    <s v="Actividades de apoyo administrativo desarrolladas "/>
    <s v="04_22"/>
    <x v="2"/>
    <x v="0"/>
    <n v="6"/>
    <x v="0"/>
    <n v="17"/>
    <x v="38"/>
    <s v="012_22"/>
    <x v="30"/>
    <x v="2"/>
    <x v="2"/>
    <x v="92"/>
    <x v="92"/>
    <n v="0"/>
    <s v="SIN DESCRIPCIÓN PARA DESTINOS 00"/>
    <n v="0"/>
    <n v="0"/>
    <n v="3639.24"/>
    <n v="3639.24"/>
    <n v="3639.24"/>
    <n v="3639.24"/>
    <n v="3639.24"/>
    <n v="-3639.24"/>
    <n v="3639.24"/>
    <n v="0"/>
    <n v="0"/>
    <n v="3639.24"/>
    <n v="0"/>
    <n v="3639.24"/>
    <n v="0"/>
    <n v="0"/>
    <n v="0"/>
    <n v="0"/>
    <n v="0"/>
  </r>
  <r>
    <s v="504.8-16"/>
    <x v="6"/>
    <x v="0"/>
    <x v="0"/>
    <s v="1.3.4"/>
    <x v="0"/>
    <s v="M"/>
    <s v="Actividades de apoyo administrativo desarrolladas "/>
    <s v="04_22"/>
    <x v="2"/>
    <x v="0"/>
    <n v="6"/>
    <x v="0"/>
    <n v="17"/>
    <x v="38"/>
    <s v="012_22"/>
    <x v="30"/>
    <x v="2"/>
    <x v="2"/>
    <x v="92"/>
    <x v="92"/>
    <n v="0"/>
    <s v="SIN DESCRIPCIÓN PARA DESTINOS 00"/>
    <n v="0"/>
    <n v="0"/>
    <n v="9718.16"/>
    <n v="9718.16"/>
    <n v="9718.16"/>
    <n v="9718.16"/>
    <n v="9718.16"/>
    <n v="-9718.16"/>
    <n v="9718.16"/>
    <n v="0"/>
    <n v="0"/>
    <n v="9718.16"/>
    <n v="0"/>
    <n v="9718.16"/>
    <n v="0"/>
    <n v="0"/>
    <n v="0"/>
    <n v="0"/>
    <n v="0"/>
  </r>
  <r>
    <s v="2.5-01-21"/>
    <x v="7"/>
    <x v="0"/>
    <x v="0"/>
    <s v="1.3.4"/>
    <x v="0"/>
    <s v="M"/>
    <s v="Actividades de apoyo administrativo desarrolladas "/>
    <s v="04_22"/>
    <x v="2"/>
    <x v="0"/>
    <n v="6"/>
    <x v="0"/>
    <n v="17"/>
    <x v="38"/>
    <s v="012_22"/>
    <x v="30"/>
    <x v="2"/>
    <x v="2"/>
    <x v="92"/>
    <x v="92"/>
    <n v="0"/>
    <s v="SIN DESCRIPCIÓN PARA DESTINOS 00"/>
    <n v="0"/>
    <n v="0"/>
    <n v="41721.22"/>
    <n v="41721.22"/>
    <n v="41721.22"/>
    <n v="41721.22"/>
    <n v="41721.22"/>
    <n v="-41721.22"/>
    <n v="41721.22"/>
    <n v="0"/>
    <n v="0"/>
    <n v="41721.22"/>
    <n v="0"/>
    <n v="41721.22"/>
    <n v="0"/>
    <n v="0"/>
    <n v="0"/>
    <n v="0"/>
    <n v="0"/>
  </r>
  <r>
    <s v="2.5-02-21"/>
    <x v="8"/>
    <x v="0"/>
    <x v="0"/>
    <s v="1.3.4"/>
    <x v="0"/>
    <s v="M"/>
    <s v="Actividades de apoyo administrativo desarrolladas "/>
    <s v="04_22"/>
    <x v="2"/>
    <x v="0"/>
    <n v="6"/>
    <x v="0"/>
    <n v="17"/>
    <x v="38"/>
    <s v="012_22"/>
    <x v="30"/>
    <x v="2"/>
    <x v="2"/>
    <x v="92"/>
    <x v="92"/>
    <n v="0"/>
    <s v="SIN DESCRIPCIÓN PARA DESTINOS 00"/>
    <n v="0"/>
    <n v="0"/>
    <n v="557344.17000000004"/>
    <n v="557344.17000000004"/>
    <n v="557344.17000000004"/>
    <n v="557344.17000000004"/>
    <n v="557344.17000000004"/>
    <n v="-557344.17000000004"/>
    <n v="557344.17000000004"/>
    <n v="0"/>
    <n v="0"/>
    <n v="557344.17000000004"/>
    <n v="0"/>
    <n v="557344.17000000004"/>
    <n v="0"/>
    <n v="0"/>
    <n v="0"/>
    <n v="0"/>
    <n v="0"/>
  </r>
  <r>
    <s v="2.6-01-21"/>
    <x v="9"/>
    <x v="0"/>
    <x v="0"/>
    <s v="1.3.4"/>
    <x v="0"/>
    <s v="M"/>
    <s v="Actividades de apoyo administrativo desarrolladas "/>
    <s v="04_22"/>
    <x v="2"/>
    <x v="0"/>
    <n v="6"/>
    <x v="0"/>
    <n v="17"/>
    <x v="38"/>
    <s v="012_22"/>
    <x v="30"/>
    <x v="2"/>
    <x v="2"/>
    <x v="92"/>
    <x v="92"/>
    <n v="0"/>
    <s v="SIN DESCRIPCIÓN PARA DESTINOS 00"/>
    <n v="0"/>
    <n v="0"/>
    <n v="598937.29"/>
    <n v="598937.29"/>
    <n v="598937.29"/>
    <n v="598937.29"/>
    <n v="598937.29"/>
    <n v="-598937.29"/>
    <n v="598937.29"/>
    <n v="0"/>
    <n v="0"/>
    <n v="598937.29"/>
    <n v="0"/>
    <n v="598937.29"/>
    <n v="0"/>
    <n v="0"/>
    <n v="0"/>
    <n v="0"/>
    <n v="0"/>
  </r>
  <r>
    <s v="2.5-03-21"/>
    <x v="10"/>
    <x v="0"/>
    <x v="0"/>
    <s v="1.3.4"/>
    <x v="0"/>
    <s v="M"/>
    <s v="Actividades de apoyo administrativo desarrolladas "/>
    <s v="04_22"/>
    <x v="2"/>
    <x v="0"/>
    <n v="6"/>
    <x v="0"/>
    <n v="17"/>
    <x v="38"/>
    <s v="012_22"/>
    <x v="30"/>
    <x v="2"/>
    <x v="2"/>
    <x v="92"/>
    <x v="92"/>
    <n v="0"/>
    <s v="SIN DESCRIPCIÓN PARA DESTINOS 00"/>
    <n v="0"/>
    <n v="0"/>
    <n v="6595921"/>
    <n v="6595921"/>
    <n v="6595921"/>
    <n v="6595921"/>
    <n v="6595921"/>
    <n v="-6595921"/>
    <n v="6595921"/>
    <n v="0"/>
    <n v="0"/>
    <n v="6595921"/>
    <n v="0"/>
    <n v="6595921"/>
    <n v="0"/>
    <n v="0"/>
    <n v="0"/>
    <n v="0"/>
    <n v="0"/>
  </r>
  <r>
    <s v="1.1-00-22"/>
    <x v="0"/>
    <x v="0"/>
    <x v="0"/>
    <s v="1.3.4"/>
    <x v="0"/>
    <s v="O"/>
    <s v="Actividades que realizan la función pública o cont"/>
    <s v="02_22"/>
    <x v="6"/>
    <x v="0"/>
    <n v="1"/>
    <x v="4"/>
    <n v="7"/>
    <x v="31"/>
    <s v="005_22"/>
    <x v="24"/>
    <x v="2"/>
    <x v="2"/>
    <x v="93"/>
    <x v="93"/>
    <n v="0"/>
    <s v="SIN DESCRIPCIÓN PARA DESTINOS 00"/>
    <n v="655200"/>
    <n v="500000"/>
    <n v="430400"/>
    <n v="430400"/>
    <n v="0"/>
    <n v="0"/>
    <n v="0"/>
    <n v="224800"/>
    <n v="0"/>
    <n v="0"/>
    <n v="0"/>
    <n v="655200"/>
    <n v="224800"/>
    <n v="155200"/>
    <n v="0"/>
    <n v="197200"/>
    <n v="0"/>
    <n v="42000"/>
    <n v="155200"/>
  </r>
  <r>
    <s v="1.1-00-22"/>
    <x v="0"/>
    <x v="0"/>
    <x v="0"/>
    <s v="1.3.4"/>
    <x v="0"/>
    <s v="E"/>
    <s v="Actividades del sector público, que realiza en for"/>
    <s v="05_22"/>
    <x v="0"/>
    <x v="0"/>
    <n v="6"/>
    <x v="0"/>
    <n v="19"/>
    <x v="7"/>
    <s v="013_22"/>
    <x v="0"/>
    <x v="2"/>
    <x v="2"/>
    <x v="93"/>
    <x v="93"/>
    <n v="0"/>
    <s v="SIN DESCRIPCIÓN PARA DESTINOS 00"/>
    <n v="1000000"/>
    <n v="1000000"/>
    <n v="725450.72"/>
    <n v="725450.72"/>
    <n v="2000"/>
    <n v="2000"/>
    <n v="2000"/>
    <n v="274549.28000000003"/>
    <n v="0"/>
    <n v="0"/>
    <n v="0"/>
    <n v="1000000"/>
    <n v="274549.28000000003"/>
    <n v="0"/>
    <n v="0"/>
    <n v="0"/>
    <n v="0"/>
    <n v="0"/>
    <n v="0"/>
  </r>
  <r>
    <s v="1.1-00-22"/>
    <x v="0"/>
    <x v="0"/>
    <x v="0"/>
    <s v="1.3.4"/>
    <x v="0"/>
    <s v="M"/>
    <s v="Actividades de apoyo administrativo desarrolladas "/>
    <s v="04_22"/>
    <x v="2"/>
    <x v="0"/>
    <n v="6"/>
    <x v="0"/>
    <n v="17"/>
    <x v="38"/>
    <s v="012_22"/>
    <x v="30"/>
    <x v="2"/>
    <x v="2"/>
    <x v="93"/>
    <x v="93"/>
    <n v="0"/>
    <s v="SIN DESCRIPCIÓN PARA DESTINOS 00"/>
    <n v="0"/>
    <n v="0"/>
    <n v="17679"/>
    <n v="17679"/>
    <n v="17679"/>
    <n v="17679"/>
    <n v="17679"/>
    <n v="-17679"/>
    <n v="0"/>
    <n v="0"/>
    <n v="17679"/>
    <n v="17679"/>
    <n v="0"/>
    <n v="17679"/>
    <n v="0"/>
    <n v="0"/>
    <n v="0"/>
    <n v="0"/>
    <n v="0"/>
  </r>
  <r>
    <s v="1.1-00-22"/>
    <x v="0"/>
    <x v="1"/>
    <x v="1"/>
    <s v="2.2.7"/>
    <x v="1"/>
    <s v="E"/>
    <s v="Actividades del sector público, que realiza en for"/>
    <s v="07_22"/>
    <x v="1"/>
    <x v="0"/>
    <n v="2"/>
    <x v="1"/>
    <n v="30"/>
    <x v="1"/>
    <s v="017_22"/>
    <x v="1"/>
    <x v="2"/>
    <x v="2"/>
    <x v="93"/>
    <x v="93"/>
    <n v="0"/>
    <s v="SIN DESCRIPCIÓN PARA DESTINOS 00"/>
    <n v="6500000"/>
    <n v="6500000"/>
    <n v="3683061"/>
    <n v="3683061"/>
    <n v="3683061"/>
    <n v="3683061"/>
    <n v="3683061"/>
    <n v="2816939"/>
    <n v="0"/>
    <n v="0"/>
    <n v="2000000"/>
    <n v="8500000"/>
    <n v="4816939"/>
    <n v="2000000"/>
    <n v="0"/>
    <n v="0"/>
    <n v="0"/>
    <n v="0"/>
    <n v="0"/>
  </r>
  <r>
    <s v="1.1-00-22"/>
    <x v="0"/>
    <x v="0"/>
    <x v="0"/>
    <s v="1.3.4"/>
    <x v="0"/>
    <s v="K"/>
    <s v="Proyectos de inversión sujetos a registro en la Ca"/>
    <s v="07_22"/>
    <x v="1"/>
    <x v="0"/>
    <n v="3"/>
    <x v="3"/>
    <n v="33"/>
    <x v="34"/>
    <s v="020_22"/>
    <x v="26"/>
    <x v="2"/>
    <x v="2"/>
    <x v="93"/>
    <x v="93"/>
    <n v="0"/>
    <s v="SIN DESCRIPCIÓN PARA DESTINOS 00"/>
    <n v="0"/>
    <n v="0"/>
    <n v="0"/>
    <n v="0"/>
    <n v="0"/>
    <n v="0"/>
    <n v="0"/>
    <n v="0"/>
    <n v="0"/>
    <n v="0"/>
    <n v="1300000"/>
    <n v="1300000"/>
    <n v="1300000"/>
    <n v="1300000"/>
    <m/>
    <m/>
    <m/>
    <m/>
    <m/>
  </r>
  <r>
    <s v="1.1-00-22"/>
    <x v="0"/>
    <x v="0"/>
    <x v="4"/>
    <s v="1.7.1"/>
    <x v="6"/>
    <s v="R"/>
    <s v="Solamente actividades específicas, distintas a las"/>
    <s v="08_22"/>
    <x v="8"/>
    <x v="0"/>
    <n v="7"/>
    <x v="5"/>
    <n v="38"/>
    <x v="25"/>
    <s v="023_22"/>
    <x v="12"/>
    <x v="2"/>
    <x v="2"/>
    <x v="94"/>
    <x v="94"/>
    <n v="0"/>
    <s v="SIN DESCRIPCIÓN PARA DESTINOS 00"/>
    <n v="12298"/>
    <n v="0"/>
    <n v="12298"/>
    <n v="12298"/>
    <n v="0"/>
    <n v="0"/>
    <n v="0"/>
    <n v="0"/>
    <n v="0"/>
    <n v="0"/>
    <n v="0"/>
    <n v="12298"/>
    <n v="0"/>
    <n v="12298"/>
    <n v="0"/>
    <n v="12298"/>
    <n v="0"/>
    <n v="0"/>
    <n v="12298"/>
  </r>
  <r>
    <s v="1.1-00-22"/>
    <x v="0"/>
    <x v="0"/>
    <x v="0"/>
    <s v="1.3.4"/>
    <x v="0"/>
    <s v="K"/>
    <s v="Proyectos de inversión sujetos a registro en la Ca"/>
    <s v="07_22"/>
    <x v="1"/>
    <x v="0"/>
    <n v="3"/>
    <x v="3"/>
    <n v="33"/>
    <x v="34"/>
    <s v="020_22"/>
    <x v="26"/>
    <x v="2"/>
    <x v="2"/>
    <x v="94"/>
    <x v="94"/>
    <n v="0"/>
    <s v="SIN DESCRIPCIÓN PARA DESTINOS 00"/>
    <n v="0"/>
    <n v="0"/>
    <n v="0"/>
    <n v="0"/>
    <n v="0"/>
    <n v="0"/>
    <n v="0"/>
    <n v="0"/>
    <n v="0"/>
    <n v="0"/>
    <n v="0"/>
    <n v="0"/>
    <n v="0"/>
    <n v="0"/>
    <n v="0"/>
    <n v="0"/>
    <n v="0"/>
    <n v="0"/>
    <n v="0"/>
  </r>
  <r>
    <s v="1.1-00-22"/>
    <x v="0"/>
    <x v="0"/>
    <x v="0"/>
    <s v="1.3.4"/>
    <x v="0"/>
    <s v="E"/>
    <s v="Actividades del sector público, que realiza en for"/>
    <s v="05_22"/>
    <x v="0"/>
    <x v="0"/>
    <n v="6"/>
    <x v="0"/>
    <n v="19"/>
    <x v="7"/>
    <s v="013_22"/>
    <x v="0"/>
    <x v="2"/>
    <x v="2"/>
    <x v="94"/>
    <x v="94"/>
    <n v="0"/>
    <s v="SIN DESCRIPCIÓN PARA DESTINOS 00"/>
    <n v="10000000"/>
    <n v="10000000"/>
    <n v="1122987.6499999999"/>
    <n v="1122987.6499999999"/>
    <n v="1122987.6499999999"/>
    <n v="1122987.6499999999"/>
    <n v="1122987.6499999999"/>
    <n v="8877012.3499999996"/>
    <n v="0"/>
    <n v="0"/>
    <n v="0"/>
    <n v="10000000"/>
    <n v="8877012.3499999996"/>
    <n v="0"/>
    <n v="0"/>
    <n v="0"/>
    <n v="0"/>
    <n v="0"/>
    <n v="0"/>
  </r>
  <r>
    <s v="1.1-00-22"/>
    <x v="0"/>
    <x v="0"/>
    <x v="0"/>
    <s v="1.3.4"/>
    <x v="0"/>
    <s v="M"/>
    <s v="Actividades de apoyo administrativo desarrolladas "/>
    <s v="04_22"/>
    <x v="2"/>
    <x v="0"/>
    <n v="6"/>
    <x v="0"/>
    <n v="17"/>
    <x v="38"/>
    <s v="012_22"/>
    <x v="30"/>
    <x v="2"/>
    <x v="2"/>
    <x v="94"/>
    <x v="94"/>
    <n v="0"/>
    <s v="SIN DESCRIPCIÓN PARA DESTINOS 00"/>
    <n v="0"/>
    <n v="0"/>
    <n v="80218"/>
    <n v="80218"/>
    <n v="80218"/>
    <n v="80218"/>
    <n v="80218"/>
    <n v="-80218"/>
    <n v="0"/>
    <n v="0"/>
    <n v="80218"/>
    <n v="80218"/>
    <n v="0"/>
    <n v="80218"/>
    <n v="0"/>
    <n v="0"/>
    <n v="0"/>
    <n v="0"/>
    <n v="0"/>
  </r>
  <r>
    <s v="1.1-00-22"/>
    <x v="0"/>
    <x v="0"/>
    <x v="0"/>
    <s v="1.3.4"/>
    <x v="0"/>
    <s v="M"/>
    <s v="Actividades de apoyo administrativo desarrolladas "/>
    <s v="04_22"/>
    <x v="2"/>
    <x v="0"/>
    <n v="6"/>
    <x v="0"/>
    <n v="15"/>
    <x v="2"/>
    <s v="010_22"/>
    <x v="2"/>
    <x v="2"/>
    <x v="2"/>
    <x v="95"/>
    <x v="95"/>
    <n v="0"/>
    <s v="SIN DESCRIPCIÓN PARA DESTINOS 00"/>
    <n v="300000"/>
    <n v="300000"/>
    <n v="165535.70000000001"/>
    <n v="165535.70000000001"/>
    <n v="95535.7"/>
    <n v="54811.59"/>
    <n v="54000.29"/>
    <n v="134464.29999999999"/>
    <n v="0"/>
    <n v="0"/>
    <n v="0"/>
    <n v="300000"/>
    <n v="134464.29999999999"/>
    <n v="0"/>
    <n v="0"/>
    <n v="0"/>
    <n v="0"/>
    <n v="0"/>
    <n v="0"/>
  </r>
  <r>
    <s v="1.1-00-22"/>
    <x v="0"/>
    <x v="0"/>
    <x v="0"/>
    <s v="1.3.4"/>
    <x v="0"/>
    <s v="M"/>
    <s v="Actividades de apoyo administrativo desarrolladas "/>
    <s v="04_22"/>
    <x v="2"/>
    <x v="0"/>
    <n v="6"/>
    <x v="0"/>
    <n v="15"/>
    <x v="2"/>
    <s v="010_22"/>
    <x v="2"/>
    <x v="2"/>
    <x v="2"/>
    <x v="96"/>
    <x v="96"/>
    <n v="0"/>
    <s v="SIN DESCRIPCIÓN PARA DESTINOS 00"/>
    <n v="300000"/>
    <n v="300000"/>
    <n v="0"/>
    <n v="0"/>
    <n v="0"/>
    <n v="0"/>
    <n v="0"/>
    <n v="300000"/>
    <n v="0"/>
    <n v="0"/>
    <n v="0"/>
    <n v="300000"/>
    <n v="300000"/>
    <n v="0"/>
    <n v="0"/>
    <n v="0"/>
    <n v="0"/>
    <n v="0"/>
    <n v="0"/>
  </r>
  <r>
    <s v="1.1-00-22"/>
    <x v="0"/>
    <x v="0"/>
    <x v="4"/>
    <s v="1.7.1"/>
    <x v="6"/>
    <s v="R"/>
    <s v="Solamente actividades específicas, distintas a las"/>
    <s v="08_22"/>
    <x v="8"/>
    <x v="0"/>
    <n v="7"/>
    <x v="5"/>
    <n v="37"/>
    <x v="13"/>
    <s v="023_22"/>
    <x v="12"/>
    <x v="2"/>
    <x v="2"/>
    <x v="97"/>
    <x v="97"/>
    <n v="0"/>
    <s v="SIN DESCRIPCIÓN PARA DESTINOS 00"/>
    <n v="120000"/>
    <n v="120000"/>
    <n v="7902"/>
    <n v="7902"/>
    <n v="0"/>
    <n v="0"/>
    <n v="0"/>
    <n v="112098"/>
    <n v="0"/>
    <n v="8272.91"/>
    <n v="0"/>
    <n v="111727.09"/>
    <n v="103825.09"/>
    <n v="-8272.9100000000035"/>
    <n v="0"/>
    <n v="0"/>
    <n v="0"/>
    <n v="0"/>
    <n v="0"/>
  </r>
  <r>
    <s v="1.1-00-22"/>
    <x v="0"/>
    <x v="0"/>
    <x v="0"/>
    <s v="1.3.4"/>
    <x v="0"/>
    <s v="E"/>
    <s v="Actividades del sector público, que realiza en for"/>
    <s v="05_22"/>
    <x v="0"/>
    <x v="0"/>
    <n v="6"/>
    <x v="0"/>
    <n v="19"/>
    <x v="7"/>
    <s v="013_22"/>
    <x v="0"/>
    <x v="2"/>
    <x v="2"/>
    <x v="97"/>
    <x v="97"/>
    <n v="0"/>
    <s v="SIN DESCRIPCIÓN PARA DESTINOS 00"/>
    <n v="494000"/>
    <n v="20000"/>
    <n v="488400"/>
    <n v="488400"/>
    <n v="481200"/>
    <n v="481200"/>
    <n v="481200"/>
    <n v="5600"/>
    <n v="0"/>
    <n v="0"/>
    <n v="0"/>
    <n v="494000"/>
    <n v="5600"/>
    <n v="474000"/>
    <n v="0"/>
    <n v="474000"/>
    <n v="0"/>
    <n v="0"/>
    <n v="474000"/>
  </r>
  <r>
    <s v="1.1-00-22"/>
    <x v="0"/>
    <x v="1"/>
    <x v="6"/>
    <s v="2.1.5"/>
    <x v="8"/>
    <s v="R"/>
    <s v="Solamente actividades específicas, distintas a las"/>
    <s v="10_22"/>
    <x v="11"/>
    <x v="0"/>
    <n v="4"/>
    <x v="6"/>
    <n v="45"/>
    <x v="36"/>
    <s v="028_22"/>
    <x v="28"/>
    <x v="3"/>
    <x v="3"/>
    <x v="98"/>
    <x v="98"/>
    <n v="0"/>
    <s v="SIN DESCRIPCIÓN PARA DESTINOS 00"/>
    <n v="1200000"/>
    <n v="1200000"/>
    <n v="0"/>
    <n v="0"/>
    <n v="0"/>
    <n v="0"/>
    <n v="0"/>
    <n v="1200000"/>
    <n v="0"/>
    <n v="0"/>
    <n v="0"/>
    <n v="1200000"/>
    <n v="1200000"/>
    <n v="0"/>
    <n v="0"/>
    <n v="0"/>
    <n v="0"/>
    <n v="0"/>
    <n v="0"/>
  </r>
  <r>
    <s v="1.1-00-22"/>
    <x v="0"/>
    <x v="0"/>
    <x v="0"/>
    <s v="1.3.4"/>
    <x v="0"/>
    <s v="M"/>
    <s v="Actividades de apoyo administrativo desarrolladas "/>
    <s v="04_22"/>
    <x v="2"/>
    <x v="0"/>
    <n v="6"/>
    <x v="0"/>
    <n v="17"/>
    <x v="38"/>
    <s v="012_22"/>
    <x v="30"/>
    <x v="3"/>
    <x v="3"/>
    <x v="98"/>
    <x v="98"/>
    <n v="0"/>
    <s v="SIN DESCRIPCIÓN PARA DESTINOS 00"/>
    <n v="2200000"/>
    <n v="2200000"/>
    <n v="0"/>
    <n v="0"/>
    <n v="0"/>
    <n v="0"/>
    <n v="0"/>
    <n v="2200000"/>
    <n v="0"/>
    <n v="0"/>
    <n v="0"/>
    <n v="2200000"/>
    <n v="2200000"/>
    <n v="0"/>
    <n v="0"/>
    <n v="0"/>
    <n v="0"/>
    <n v="0"/>
    <n v="0"/>
  </r>
  <r>
    <s v="1.1-00-22"/>
    <x v="0"/>
    <x v="0"/>
    <x v="0"/>
    <s v="1.3.4"/>
    <x v="0"/>
    <s v="R"/>
    <s v="Solamente actividades específicas, distintas a las"/>
    <s v="14_22"/>
    <x v="12"/>
    <x v="0"/>
    <n v="1"/>
    <x v="4"/>
    <n v="50"/>
    <x v="39"/>
    <s v="033_22"/>
    <x v="31"/>
    <x v="3"/>
    <x v="3"/>
    <x v="98"/>
    <x v="98"/>
    <n v="0"/>
    <s v="SIN DESCRIPCIÓN PARA DESTINOS 00"/>
    <n v="10000000"/>
    <n v="10000000"/>
    <n v="3333333.32"/>
    <n v="3333333.32"/>
    <n v="3333333.32"/>
    <n v="3333333.32"/>
    <n v="3333333.32"/>
    <n v="6666666.6799999997"/>
    <n v="0"/>
    <n v="0"/>
    <n v="0"/>
    <n v="10000000"/>
    <n v="6666666.6799999997"/>
    <n v="0"/>
    <n v="0"/>
    <n v="0"/>
    <n v="0"/>
    <n v="0"/>
    <n v="0"/>
  </r>
  <r>
    <s v="1.1-00-22"/>
    <x v="0"/>
    <x v="1"/>
    <x v="8"/>
    <s v="2.7.1"/>
    <x v="10"/>
    <s v="R"/>
    <s v="Solamente actividades específicas, distintas a las"/>
    <s v="15_22"/>
    <x v="13"/>
    <x v="0"/>
    <n v="1"/>
    <x v="4"/>
    <n v="51"/>
    <x v="40"/>
    <s v="034_22"/>
    <x v="32"/>
    <x v="3"/>
    <x v="3"/>
    <x v="98"/>
    <x v="98"/>
    <n v="0"/>
    <s v="SIN DESCRIPCIÓN PARA DESTINOS 00"/>
    <n v="6237094"/>
    <n v="6237094"/>
    <n v="3474192.8"/>
    <n v="3474192.8"/>
    <n v="3474192.8"/>
    <n v="3474192.8"/>
    <n v="3474192.8"/>
    <n v="2762901.2"/>
    <n v="0"/>
    <n v="0"/>
    <n v="23200"/>
    <n v="6260294"/>
    <n v="2786101.2"/>
    <n v="23200"/>
    <n v="0"/>
    <n v="0"/>
    <n v="0"/>
    <n v="0"/>
    <n v="0"/>
  </r>
  <r>
    <s v="1.1-00-22"/>
    <x v="0"/>
    <x v="1"/>
    <x v="8"/>
    <s v="2.6.3"/>
    <x v="12"/>
    <s v="R"/>
    <s v="Solamente actividades específicas, distintas a las"/>
    <s v="12_22"/>
    <x v="14"/>
    <x v="0"/>
    <n v="1"/>
    <x v="4"/>
    <n v="48"/>
    <x v="41"/>
    <s v="031_22"/>
    <x v="33"/>
    <x v="3"/>
    <x v="3"/>
    <x v="98"/>
    <x v="98"/>
    <n v="0"/>
    <s v="SIN DESCRIPCIÓN PARA DESTINOS 00"/>
    <n v="59615914.649999999"/>
    <n v="59615914.649999999"/>
    <n v="21309537.109999999"/>
    <n v="21309537.109999999"/>
    <n v="21309537.109999999"/>
    <n v="21309537.109999999"/>
    <n v="21309537.109999999"/>
    <n v="38306377.539999999"/>
    <n v="0"/>
    <n v="0"/>
    <n v="0"/>
    <n v="59615914.649999999"/>
    <n v="38306377.539999999"/>
    <n v="0"/>
    <n v="0"/>
    <n v="0"/>
    <n v="0"/>
    <n v="0"/>
    <n v="0"/>
  </r>
  <r>
    <s v="1.1-00-22"/>
    <x v="0"/>
    <x v="1"/>
    <x v="5"/>
    <s v="2.4.1"/>
    <x v="13"/>
    <s v="F"/>
    <s v="Actividades destinadas a la promoción y fomento de"/>
    <s v="16_22"/>
    <x v="15"/>
    <x v="0"/>
    <n v="5"/>
    <x v="2"/>
    <n v="52"/>
    <x v="42"/>
    <s v="035_22"/>
    <x v="34"/>
    <x v="3"/>
    <x v="3"/>
    <x v="98"/>
    <x v="98"/>
    <n v="0"/>
    <s v="SIN DESCRIPCIÓN PARA DESTINOS 00"/>
    <n v="15000000"/>
    <n v="15000000"/>
    <n v="6146095.6900000004"/>
    <n v="6146095.6900000004"/>
    <n v="6146095.6900000004"/>
    <n v="6146095.6900000004"/>
    <n v="6146095.6900000004"/>
    <n v="8853904.3099999987"/>
    <n v="0"/>
    <n v="0"/>
    <n v="0"/>
    <n v="15000000"/>
    <n v="8853904.3099999987"/>
    <n v="0"/>
    <n v="0"/>
    <n v="0"/>
    <n v="0"/>
    <n v="0"/>
    <n v="0"/>
  </r>
  <r>
    <s v="1.1-00-22"/>
    <x v="0"/>
    <x v="1"/>
    <x v="9"/>
    <s v="2.6.8"/>
    <x v="14"/>
    <s v="R"/>
    <s v="Solamente actividades específicas, distintas a las"/>
    <s v="13_22"/>
    <x v="16"/>
    <x v="0"/>
    <n v="1"/>
    <x v="4"/>
    <n v="49"/>
    <x v="43"/>
    <s v="032_22"/>
    <x v="35"/>
    <x v="3"/>
    <x v="3"/>
    <x v="98"/>
    <x v="98"/>
    <n v="0"/>
    <s v="SIN DESCRIPCIÓN PARA DESTINOS 00"/>
    <n v="5681037.1900000004"/>
    <n v="5681037.1900000004"/>
    <n v="711898.5"/>
    <n v="711898.5"/>
    <n v="711898.5"/>
    <n v="711898.5"/>
    <n v="711898.5"/>
    <n v="4969138.6900000004"/>
    <n v="0"/>
    <n v="23200"/>
    <n v="0"/>
    <n v="5657837.1900000004"/>
    <n v="4945938.6900000004"/>
    <n v="-23200"/>
    <n v="0"/>
    <n v="0"/>
    <n v="0"/>
    <n v="0"/>
    <n v="0"/>
  </r>
  <r>
    <s v="1.1-00-22"/>
    <x v="0"/>
    <x v="0"/>
    <x v="0"/>
    <s v="1.3.4"/>
    <x v="0"/>
    <s v="M"/>
    <s v="Actividades de apoyo administrativo desarrolladas "/>
    <s v="04_22"/>
    <x v="2"/>
    <x v="0"/>
    <n v="6"/>
    <x v="0"/>
    <n v="17"/>
    <x v="38"/>
    <s v="012_22"/>
    <x v="30"/>
    <x v="3"/>
    <x v="3"/>
    <x v="99"/>
    <x v="99"/>
    <n v="0"/>
    <s v="SIN DESCRIPCIÓN PARA DESTINOS 00"/>
    <n v="5000000"/>
    <n v="5000000"/>
    <n v="1110945.8700000001"/>
    <n v="1110945.8700000001"/>
    <n v="1110945.8700000001"/>
    <n v="1110945.8700000001"/>
    <n v="1110945.8700000001"/>
    <n v="3889054.13"/>
    <n v="0"/>
    <n v="0"/>
    <n v="2000000"/>
    <n v="7000000"/>
    <n v="5889054.1299999999"/>
    <n v="2000000"/>
    <n v="0"/>
    <n v="0"/>
    <n v="0"/>
    <n v="0"/>
    <n v="0"/>
  </r>
  <r>
    <s v="1.1-00-22"/>
    <x v="0"/>
    <x v="0"/>
    <x v="4"/>
    <s v="1.7.1"/>
    <x v="6"/>
    <s v="E"/>
    <s v="Actividades del sector público, que realiza en for"/>
    <s v="09_22"/>
    <x v="10"/>
    <x v="0"/>
    <n v="8"/>
    <x v="7"/>
    <n v="40"/>
    <x v="37"/>
    <s v="025_22"/>
    <x v="29"/>
    <x v="3"/>
    <x v="3"/>
    <x v="100"/>
    <x v="100"/>
    <n v="0"/>
    <s v="SIN DESCRIPCIÓN PARA DESTINOS 00"/>
    <n v="300000"/>
    <n v="400000"/>
    <n v="0"/>
    <n v="0"/>
    <n v="0"/>
    <n v="0"/>
    <n v="0"/>
    <n v="300000"/>
    <n v="0"/>
    <n v="0"/>
    <n v="0"/>
    <n v="300000"/>
    <n v="300000"/>
    <n v="-100000"/>
    <n v="0"/>
    <n v="0"/>
    <n v="0"/>
    <n v="100000"/>
    <n v="-100000"/>
  </r>
  <r>
    <s v="1.1-00-22"/>
    <x v="0"/>
    <x v="0"/>
    <x v="4"/>
    <s v="1.7.1"/>
    <x v="6"/>
    <s v="E"/>
    <s v="Actividades del sector público, que realiza en for"/>
    <s v="09_22"/>
    <x v="10"/>
    <x v="0"/>
    <n v="8"/>
    <x v="7"/>
    <n v="40"/>
    <x v="37"/>
    <s v="025_22"/>
    <x v="29"/>
    <x v="3"/>
    <x v="3"/>
    <x v="100"/>
    <x v="100"/>
    <n v="1"/>
    <s v="EXPOSICIONES ARTESANALES FORANEAS"/>
    <n v="50000"/>
    <n v="0"/>
    <n v="0"/>
    <n v="0"/>
    <n v="0"/>
    <n v="0"/>
    <n v="0"/>
    <n v="50000"/>
    <n v="0"/>
    <n v="50000"/>
    <n v="0"/>
    <n v="0"/>
    <n v="0"/>
    <n v="0"/>
    <n v="0"/>
    <n v="50000"/>
    <n v="0"/>
    <n v="0"/>
    <n v="50000"/>
  </r>
  <r>
    <s v="1.1-00-22"/>
    <x v="0"/>
    <x v="0"/>
    <x v="4"/>
    <s v="1.7.1"/>
    <x v="6"/>
    <s v="E"/>
    <s v="Actividades del sector público, que realiza en for"/>
    <s v="09_22"/>
    <x v="10"/>
    <x v="0"/>
    <n v="8"/>
    <x v="7"/>
    <n v="40"/>
    <x v="37"/>
    <s v="025_22"/>
    <x v="29"/>
    <x v="3"/>
    <x v="3"/>
    <x v="100"/>
    <x v="100"/>
    <n v="2"/>
    <s v="TECNIFICACIÓN DE TALLERES"/>
    <n v="50000"/>
    <n v="0"/>
    <n v="0"/>
    <n v="0"/>
    <n v="0"/>
    <n v="0"/>
    <n v="0"/>
    <n v="50000"/>
    <n v="0"/>
    <n v="50000"/>
    <n v="0"/>
    <n v="0"/>
    <n v="0"/>
    <n v="0"/>
    <n v="0"/>
    <n v="50000"/>
    <n v="0"/>
    <n v="0"/>
    <n v="50000"/>
  </r>
  <r>
    <s v="1.1-00-22"/>
    <x v="0"/>
    <x v="2"/>
    <x v="7"/>
    <s v="3.1.1"/>
    <x v="9"/>
    <s v="S"/>
    <s v="Definidos en el Presupuesto de Egresos y los que s"/>
    <s v="09_22"/>
    <x v="10"/>
    <x v="0"/>
    <n v="8"/>
    <x v="7"/>
    <n v="42"/>
    <x v="44"/>
    <s v="026_22"/>
    <x v="18"/>
    <x v="3"/>
    <x v="3"/>
    <x v="100"/>
    <x v="100"/>
    <n v="0"/>
    <s v="SIN DESCRIPCIÓN PARA DESTINOS 00"/>
    <n v="100000"/>
    <n v="100000"/>
    <n v="0"/>
    <n v="0"/>
    <n v="0"/>
    <n v="0"/>
    <n v="0"/>
    <n v="100000"/>
    <n v="0"/>
    <n v="0"/>
    <n v="0"/>
    <n v="100000"/>
    <n v="100000"/>
    <n v="0"/>
    <n v="0"/>
    <n v="0"/>
    <n v="0"/>
    <n v="0"/>
    <n v="0"/>
  </r>
  <r>
    <s v="1.1-00-22"/>
    <x v="0"/>
    <x v="2"/>
    <x v="7"/>
    <s v="3.1.1"/>
    <x v="9"/>
    <s v="S"/>
    <s v="Definidos en el Presupuesto de Egresos y los que s"/>
    <s v="09_22"/>
    <x v="10"/>
    <x v="0"/>
    <n v="8"/>
    <x v="7"/>
    <n v="43"/>
    <x v="45"/>
    <s v="026_22"/>
    <x v="18"/>
    <x v="3"/>
    <x v="3"/>
    <x v="100"/>
    <x v="100"/>
    <n v="0"/>
    <s v="SIN DESCRIPCIÓN PARA DESTINOS 00"/>
    <n v="1800000"/>
    <n v="1800000"/>
    <n v="1779360"/>
    <n v="1779360"/>
    <n v="586080"/>
    <n v="586080"/>
    <n v="586080"/>
    <n v="20640"/>
    <n v="0"/>
    <n v="0"/>
    <n v="0"/>
    <n v="1800000"/>
    <n v="20640"/>
    <n v="0"/>
    <n v="0"/>
    <n v="0"/>
    <n v="0"/>
    <n v="0"/>
    <n v="0"/>
  </r>
  <r>
    <s v="1.1-00-22"/>
    <x v="0"/>
    <x v="0"/>
    <x v="4"/>
    <s v="1.7.1"/>
    <x v="6"/>
    <s v="R"/>
    <s v="Solamente actividades específicas, distintas a las"/>
    <s v="08_22"/>
    <x v="8"/>
    <x v="0"/>
    <n v="7"/>
    <x v="5"/>
    <n v="37"/>
    <x v="13"/>
    <s v="023_22"/>
    <x v="12"/>
    <x v="3"/>
    <x v="3"/>
    <x v="101"/>
    <x v="101"/>
    <n v="0"/>
    <s v="SIN DESCRIPCIÓN PARA DESTINOS 00"/>
    <n v="2000000"/>
    <n v="2000000"/>
    <n v="0"/>
    <n v="0"/>
    <n v="0"/>
    <n v="0"/>
    <n v="0"/>
    <n v="2000000"/>
    <n v="0"/>
    <n v="0"/>
    <n v="0"/>
    <n v="2000000"/>
    <n v="2000000"/>
    <n v="0"/>
    <n v="0"/>
    <n v="0"/>
    <n v="0"/>
    <n v="0"/>
    <n v="0"/>
  </r>
  <r>
    <s v="1.1-00-22"/>
    <x v="0"/>
    <x v="0"/>
    <x v="0"/>
    <s v="1.3.4"/>
    <x v="0"/>
    <s v="S"/>
    <s v="Definidos en el Presupuesto de Egresos y los que s"/>
    <s v="02_22"/>
    <x v="6"/>
    <x v="0"/>
    <n v="1"/>
    <x v="4"/>
    <n v="8"/>
    <x v="46"/>
    <s v="006_22"/>
    <x v="7"/>
    <x v="3"/>
    <x v="3"/>
    <x v="101"/>
    <x v="101"/>
    <n v="0"/>
    <s v="SIN DESCRIPCIÓN PARA DESTINOS 00"/>
    <n v="4000000"/>
    <n v="4000000"/>
    <n v="0"/>
    <n v="0"/>
    <n v="0"/>
    <n v="0"/>
    <n v="0"/>
    <n v="4000000"/>
    <n v="0"/>
    <n v="0"/>
    <n v="0"/>
    <n v="4000000"/>
    <n v="4000000"/>
    <n v="0"/>
    <n v="0"/>
    <n v="0"/>
    <n v="0"/>
    <n v="0"/>
    <n v="0"/>
  </r>
  <r>
    <s v="1.1-00-22"/>
    <x v="0"/>
    <x v="0"/>
    <x v="0"/>
    <s v="1.3.4"/>
    <x v="0"/>
    <s v="E"/>
    <s v="Actividades del sector público, que realiza en for"/>
    <s v="01_22"/>
    <x v="3"/>
    <x v="0"/>
    <n v="1"/>
    <x v="4"/>
    <n v="1"/>
    <x v="35"/>
    <s v="001_22"/>
    <x v="27"/>
    <x v="3"/>
    <x v="3"/>
    <x v="101"/>
    <x v="101"/>
    <n v="0"/>
    <s v="SIN DESCRIPCIÓN PARA DESTINOS 00"/>
    <n v="720000"/>
    <n v="1000000"/>
    <n v="654100"/>
    <n v="654100"/>
    <n v="654100"/>
    <n v="562600"/>
    <n v="535600"/>
    <n v="65900"/>
    <n v="0"/>
    <n v="0"/>
    <n v="500000"/>
    <n v="1220000"/>
    <n v="565900"/>
    <n v="220000"/>
    <n v="0"/>
    <n v="0"/>
    <n v="0"/>
    <n v="280000"/>
    <n v="-280000"/>
  </r>
  <r>
    <s v="1.1-00-22"/>
    <x v="0"/>
    <x v="1"/>
    <x v="1"/>
    <s v="2.2.7"/>
    <x v="1"/>
    <s v="S"/>
    <s v="Definidos en el Presupuesto de Egresos y los que s"/>
    <s v="02_22"/>
    <x v="6"/>
    <x v="0"/>
    <n v="1"/>
    <x v="4"/>
    <n v="10"/>
    <x v="47"/>
    <s v="007_22"/>
    <x v="36"/>
    <x v="3"/>
    <x v="3"/>
    <x v="101"/>
    <x v="101"/>
    <n v="0"/>
    <s v="SIN DESCRIPCIÓN PARA DESTINOS 00"/>
    <n v="1700000"/>
    <n v="2000000"/>
    <n v="713104"/>
    <n v="713104"/>
    <n v="713104"/>
    <n v="443378"/>
    <n v="443378"/>
    <n v="986896"/>
    <n v="0"/>
    <n v="0"/>
    <n v="0"/>
    <n v="1700000"/>
    <n v="986896"/>
    <n v="-300000"/>
    <n v="0"/>
    <n v="0"/>
    <n v="0"/>
    <n v="300000"/>
    <n v="-300000"/>
  </r>
  <r>
    <s v="1.1-00-22"/>
    <x v="0"/>
    <x v="1"/>
    <x v="1"/>
    <s v="2.2.7"/>
    <x v="1"/>
    <s v="S"/>
    <s v="Definidos en el Presupuesto de Egresos y los que s"/>
    <s v="02_22"/>
    <x v="6"/>
    <x v="0"/>
    <n v="1"/>
    <x v="4"/>
    <n v="10"/>
    <x v="47"/>
    <s v="007_22"/>
    <x v="36"/>
    <x v="3"/>
    <x v="3"/>
    <x v="101"/>
    <x v="101"/>
    <n v="1"/>
    <s v="VIVIENDA PROTEGIDA"/>
    <n v="300000"/>
    <n v="0"/>
    <n v="0"/>
    <n v="0"/>
    <n v="0"/>
    <n v="0"/>
    <n v="0"/>
    <n v="300000"/>
    <n v="0"/>
    <n v="0"/>
    <n v="200000"/>
    <n v="500000"/>
    <n v="500000"/>
    <n v="500000"/>
    <n v="0"/>
    <n v="300000"/>
    <n v="0"/>
    <n v="0"/>
    <n v="300000"/>
  </r>
  <r>
    <s v="1.1-00-22"/>
    <x v="0"/>
    <x v="1"/>
    <x v="8"/>
    <s v="2.7.1"/>
    <x v="10"/>
    <s v="S"/>
    <s v="Definidos en el Presupuesto de Egresos y los que s"/>
    <s v="06_22"/>
    <x v="4"/>
    <x v="0"/>
    <n v="5"/>
    <x v="2"/>
    <n v="28"/>
    <x v="48"/>
    <s v="015_22"/>
    <x v="22"/>
    <x v="3"/>
    <x v="3"/>
    <x v="101"/>
    <x v="101"/>
    <n v="0"/>
    <s v="SIN DESCRIPCIÓN PARA DESTINOS 00"/>
    <n v="49266898.219999999"/>
    <n v="30000000"/>
    <n v="49586158.630000003"/>
    <n v="49586158.630000003"/>
    <n v="24792716.300000001"/>
    <n v="24792716.300000001"/>
    <n v="24792716.300000001"/>
    <n v="-319260.41000000387"/>
    <n v="0"/>
    <n v="0"/>
    <n v="1300000"/>
    <n v="50566898.219999999"/>
    <n v="980739.58999999613"/>
    <n v="20566898.219999999"/>
    <n v="0"/>
    <n v="19266898.219999999"/>
    <n v="0"/>
    <n v="0"/>
    <n v="19266898.219999999"/>
  </r>
  <r>
    <s v="1.1-00-22"/>
    <x v="0"/>
    <x v="1"/>
    <x v="8"/>
    <s v="2.7.1"/>
    <x v="10"/>
    <s v="S"/>
    <s v="Definidos en el Presupuesto de Egresos y los que s"/>
    <s v="06_22"/>
    <x v="4"/>
    <x v="0"/>
    <n v="5"/>
    <x v="2"/>
    <n v="23"/>
    <x v="49"/>
    <s v="014_22"/>
    <x v="4"/>
    <x v="3"/>
    <x v="3"/>
    <x v="101"/>
    <x v="101"/>
    <n v="0"/>
    <s v="SIN DESCRIPCIÓN PARA DESTINOS 00"/>
    <n v="1000000"/>
    <n v="1000000"/>
    <n v="0"/>
    <n v="0"/>
    <n v="0"/>
    <n v="0"/>
    <n v="0"/>
    <n v="1000000"/>
    <n v="0"/>
    <n v="0"/>
    <n v="0"/>
    <n v="1000000"/>
    <n v="1000000"/>
    <n v="0"/>
    <n v="0"/>
    <n v="0"/>
    <n v="0"/>
    <n v="0"/>
    <n v="0"/>
  </r>
  <r>
    <s v="1.1-00-22"/>
    <x v="0"/>
    <x v="1"/>
    <x v="8"/>
    <s v="2.7.1"/>
    <x v="10"/>
    <s v="S"/>
    <s v="Definidos en el Presupuesto de Egresos y los que s"/>
    <s v="06_22"/>
    <x v="4"/>
    <x v="0"/>
    <n v="5"/>
    <x v="2"/>
    <n v="25"/>
    <x v="50"/>
    <s v="014_22"/>
    <x v="4"/>
    <x v="3"/>
    <x v="3"/>
    <x v="101"/>
    <x v="101"/>
    <n v="0"/>
    <s v="SIN DESCRIPCIÓN PARA DESTINOS 00"/>
    <n v="4000000"/>
    <n v="4000000"/>
    <n v="0"/>
    <n v="0"/>
    <n v="0"/>
    <n v="0"/>
    <n v="0"/>
    <n v="4000000"/>
    <n v="0"/>
    <n v="0"/>
    <n v="0"/>
    <n v="4000000"/>
    <n v="4000000"/>
    <n v="0"/>
    <n v="0"/>
    <n v="0"/>
    <n v="0"/>
    <n v="0"/>
    <n v="0"/>
  </r>
  <r>
    <s v="1.1-00-22"/>
    <x v="0"/>
    <x v="1"/>
    <x v="8"/>
    <s v="2.7.1"/>
    <x v="10"/>
    <s v="S"/>
    <s v="Definidos en el Presupuesto de Egresos y los que s"/>
    <s v="06_22"/>
    <x v="4"/>
    <x v="0"/>
    <n v="5"/>
    <x v="2"/>
    <n v="26"/>
    <x v="28"/>
    <s v="015_22"/>
    <x v="22"/>
    <x v="3"/>
    <x v="3"/>
    <x v="101"/>
    <x v="101"/>
    <n v="0"/>
    <s v="SIN DESCRIPCIÓN PARA DESTINOS 00"/>
    <n v="10733101.779999999"/>
    <n v="30000000"/>
    <n v="10733101.779999999"/>
    <n v="10733101.779999999"/>
    <n v="3185444.71"/>
    <n v="3185444.71"/>
    <n v="3185444.71"/>
    <n v="0"/>
    <n v="0"/>
    <n v="0"/>
    <n v="0"/>
    <n v="10733101.779999999"/>
    <n v="0"/>
    <n v="-19266898.219999999"/>
    <n v="0"/>
    <n v="0"/>
    <n v="0"/>
    <n v="19266898.219999999"/>
    <n v="-19266898.219999999"/>
  </r>
  <r>
    <s v="1.1-00-22"/>
    <x v="0"/>
    <x v="1"/>
    <x v="8"/>
    <s v="2.7.1"/>
    <x v="10"/>
    <s v="S"/>
    <s v="Definidos en el Presupuesto de Egresos y los que s"/>
    <s v="06_22"/>
    <x v="4"/>
    <x v="0"/>
    <n v="5"/>
    <x v="2"/>
    <n v="27"/>
    <x v="29"/>
    <s v="015_22"/>
    <x v="22"/>
    <x v="3"/>
    <x v="3"/>
    <x v="101"/>
    <x v="101"/>
    <n v="0"/>
    <s v="SIN DESCRIPCIÓN PARA DESTINOS 00"/>
    <n v="10000000"/>
    <n v="10000000"/>
    <n v="0"/>
    <n v="0"/>
    <n v="0"/>
    <n v="0"/>
    <n v="0"/>
    <n v="10000000"/>
    <n v="0"/>
    <n v="0"/>
    <n v="0"/>
    <n v="10000000"/>
    <n v="10000000"/>
    <n v="0"/>
    <n v="0"/>
    <n v="0"/>
    <n v="0"/>
    <n v="0"/>
    <n v="0"/>
  </r>
  <r>
    <s v="1.1-00-22"/>
    <x v="0"/>
    <x v="1"/>
    <x v="2"/>
    <s v="2.5.6"/>
    <x v="2"/>
    <s v="S"/>
    <s v="Definidos en el Presupuesto de Egresos y los que s"/>
    <s v="06_22"/>
    <x v="4"/>
    <x v="0"/>
    <n v="5"/>
    <x v="2"/>
    <n v="24"/>
    <x v="51"/>
    <s v="014_22"/>
    <x v="4"/>
    <x v="3"/>
    <x v="3"/>
    <x v="102"/>
    <x v="102"/>
    <n v="0"/>
    <s v="SIN DESCRIPCIÓN PARA DESTINOS 00"/>
    <n v="200000"/>
    <n v="200000"/>
    <n v="49488"/>
    <n v="0"/>
    <n v="0"/>
    <n v="0"/>
    <n v="0"/>
    <n v="150512"/>
    <n v="0"/>
    <n v="0"/>
    <n v="0"/>
    <n v="200000"/>
    <n v="150512"/>
    <n v="0"/>
    <n v="0"/>
    <n v="0"/>
    <n v="0"/>
    <n v="0"/>
    <n v="0"/>
  </r>
  <r>
    <s v="1.1-00-22"/>
    <x v="0"/>
    <x v="1"/>
    <x v="2"/>
    <s v="2.5.6"/>
    <x v="2"/>
    <s v="S"/>
    <s v="Definidos en el Presupuesto de Egresos y los que s"/>
    <s v="06_22"/>
    <x v="4"/>
    <x v="0"/>
    <n v="5"/>
    <x v="2"/>
    <n v="22"/>
    <x v="4"/>
    <s v="014_22"/>
    <x v="4"/>
    <x v="3"/>
    <x v="3"/>
    <x v="103"/>
    <x v="103"/>
    <n v="0"/>
    <s v="SIN DESCRIPCIÓN PARA DESTINOS 00"/>
    <n v="3800000"/>
    <n v="3745600"/>
    <n v="0"/>
    <n v="0"/>
    <n v="0"/>
    <n v="0"/>
    <n v="0"/>
    <n v="3800000"/>
    <n v="0"/>
    <n v="0"/>
    <n v="0"/>
    <n v="3800000"/>
    <n v="3800000"/>
    <n v="54400"/>
    <n v="0"/>
    <n v="54400"/>
    <n v="0"/>
    <n v="0"/>
    <n v="54400"/>
  </r>
  <r>
    <s v="1.1-00-22"/>
    <x v="0"/>
    <x v="1"/>
    <x v="2"/>
    <s v="2.5.6"/>
    <x v="2"/>
    <s v="S"/>
    <s v="Definidos en el Presupuesto de Egresos y los que s"/>
    <s v="06_22"/>
    <x v="4"/>
    <x v="0"/>
    <n v="5"/>
    <x v="2"/>
    <n v="22"/>
    <x v="4"/>
    <s v="014_22"/>
    <x v="4"/>
    <x v="3"/>
    <x v="3"/>
    <x v="103"/>
    <x v="103"/>
    <n v="1"/>
    <s v="MALLA SOMBRA"/>
    <n v="1000000"/>
    <n v="1054400"/>
    <n v="0"/>
    <n v="0"/>
    <n v="0"/>
    <n v="0"/>
    <n v="0"/>
    <n v="1000000"/>
    <n v="0"/>
    <n v="1000000"/>
    <n v="0"/>
    <n v="0"/>
    <n v="0"/>
    <n v="-1054400"/>
    <n v="0"/>
    <n v="0"/>
    <n v="0"/>
    <n v="54400"/>
    <n v="-54400"/>
  </r>
  <r>
    <s v="1.1-00-22"/>
    <x v="0"/>
    <x v="0"/>
    <x v="0"/>
    <s v="1.3.4"/>
    <x v="0"/>
    <s v="R"/>
    <s v="Solamente actividades específicas, distintas a las"/>
    <s v="02_22"/>
    <x v="6"/>
    <x v="0"/>
    <n v="1"/>
    <x v="4"/>
    <n v="6"/>
    <x v="32"/>
    <s v="005_22"/>
    <x v="24"/>
    <x v="3"/>
    <x v="3"/>
    <x v="104"/>
    <x v="104"/>
    <n v="0"/>
    <s v="SIN DESCRIPCIÓN PARA DESTINOS 00"/>
    <n v="500000"/>
    <n v="500000"/>
    <n v="0"/>
    <n v="0"/>
    <n v="0"/>
    <n v="0"/>
    <n v="0"/>
    <n v="500000"/>
    <n v="0"/>
    <n v="0"/>
    <n v="0"/>
    <n v="500000"/>
    <n v="500000"/>
    <n v="0"/>
    <n v="0"/>
    <n v="0"/>
    <n v="0"/>
    <n v="0"/>
    <n v="0"/>
  </r>
  <r>
    <s v="1.1-00-22"/>
    <x v="0"/>
    <x v="0"/>
    <x v="0"/>
    <s v="1.3.4"/>
    <x v="0"/>
    <s v="E"/>
    <s v="Actividades del sector público, que realiza en for"/>
    <s v="01_22"/>
    <x v="3"/>
    <x v="0"/>
    <n v="1"/>
    <x v="4"/>
    <n v="1"/>
    <x v="35"/>
    <s v="001_22"/>
    <x v="27"/>
    <x v="3"/>
    <x v="3"/>
    <x v="104"/>
    <x v="104"/>
    <n v="0"/>
    <s v="SIN DESCRIPCIÓN PARA DESTINOS 00"/>
    <n v="100000"/>
    <n v="0"/>
    <n v="15000"/>
    <n v="15000"/>
    <n v="15000"/>
    <n v="15000"/>
    <n v="15000"/>
    <n v="85000"/>
    <n v="0"/>
    <n v="0"/>
    <n v="0"/>
    <n v="100000"/>
    <n v="85000"/>
    <n v="100000"/>
    <n v="0"/>
    <n v="100000"/>
    <n v="0"/>
    <n v="0"/>
    <n v="100000"/>
  </r>
  <r>
    <s v="1.1-00-22"/>
    <x v="0"/>
    <x v="0"/>
    <x v="0"/>
    <s v="1.3.4"/>
    <x v="0"/>
    <s v="E"/>
    <s v="Actividades del sector público, que realiza en for"/>
    <s v="01_22"/>
    <x v="3"/>
    <x v="0"/>
    <n v="1"/>
    <x v="4"/>
    <n v="1"/>
    <x v="35"/>
    <s v="001_22"/>
    <x v="27"/>
    <x v="3"/>
    <x v="3"/>
    <x v="104"/>
    <x v="104"/>
    <n v="1"/>
    <s v="ALDEA PASITOS"/>
    <n v="180000"/>
    <n v="0"/>
    <n v="60000"/>
    <n v="60000"/>
    <n v="60000"/>
    <n v="60000"/>
    <n v="60000"/>
    <n v="120000"/>
    <n v="0"/>
    <n v="0"/>
    <n v="0"/>
    <n v="180000"/>
    <n v="120000"/>
    <n v="180000"/>
    <n v="0"/>
    <n v="180000"/>
    <n v="0"/>
    <n v="0"/>
    <n v="180000"/>
  </r>
  <r>
    <s v="1.1-00-22"/>
    <x v="0"/>
    <x v="0"/>
    <x v="0"/>
    <s v="1.3.4"/>
    <x v="0"/>
    <s v="E"/>
    <s v="Actividades del sector público, que realiza en for"/>
    <s v="01_22"/>
    <x v="3"/>
    <x v="0"/>
    <n v="1"/>
    <x v="4"/>
    <n v="1"/>
    <x v="35"/>
    <s v="001_22"/>
    <x v="27"/>
    <x v="3"/>
    <x v="3"/>
    <x v="104"/>
    <x v="104"/>
    <n v="1"/>
    <s v="TELETON"/>
    <n v="1000000"/>
    <n v="937200"/>
    <n v="0"/>
    <n v="0"/>
    <n v="0"/>
    <n v="0"/>
    <n v="0"/>
    <n v="1000000"/>
    <n v="0"/>
    <n v="0"/>
    <n v="0"/>
    <n v="1000000"/>
    <n v="1000000"/>
    <n v="62800"/>
    <n v="0"/>
    <n v="62800"/>
    <n v="0"/>
    <n v="0"/>
    <n v="62800"/>
  </r>
  <r>
    <s v="1.1-00-22"/>
    <x v="0"/>
    <x v="0"/>
    <x v="0"/>
    <s v="1.3.4"/>
    <x v="0"/>
    <s v="E"/>
    <s v="Actividades del sector público, que realiza en for"/>
    <s v="01_22"/>
    <x v="3"/>
    <x v="0"/>
    <n v="1"/>
    <x v="4"/>
    <n v="1"/>
    <x v="35"/>
    <s v="001_22"/>
    <x v="27"/>
    <x v="3"/>
    <x v="3"/>
    <x v="104"/>
    <x v="104"/>
    <n v="2"/>
    <s v="ONU"/>
    <n v="1000000"/>
    <n v="1062800"/>
    <n v="0"/>
    <n v="0"/>
    <n v="0"/>
    <n v="0"/>
    <n v="0"/>
    <n v="1000000"/>
    <n v="0"/>
    <n v="0"/>
    <n v="0"/>
    <n v="1000000"/>
    <n v="1000000"/>
    <n v="-62800"/>
    <n v="0"/>
    <n v="0"/>
    <n v="0"/>
    <n v="62800"/>
    <n v="-62800"/>
  </r>
  <r>
    <s v="1.1-00-22"/>
    <x v="0"/>
    <x v="0"/>
    <x v="0"/>
    <s v="1.3.4"/>
    <x v="0"/>
    <s v="E"/>
    <s v="Actividades del sector público, que realiza en for"/>
    <s v="01_22"/>
    <x v="3"/>
    <x v="0"/>
    <n v="1"/>
    <x v="4"/>
    <n v="1"/>
    <x v="35"/>
    <s v="001_22"/>
    <x v="27"/>
    <x v="3"/>
    <x v="3"/>
    <x v="104"/>
    <x v="104"/>
    <n v="1"/>
    <s v="FESTIVAL DEL CINE EN GUADALAJARA"/>
    <n v="0"/>
    <n v="0"/>
    <n v="300000"/>
    <n v="300000"/>
    <n v="300000"/>
    <n v="300000"/>
    <n v="300000"/>
    <n v="-300000"/>
    <n v="0"/>
    <n v="0"/>
    <n v="300000"/>
    <n v="300000"/>
    <n v="0"/>
    <n v="300000"/>
    <n v="0"/>
    <n v="0"/>
    <n v="0"/>
    <n v="0"/>
    <n v="0"/>
  </r>
  <r>
    <s v="1.1-00-22"/>
    <x v="0"/>
    <x v="0"/>
    <x v="0"/>
    <s v="1.3.4"/>
    <x v="0"/>
    <s v="O"/>
    <s v="Actividades que realizan la función pública o cont"/>
    <s v="02_22"/>
    <x v="6"/>
    <x v="0"/>
    <n v="1"/>
    <x v="4"/>
    <n v="5"/>
    <x v="32"/>
    <s v="005_22"/>
    <x v="24"/>
    <x v="3"/>
    <x v="3"/>
    <x v="105"/>
    <x v="105"/>
    <n v="1"/>
    <s v="FOEDEN"/>
    <n v="500000"/>
    <n v="500000"/>
    <n v="0"/>
    <n v="0"/>
    <n v="0"/>
    <n v="0"/>
    <n v="0"/>
    <n v="500000"/>
    <n v="0"/>
    <n v="0"/>
    <n v="0"/>
    <n v="500000"/>
    <n v="500000"/>
    <n v="0"/>
    <n v="0"/>
    <n v="0"/>
    <n v="0"/>
    <n v="0"/>
    <n v="0"/>
  </r>
  <r>
    <s v="1.1-00-22"/>
    <x v="0"/>
    <x v="2"/>
    <x v="7"/>
    <s v="3.1.1"/>
    <x v="9"/>
    <s v="E"/>
    <s v="Actividades del sector público, que realiza en for"/>
    <s v="09_22"/>
    <x v="10"/>
    <x v="1"/>
    <n v="8"/>
    <x v="7"/>
    <n v="39"/>
    <x v="16"/>
    <s v="024_22"/>
    <x v="15"/>
    <x v="4"/>
    <x v="4"/>
    <x v="106"/>
    <x v="106"/>
    <n v="0"/>
    <s v="SIN DESCRIPCIÓN PARA DESTINOS 00"/>
    <n v="0"/>
    <n v="0"/>
    <n v="0"/>
    <n v="0"/>
    <n v="0"/>
    <n v="0"/>
    <n v="0"/>
    <n v="0"/>
    <n v="0"/>
    <n v="0"/>
    <n v="0"/>
    <n v="0"/>
    <n v="0"/>
    <n v="0"/>
    <n v="0"/>
    <n v="0"/>
    <n v="0"/>
    <n v="0"/>
    <n v="0"/>
  </r>
  <r>
    <s v="1.1-00-22"/>
    <x v="0"/>
    <x v="0"/>
    <x v="0"/>
    <s v="1.3.4"/>
    <x v="0"/>
    <s v="E"/>
    <s v="Actividades del sector público, que realiza en for"/>
    <s v="05_22"/>
    <x v="0"/>
    <x v="1"/>
    <n v="6"/>
    <x v="0"/>
    <n v="19"/>
    <x v="7"/>
    <s v="013_22"/>
    <x v="0"/>
    <x v="4"/>
    <x v="4"/>
    <x v="106"/>
    <x v="106"/>
    <n v="0"/>
    <s v="SIN DESCRIPCIÓN PARA DESTINOS 00"/>
    <n v="0"/>
    <n v="0"/>
    <n v="49135.28"/>
    <n v="49135.28"/>
    <n v="49135.28"/>
    <n v="49135.28"/>
    <n v="11595.36"/>
    <n v="-49135.28"/>
    <n v="0"/>
    <n v="0"/>
    <n v="49135.28"/>
    <n v="49135.28"/>
    <n v="0"/>
    <n v="49135.28"/>
    <n v="0"/>
    <n v="0"/>
    <n v="0"/>
    <n v="0"/>
    <n v="0"/>
  </r>
  <r>
    <s v="1.1-00-22"/>
    <x v="0"/>
    <x v="2"/>
    <x v="7"/>
    <s v="3.1.1"/>
    <x v="9"/>
    <s v="E"/>
    <s v="Actividades del sector público, que realiza en for"/>
    <s v="09_22"/>
    <x v="10"/>
    <x v="1"/>
    <n v="8"/>
    <x v="7"/>
    <n v="39"/>
    <x v="16"/>
    <s v="024_22"/>
    <x v="15"/>
    <x v="4"/>
    <x v="4"/>
    <x v="107"/>
    <x v="107"/>
    <n v="0"/>
    <s v="SIN DESCRIPCIÓN PARA DESTINOS 00"/>
    <n v="0"/>
    <n v="0"/>
    <n v="0"/>
    <n v="0"/>
    <n v="0"/>
    <n v="0"/>
    <n v="0"/>
    <n v="0"/>
    <n v="0"/>
    <n v="0"/>
    <n v="0"/>
    <n v="0"/>
    <n v="0"/>
    <n v="0"/>
    <n v="0"/>
    <n v="0"/>
    <n v="0"/>
    <n v="0"/>
    <n v="0"/>
  </r>
  <r>
    <s v="2.5-01-22"/>
    <x v="11"/>
    <x v="2"/>
    <x v="3"/>
    <s v="3.8.2"/>
    <x v="3"/>
    <s v="E"/>
    <s v="Actividades del sector público, que realiza en for"/>
    <s v="11_22"/>
    <x v="5"/>
    <x v="1"/>
    <n v="6"/>
    <x v="0"/>
    <n v="46"/>
    <x v="6"/>
    <s v="029_22"/>
    <x v="6"/>
    <x v="4"/>
    <x v="4"/>
    <x v="108"/>
    <x v="108"/>
    <n v="0"/>
    <s v="SIN DESCRIPCIÓN PARA DESTINOS 00"/>
    <n v="0"/>
    <n v="0"/>
    <n v="0"/>
    <n v="0"/>
    <n v="0"/>
    <n v="0"/>
    <n v="0"/>
    <n v="0"/>
    <n v="2819776.38"/>
    <n v="0"/>
    <n v="0"/>
    <n v="2819776.38"/>
    <n v="2819776.38"/>
    <n v="2819776.38"/>
    <m/>
    <m/>
    <m/>
    <m/>
    <m/>
  </r>
  <r>
    <s v="2.5-01-22"/>
    <x v="11"/>
    <x v="2"/>
    <x v="3"/>
    <s v="3.8.2"/>
    <x v="3"/>
    <s v="E"/>
    <s v="Actividades del sector público, que realiza en for"/>
    <s v="11_22"/>
    <x v="5"/>
    <x v="1"/>
    <n v="6"/>
    <x v="0"/>
    <n v="46"/>
    <x v="6"/>
    <s v="029_22"/>
    <x v="6"/>
    <x v="4"/>
    <x v="4"/>
    <x v="108"/>
    <x v="108"/>
    <n v="0"/>
    <s v="SIN DESCRIPCIÓN PARA DESTINOS 00"/>
    <n v="0"/>
    <n v="0"/>
    <n v="0"/>
    <n v="0"/>
    <n v="0"/>
    <n v="0"/>
    <n v="0"/>
    <n v="0"/>
    <n v="1879850.92"/>
    <n v="0"/>
    <n v="0"/>
    <n v="1879850.92"/>
    <n v="1879850.92"/>
    <n v="1879850.92"/>
    <m/>
    <m/>
    <m/>
    <m/>
    <m/>
  </r>
  <r>
    <s v="1.1-00-22"/>
    <x v="0"/>
    <x v="2"/>
    <x v="3"/>
    <s v="3.8.2"/>
    <x v="3"/>
    <s v="E"/>
    <s v="Actividades del sector público, que realiza en for"/>
    <s v="11_22"/>
    <x v="5"/>
    <x v="1"/>
    <n v="6"/>
    <x v="0"/>
    <n v="47"/>
    <x v="26"/>
    <s v="030_22"/>
    <x v="21"/>
    <x v="4"/>
    <x v="4"/>
    <x v="108"/>
    <x v="108"/>
    <n v="0"/>
    <s v="SIN DESCRIPCIÓN PARA DESTINOS 00"/>
    <n v="0"/>
    <n v="0"/>
    <n v="0"/>
    <n v="0"/>
    <n v="0"/>
    <n v="0"/>
    <n v="0"/>
    <n v="0"/>
    <n v="0"/>
    <n v="0"/>
    <n v="0"/>
    <n v="0"/>
    <n v="0"/>
    <n v="0"/>
    <n v="0"/>
    <n v="0"/>
    <n v="0"/>
    <n v="0"/>
    <n v="0"/>
  </r>
  <r>
    <s v="1.1-00-22"/>
    <x v="0"/>
    <x v="2"/>
    <x v="3"/>
    <s v="3.8.2"/>
    <x v="3"/>
    <s v="E"/>
    <s v="Actividades del sector público, que realiza en for"/>
    <s v="11_22"/>
    <x v="5"/>
    <x v="1"/>
    <n v="6"/>
    <x v="0"/>
    <n v="46"/>
    <x v="6"/>
    <s v="029_22"/>
    <x v="6"/>
    <x v="4"/>
    <x v="4"/>
    <x v="108"/>
    <x v="108"/>
    <n v="0"/>
    <s v="SIN DESCRIPCIÓN PARA DESTINOS 00"/>
    <n v="596000"/>
    <n v="0"/>
    <n v="8011584.0800000001"/>
    <n v="7540000"/>
    <n v="7540000"/>
    <n v="7540000"/>
    <n v="7540000"/>
    <n v="-7415584.0800000001"/>
    <n v="0"/>
    <n v="0"/>
    <n v="7815916.0800000001"/>
    <n v="8411916.0800000001"/>
    <n v="400332"/>
    <n v="8411916.0800000001"/>
    <n v="0"/>
    <n v="596000"/>
    <n v="0"/>
    <n v="0"/>
    <n v="596000"/>
  </r>
  <r>
    <s v="1.1-00-22"/>
    <x v="0"/>
    <x v="0"/>
    <x v="0"/>
    <s v="1.3.4"/>
    <x v="0"/>
    <s v="E"/>
    <s v="Actividades del sector público, que realiza en for"/>
    <s v="05_22"/>
    <x v="0"/>
    <x v="1"/>
    <n v="6"/>
    <x v="0"/>
    <n v="19"/>
    <x v="7"/>
    <s v="013_22"/>
    <x v="0"/>
    <x v="4"/>
    <x v="4"/>
    <x v="109"/>
    <x v="109"/>
    <n v="0"/>
    <s v="SIN DESCRIPCIÓN PARA DESTINOS 00"/>
    <n v="0"/>
    <n v="0"/>
    <n v="8129.28"/>
    <n v="8129.28"/>
    <n v="0"/>
    <n v="0"/>
    <n v="0"/>
    <n v="-8129.28"/>
    <n v="0"/>
    <n v="0"/>
    <n v="8129.28"/>
    <n v="8129.28"/>
    <n v="0"/>
    <n v="8129.28"/>
    <n v="0"/>
    <n v="0"/>
    <n v="0"/>
    <n v="0"/>
    <n v="0"/>
  </r>
  <r>
    <s v="1.1-00-22"/>
    <x v="0"/>
    <x v="2"/>
    <x v="7"/>
    <s v="3.1.1"/>
    <x v="9"/>
    <s v="E"/>
    <s v="Actividades del sector público, que realiza en for"/>
    <s v="09_22"/>
    <x v="10"/>
    <x v="1"/>
    <n v="8"/>
    <x v="7"/>
    <n v="39"/>
    <x v="16"/>
    <s v="024_22"/>
    <x v="15"/>
    <x v="4"/>
    <x v="4"/>
    <x v="110"/>
    <x v="110"/>
    <n v="0"/>
    <s v="SIN DESCRIPCIÓN PARA DESTINOS 00"/>
    <n v="0"/>
    <n v="0"/>
    <n v="0"/>
    <n v="0"/>
    <n v="0"/>
    <n v="0"/>
    <n v="0"/>
    <n v="0"/>
    <n v="0"/>
    <n v="0"/>
    <n v="0"/>
    <n v="0"/>
    <n v="0"/>
    <n v="0"/>
    <n v="0"/>
    <n v="0"/>
    <n v="0"/>
    <n v="0"/>
    <n v="0"/>
  </r>
  <r>
    <s v="1.1-00-22"/>
    <x v="0"/>
    <x v="2"/>
    <x v="3"/>
    <s v="3.8.2"/>
    <x v="3"/>
    <s v="E"/>
    <s v="Actividades del sector público, que realiza en for"/>
    <s v="11_22"/>
    <x v="5"/>
    <x v="1"/>
    <n v="6"/>
    <x v="0"/>
    <n v="47"/>
    <x v="26"/>
    <s v="030_22"/>
    <x v="21"/>
    <x v="4"/>
    <x v="4"/>
    <x v="110"/>
    <x v="110"/>
    <n v="0"/>
    <s v="SIN DESCRIPCIÓN PARA DESTINOS 00"/>
    <n v="9000"/>
    <n v="0"/>
    <n v="495320"/>
    <n v="0"/>
    <n v="0"/>
    <n v="0"/>
    <n v="0"/>
    <n v="-486320"/>
    <n v="0"/>
    <n v="0"/>
    <n v="486320"/>
    <n v="495320"/>
    <n v="0"/>
    <n v="495320"/>
    <n v="0"/>
    <n v="9000"/>
    <n v="0"/>
    <n v="0"/>
    <n v="9000"/>
  </r>
  <r>
    <s v="1.1-00-22"/>
    <x v="0"/>
    <x v="2"/>
    <x v="3"/>
    <s v="3.8.2"/>
    <x v="3"/>
    <s v="E"/>
    <s v="Actividades del sector público, que realiza en for"/>
    <s v="11_22"/>
    <x v="5"/>
    <x v="1"/>
    <n v="6"/>
    <x v="0"/>
    <n v="46"/>
    <x v="6"/>
    <s v="029_22"/>
    <x v="6"/>
    <x v="4"/>
    <x v="4"/>
    <x v="111"/>
    <x v="111"/>
    <n v="0"/>
    <s v="SIN DESCRIPCIÓN PARA DESTINOS 00"/>
    <n v="0"/>
    <n v="0"/>
    <n v="246616"/>
    <n v="0"/>
    <n v="0"/>
    <n v="0"/>
    <n v="0"/>
    <n v="-246616"/>
    <n v="0"/>
    <n v="0"/>
    <n v="248000"/>
    <n v="248000"/>
    <n v="1384"/>
    <n v="248000"/>
    <n v="0"/>
    <n v="0"/>
    <n v="0"/>
    <n v="0"/>
    <n v="0"/>
  </r>
  <r>
    <s v="1.1-00-22"/>
    <x v="0"/>
    <x v="0"/>
    <x v="0"/>
    <s v="1.3.4"/>
    <x v="0"/>
    <s v="R"/>
    <s v="Solamente actividades específicas, distintas a las"/>
    <s v="02_22"/>
    <x v="6"/>
    <x v="1"/>
    <n v="1"/>
    <x v="4"/>
    <n v="9"/>
    <x v="8"/>
    <s v="006_22"/>
    <x v="7"/>
    <x v="4"/>
    <x v="4"/>
    <x v="112"/>
    <x v="112"/>
    <n v="0"/>
    <s v="SIN DESCRIPCIÓN PARA DESTINOS 00"/>
    <n v="0"/>
    <n v="0"/>
    <n v="0"/>
    <n v="0"/>
    <n v="0"/>
    <n v="0"/>
    <n v="0"/>
    <n v="0"/>
    <n v="0"/>
    <n v="0"/>
    <n v="0"/>
    <n v="0"/>
    <n v="0"/>
    <n v="0"/>
    <n v="0"/>
    <n v="0"/>
    <n v="0"/>
    <n v="0"/>
    <n v="0"/>
  </r>
  <r>
    <s v="1.1-00-22"/>
    <x v="0"/>
    <x v="1"/>
    <x v="6"/>
    <s v="2.1.5"/>
    <x v="8"/>
    <s v="R"/>
    <s v="Solamente actividades específicas, distintas a las"/>
    <s v="17_22"/>
    <x v="9"/>
    <x v="1"/>
    <n v="4"/>
    <x v="6"/>
    <n v="53"/>
    <x v="15"/>
    <s v="036_22"/>
    <x v="14"/>
    <x v="4"/>
    <x v="4"/>
    <x v="113"/>
    <x v="113"/>
    <n v="0"/>
    <s v="SIN DESCRIPCIÓN PARA DESTINOS 00"/>
    <n v="0"/>
    <n v="0"/>
    <n v="0"/>
    <n v="0"/>
    <n v="0"/>
    <n v="0"/>
    <n v="0"/>
    <n v="0"/>
    <n v="0"/>
    <n v="0"/>
    <n v="49733.84"/>
    <n v="49733.84"/>
    <n v="49733.84"/>
    <n v="49733.84"/>
    <m/>
    <m/>
    <m/>
    <m/>
    <m/>
  </r>
  <r>
    <s v="1.1-00-22"/>
    <x v="0"/>
    <x v="0"/>
    <x v="0"/>
    <s v="1.3.4"/>
    <x v="0"/>
    <s v="E"/>
    <s v="Actividades del sector público, que realiza en for"/>
    <s v="07_22"/>
    <x v="1"/>
    <x v="1"/>
    <n v="3"/>
    <x v="3"/>
    <n v="32"/>
    <x v="5"/>
    <s v="019_22"/>
    <x v="5"/>
    <x v="4"/>
    <x v="4"/>
    <x v="114"/>
    <x v="114"/>
    <n v="0"/>
    <s v="SIN DESCRIPCIÓN PARA DESTINOS 00"/>
    <n v="200000"/>
    <n v="200000"/>
    <n v="177695.66"/>
    <n v="0"/>
    <n v="0"/>
    <n v="0"/>
    <n v="0"/>
    <n v="22304.339999999997"/>
    <n v="0"/>
    <n v="0"/>
    <n v="0"/>
    <n v="200000"/>
    <n v="22304.339999999997"/>
    <n v="0"/>
    <n v="0"/>
    <n v="0"/>
    <n v="0"/>
    <n v="0"/>
    <n v="0"/>
  </r>
  <r>
    <s v="1.1-00-22"/>
    <x v="0"/>
    <x v="0"/>
    <x v="0"/>
    <s v="1.3.4"/>
    <x v="0"/>
    <s v="E"/>
    <s v="Actividades del sector público, que realiza en for"/>
    <s v="05_22"/>
    <x v="0"/>
    <x v="1"/>
    <n v="6"/>
    <x v="0"/>
    <n v="19"/>
    <x v="7"/>
    <s v="013_22"/>
    <x v="0"/>
    <x v="4"/>
    <x v="4"/>
    <x v="114"/>
    <x v="114"/>
    <n v="0"/>
    <s v="SIN DESCRIPCIÓN PARA DESTINOS 00"/>
    <n v="0"/>
    <n v="0"/>
    <n v="2280"/>
    <n v="2280"/>
    <n v="2280"/>
    <n v="2280"/>
    <n v="2280"/>
    <n v="-2280"/>
    <n v="0"/>
    <n v="0"/>
    <n v="2280"/>
    <n v="2280"/>
    <n v="0"/>
    <n v="2280"/>
    <n v="0"/>
    <n v="0"/>
    <n v="0"/>
    <n v="0"/>
    <n v="0"/>
  </r>
  <r>
    <s v="1.1-00-22"/>
    <x v="0"/>
    <x v="0"/>
    <x v="0"/>
    <s v="1.3.4"/>
    <x v="0"/>
    <s v="E"/>
    <s v="Actividades del sector público, que realiza en for"/>
    <s v="05_22"/>
    <x v="0"/>
    <x v="1"/>
    <n v="6"/>
    <x v="0"/>
    <n v="19"/>
    <x v="7"/>
    <s v="013_22"/>
    <x v="0"/>
    <x v="4"/>
    <x v="4"/>
    <x v="115"/>
    <x v="115"/>
    <n v="0"/>
    <s v="SIN DESCRIPCIÓN PARA DESTINOS 00"/>
    <n v="0"/>
    <n v="0"/>
    <n v="0"/>
    <n v="0"/>
    <n v="0"/>
    <n v="0"/>
    <n v="0"/>
    <n v="0"/>
    <n v="0"/>
    <n v="0"/>
    <n v="0"/>
    <n v="0"/>
    <n v="0"/>
    <n v="0"/>
    <n v="0"/>
    <n v="0"/>
    <n v="0"/>
    <n v="0"/>
    <n v="0"/>
  </r>
  <r>
    <s v="1.1-00-22"/>
    <x v="0"/>
    <x v="2"/>
    <x v="3"/>
    <s v="3.8.2"/>
    <x v="3"/>
    <s v="E"/>
    <s v="Actividades del sector público, que realiza en for"/>
    <s v="11_22"/>
    <x v="5"/>
    <x v="1"/>
    <n v="6"/>
    <x v="0"/>
    <n v="46"/>
    <x v="6"/>
    <s v="029_22"/>
    <x v="6"/>
    <x v="4"/>
    <x v="4"/>
    <x v="116"/>
    <x v="116"/>
    <n v="0"/>
    <s v="SIN DESCRIPCIÓN PARA DESTINOS 00"/>
    <n v="108000"/>
    <n v="0"/>
    <n v="4379"/>
    <n v="0"/>
    <n v="0"/>
    <n v="0"/>
    <n v="0"/>
    <n v="103621"/>
    <n v="0"/>
    <n v="0"/>
    <n v="50000"/>
    <n v="158000"/>
    <n v="153621"/>
    <n v="158000"/>
    <n v="0"/>
    <n v="108000"/>
    <n v="0"/>
    <n v="0"/>
    <n v="108000"/>
  </r>
  <r>
    <s v="1.1-00-22"/>
    <x v="0"/>
    <x v="0"/>
    <x v="4"/>
    <s v="1.7.2"/>
    <x v="5"/>
    <s v="R"/>
    <s v="Solamente actividades específicas, distintas a las"/>
    <s v="02_22"/>
    <x v="6"/>
    <x v="1"/>
    <n v="3"/>
    <x v="3"/>
    <n v="12"/>
    <x v="20"/>
    <s v="008_22"/>
    <x v="11"/>
    <x v="4"/>
    <x v="4"/>
    <x v="116"/>
    <x v="116"/>
    <n v="0"/>
    <s v="SIN DESCRIPCIÓN PARA DESTINOS 00"/>
    <n v="100000"/>
    <n v="100000"/>
    <n v="97440"/>
    <n v="0"/>
    <n v="0"/>
    <n v="0"/>
    <n v="0"/>
    <n v="2560"/>
    <n v="0"/>
    <n v="0"/>
    <n v="0"/>
    <n v="100000"/>
    <n v="2560"/>
    <n v="0"/>
    <n v="0"/>
    <n v="0"/>
    <n v="0"/>
    <n v="0"/>
    <n v="0"/>
  </r>
  <r>
    <s v="1.1-00-22"/>
    <x v="0"/>
    <x v="0"/>
    <x v="0"/>
    <s v="1.3.4"/>
    <x v="0"/>
    <s v="R"/>
    <s v="Solamente actividades específicas, distintas a las"/>
    <s v="02_22"/>
    <x v="6"/>
    <x v="1"/>
    <n v="1"/>
    <x v="4"/>
    <n v="9"/>
    <x v="8"/>
    <s v="006_22"/>
    <x v="7"/>
    <x v="4"/>
    <x v="4"/>
    <x v="117"/>
    <x v="117"/>
    <n v="0"/>
    <s v="SIN DESCRIPCIÓN PARA DESTINOS 00"/>
    <n v="0"/>
    <n v="0"/>
    <n v="0"/>
    <n v="0"/>
    <n v="0"/>
    <n v="0"/>
    <n v="0"/>
    <n v="0"/>
    <n v="0"/>
    <n v="0"/>
    <n v="38172.14"/>
    <n v="38172.14"/>
    <n v="38172.14"/>
    <n v="38172.14"/>
    <n v="0"/>
    <n v="0"/>
    <n v="0"/>
    <n v="0"/>
    <n v="0"/>
  </r>
  <r>
    <s v="1.1-00-22"/>
    <x v="0"/>
    <x v="0"/>
    <x v="0"/>
    <s v="1.3.4"/>
    <x v="0"/>
    <s v="E"/>
    <s v="Actividades del sector público, que realiza en for"/>
    <s v="07_22"/>
    <x v="1"/>
    <x v="1"/>
    <n v="3"/>
    <x v="3"/>
    <n v="32"/>
    <x v="5"/>
    <s v="019_22"/>
    <x v="5"/>
    <x v="4"/>
    <x v="4"/>
    <x v="117"/>
    <x v="117"/>
    <n v="0"/>
    <s v="SIN DESCRIPCIÓN PARA DESTINOS 00"/>
    <n v="1000000"/>
    <n v="1000000"/>
    <n v="507838.71999999997"/>
    <n v="503256.72"/>
    <n v="39024.720000000001"/>
    <n v="39024.720000000001"/>
    <n v="39024.720000000001"/>
    <n v="492161.28000000003"/>
    <n v="0"/>
    <n v="0"/>
    <n v="0"/>
    <n v="1000000"/>
    <n v="492161.28000000003"/>
    <n v="0"/>
    <n v="0"/>
    <n v="0"/>
    <n v="0"/>
    <n v="0"/>
    <n v="0"/>
  </r>
  <r>
    <s v="1.1-00-22"/>
    <x v="0"/>
    <x v="1"/>
    <x v="2"/>
    <s v="2.5.6"/>
    <x v="2"/>
    <s v="S"/>
    <s v="Definidos en el Presupuesto de Egresos y los que s"/>
    <s v="06_22"/>
    <x v="4"/>
    <x v="1"/>
    <n v="5"/>
    <x v="2"/>
    <n v="22"/>
    <x v="4"/>
    <s v="014_22"/>
    <x v="4"/>
    <x v="4"/>
    <x v="4"/>
    <x v="117"/>
    <x v="117"/>
    <n v="0"/>
    <s v="SIN DESCRIPCIÓN PARA DESTINOS 00"/>
    <n v="0"/>
    <n v="0"/>
    <n v="214020"/>
    <n v="0"/>
    <n v="0"/>
    <n v="0"/>
    <n v="0"/>
    <n v="-214020"/>
    <n v="0"/>
    <n v="0"/>
    <n v="379020"/>
    <n v="379020"/>
    <n v="165000"/>
    <n v="379020"/>
    <n v="0"/>
    <n v="0"/>
    <n v="0"/>
    <n v="0"/>
    <n v="0"/>
  </r>
  <r>
    <s v="2.5-02-22"/>
    <x v="4"/>
    <x v="2"/>
    <x v="3"/>
    <s v="3.8.2"/>
    <x v="3"/>
    <s v="E"/>
    <s v="Actividades del sector público, que realiza en for"/>
    <s v="11_22"/>
    <x v="5"/>
    <x v="1"/>
    <n v="6"/>
    <x v="0"/>
    <n v="47"/>
    <x v="26"/>
    <s v="030_22"/>
    <x v="21"/>
    <x v="4"/>
    <x v="4"/>
    <x v="118"/>
    <x v="118"/>
    <n v="0"/>
    <s v="SIN DESCRIPCIÓN PARA DESTINOS 00"/>
    <n v="20500000"/>
    <n v="20500000"/>
    <n v="0"/>
    <n v="0"/>
    <n v="0"/>
    <n v="0"/>
    <n v="0"/>
    <n v="20500000"/>
    <n v="31655749.090000004"/>
    <n v="0"/>
    <n v="0"/>
    <n v="52155749.090000004"/>
    <n v="52155749.090000004"/>
    <n v="31655749.090000004"/>
    <n v="0"/>
    <n v="0"/>
    <n v="0"/>
    <n v="0"/>
    <n v="0"/>
  </r>
  <r>
    <s v="1.1-00-22"/>
    <x v="0"/>
    <x v="0"/>
    <x v="4"/>
    <s v="1.7.2"/>
    <x v="5"/>
    <s v="R"/>
    <s v="Solamente actividades específicas, distintas a las"/>
    <s v="02_22"/>
    <x v="6"/>
    <x v="1"/>
    <n v="3"/>
    <x v="3"/>
    <n v="12"/>
    <x v="20"/>
    <s v="008_22"/>
    <x v="11"/>
    <x v="4"/>
    <x v="4"/>
    <x v="118"/>
    <x v="118"/>
    <n v="0"/>
    <s v="SIN DESCRIPCIÓN PARA DESTINOS 00"/>
    <n v="500000"/>
    <n v="500000"/>
    <n v="473280"/>
    <n v="0"/>
    <n v="0"/>
    <n v="0"/>
    <n v="0"/>
    <n v="26720"/>
    <n v="0"/>
    <n v="0"/>
    <n v="0"/>
    <n v="500000"/>
    <n v="26720"/>
    <n v="0"/>
    <n v="0"/>
    <n v="0"/>
    <n v="0"/>
    <n v="0"/>
    <n v="0"/>
  </r>
  <r>
    <s v="1.1-00-22"/>
    <x v="0"/>
    <x v="0"/>
    <x v="0"/>
    <s v="1.3.4"/>
    <x v="0"/>
    <s v="M"/>
    <s v="Actividades de apoyo administrativo desarrolladas "/>
    <s v="04_22"/>
    <x v="2"/>
    <x v="1"/>
    <n v="6"/>
    <x v="0"/>
    <n v="17"/>
    <x v="38"/>
    <s v="012_22"/>
    <x v="30"/>
    <x v="4"/>
    <x v="4"/>
    <x v="119"/>
    <x v="119"/>
    <n v="0"/>
    <s v="SIN DESCRIPCIÓN PARA DESTINOS 00"/>
    <n v="0"/>
    <n v="0"/>
    <n v="258837.02"/>
    <n v="258837.02"/>
    <n v="258837.02"/>
    <n v="258837.02"/>
    <n v="258837.02"/>
    <n v="-258837.02"/>
    <n v="0"/>
    <n v="0"/>
    <n v="1258837.02"/>
    <n v="1258837.02"/>
    <n v="1000000"/>
    <n v="1258837.02"/>
    <n v="0"/>
    <n v="0"/>
    <n v="0"/>
    <n v="0"/>
    <n v="0"/>
  </r>
  <r>
    <s v="1.1-00-22"/>
    <x v="0"/>
    <x v="2"/>
    <x v="3"/>
    <s v="3.8.2"/>
    <x v="3"/>
    <s v="E"/>
    <s v="Actividades del sector público, que realiza en for"/>
    <s v="11_22"/>
    <x v="5"/>
    <x v="1"/>
    <n v="6"/>
    <x v="0"/>
    <n v="47"/>
    <x v="26"/>
    <s v="030_22"/>
    <x v="21"/>
    <x v="4"/>
    <x v="4"/>
    <x v="120"/>
    <x v="120"/>
    <n v="0"/>
    <s v="SIN DESCRIPCIÓN PARA DESTINOS 00"/>
    <n v="829000"/>
    <n v="2000000"/>
    <n v="6020779.5999999996"/>
    <n v="6020779.5999999996"/>
    <n v="0"/>
    <n v="0"/>
    <n v="0"/>
    <n v="-5191779.5999999996"/>
    <n v="0"/>
    <n v="0"/>
    <n v="5191779.5999999996"/>
    <n v="6020779.5999999996"/>
    <n v="0"/>
    <n v="4020779.5999999996"/>
    <n v="0"/>
    <n v="0"/>
    <n v="0"/>
    <n v="1171000"/>
    <n v="-1171000"/>
  </r>
  <r>
    <s v="1.1-00-22"/>
    <x v="0"/>
    <x v="2"/>
    <x v="3"/>
    <s v="3.8.2"/>
    <x v="3"/>
    <s v="E"/>
    <s v="Actividades del sector público, que realiza en for"/>
    <s v="11_22"/>
    <x v="5"/>
    <x v="1"/>
    <n v="6"/>
    <x v="0"/>
    <n v="47"/>
    <x v="26"/>
    <s v="030_22"/>
    <x v="21"/>
    <x v="4"/>
    <x v="4"/>
    <x v="121"/>
    <x v="121"/>
    <n v="0"/>
    <s v="SIN DESCRIPCIÓN PARA DESTINOS 00"/>
    <n v="658000"/>
    <n v="200000"/>
    <n v="611523"/>
    <n v="611523"/>
    <n v="611523"/>
    <n v="0"/>
    <n v="0"/>
    <n v="46477"/>
    <n v="0"/>
    <n v="0"/>
    <n v="0"/>
    <n v="658000"/>
    <n v="46477"/>
    <n v="458000"/>
    <n v="0"/>
    <n v="467000"/>
    <n v="0"/>
    <n v="9000"/>
    <n v="458000"/>
  </r>
  <r>
    <s v="1.1-XX-22"/>
    <x v="12"/>
    <x v="0"/>
    <x v="0"/>
    <s v="1.3.4"/>
    <x v="0"/>
    <s v="R"/>
    <s v="Proyectos de inversión sujetos a registro en la Ca"/>
    <s v="07_22"/>
    <x v="1"/>
    <x v="1"/>
    <n v="3"/>
    <x v="3"/>
    <n v="33"/>
    <x v="34"/>
    <s v="020_22"/>
    <x v="26"/>
    <x v="5"/>
    <x v="5"/>
    <x v="122"/>
    <x v="122"/>
    <n v="0"/>
    <s v="SIN DESCRIPCIÓN PARA DESTINOS 00"/>
    <n v="0"/>
    <n v="0"/>
    <n v="0"/>
    <n v="0"/>
    <n v="0"/>
    <n v="0"/>
    <n v="0"/>
    <n v="0"/>
    <n v="158494"/>
    <n v="0"/>
    <n v="8341506"/>
    <n v="8500000"/>
    <n v="8500000"/>
    <n v="8500000"/>
    <n v="0"/>
    <n v="0"/>
    <n v="0"/>
    <n v="0"/>
    <n v="0"/>
  </r>
  <r>
    <s v="2.5-02-22"/>
    <x v="4"/>
    <x v="0"/>
    <x v="0"/>
    <s v="1.3.4"/>
    <x v="0"/>
    <s v="K"/>
    <s v="Proyectos de inversión sujetos a registro en la Ca"/>
    <s v="07_22"/>
    <x v="1"/>
    <x v="1"/>
    <n v="3"/>
    <x v="3"/>
    <n v="33"/>
    <x v="34"/>
    <s v="020_22"/>
    <x v="26"/>
    <x v="5"/>
    <x v="5"/>
    <x v="122"/>
    <x v="122"/>
    <n v="0"/>
    <s v="SIN DESCRIPCIÓN PARA DESTINOS 00"/>
    <n v="50000000"/>
    <n v="60000000"/>
    <n v="0"/>
    <n v="0"/>
    <n v="0"/>
    <n v="0"/>
    <n v="0"/>
    <n v="50000000"/>
    <n v="0"/>
    <n v="0"/>
    <n v="0"/>
    <n v="50000000"/>
    <n v="50000000"/>
    <n v="-10000000"/>
    <n v="0"/>
    <n v="0"/>
    <n v="0"/>
    <n v="10000000"/>
    <n v="-10000000"/>
  </r>
  <r>
    <s v="1.1-00-22"/>
    <x v="0"/>
    <x v="0"/>
    <x v="0"/>
    <s v="1.3.4"/>
    <x v="0"/>
    <s v="K"/>
    <s v="Proyectos de inversión sujetos a registro en la Ca"/>
    <s v="07_22"/>
    <x v="1"/>
    <x v="1"/>
    <n v="3"/>
    <x v="3"/>
    <n v="34"/>
    <x v="52"/>
    <s v="020_22"/>
    <x v="26"/>
    <x v="5"/>
    <x v="5"/>
    <x v="122"/>
    <x v="122"/>
    <n v="0"/>
    <s v="SIN DESCRIPCIÓN PARA DESTINOS 00"/>
    <n v="8000000"/>
    <n v="8000000"/>
    <n v="0"/>
    <n v="0"/>
    <n v="0"/>
    <n v="0"/>
    <n v="0"/>
    <n v="8000000"/>
    <n v="0"/>
    <n v="0"/>
    <n v="42000000"/>
    <n v="50000000"/>
    <n v="50000000"/>
    <n v="42000000"/>
    <n v="0"/>
    <n v="0"/>
    <n v="0"/>
    <n v="0"/>
    <n v="0"/>
  </r>
  <r>
    <s v="1.1-00-22"/>
    <x v="0"/>
    <x v="0"/>
    <x v="0"/>
    <s v="1.3.4"/>
    <x v="0"/>
    <s v="K"/>
    <s v="Proyectos de inversión sujetos a registro en la Ca"/>
    <s v="07_22"/>
    <x v="1"/>
    <x v="1"/>
    <n v="3"/>
    <x v="3"/>
    <n v="33"/>
    <x v="34"/>
    <s v="020_22"/>
    <x v="26"/>
    <x v="5"/>
    <x v="5"/>
    <x v="122"/>
    <x v="122"/>
    <n v="0"/>
    <s v="SIN DESCRIPCIÓN PARA DESTINOS 00"/>
    <n v="0"/>
    <n v="0"/>
    <n v="1324208.6299999999"/>
    <n v="1324208.6299999999"/>
    <n v="1111444.02"/>
    <n v="1111444.02"/>
    <n v="1111444.02"/>
    <n v="-1324208.6299999999"/>
    <n v="0"/>
    <n v="0"/>
    <n v="50000000"/>
    <n v="50000000"/>
    <n v="48675791.369999997"/>
    <n v="50000000"/>
    <n v="0"/>
    <n v="0"/>
    <n v="0"/>
    <n v="0"/>
    <n v="0"/>
  </r>
  <r>
    <s v="2.5-02-22"/>
    <x v="4"/>
    <x v="0"/>
    <x v="0"/>
    <s v="1.3.4"/>
    <x v="0"/>
    <s v="K"/>
    <s v="Proyectos de inversión sujetos a registro en la Ca"/>
    <s v="07_22"/>
    <x v="1"/>
    <x v="1"/>
    <n v="3"/>
    <x v="3"/>
    <n v="33"/>
    <x v="34"/>
    <s v="020_22"/>
    <x v="26"/>
    <x v="5"/>
    <x v="5"/>
    <x v="123"/>
    <x v="123"/>
    <n v="0"/>
    <s v="SIN DESCRIPCIÓN PARA DESTINOS 00"/>
    <n v="10000000"/>
    <n v="0"/>
    <n v="3649487.3"/>
    <n v="3649487.3"/>
    <n v="2115600.4"/>
    <n v="1775011.67"/>
    <n v="1775011.67"/>
    <n v="6350512.7000000002"/>
    <n v="48676004.659999996"/>
    <n v="0"/>
    <n v="0"/>
    <n v="58676004.659999996"/>
    <n v="55026517.359999999"/>
    <n v="58676004.659999996"/>
    <n v="0"/>
    <n v="10000000"/>
    <n v="0"/>
    <n v="0"/>
    <n v="10000000"/>
  </r>
  <r>
    <s v="1.1-00-22"/>
    <x v="0"/>
    <x v="0"/>
    <x v="0"/>
    <s v="1.3.4"/>
    <x v="0"/>
    <s v="K"/>
    <s v="Proyectos de inversión sujetos a registro en la Ca"/>
    <s v="07_22"/>
    <x v="1"/>
    <x v="1"/>
    <n v="3"/>
    <x v="3"/>
    <n v="33"/>
    <x v="34"/>
    <s v="020_22"/>
    <x v="26"/>
    <x v="5"/>
    <x v="5"/>
    <x v="123"/>
    <x v="123"/>
    <n v="0"/>
    <s v="SIN DESCRIPCIÓN PARA DESTINOS 00"/>
    <n v="0"/>
    <n v="0"/>
    <n v="0"/>
    <n v="0"/>
    <n v="0"/>
    <n v="0"/>
    <n v="0"/>
    <n v="0"/>
    <n v="0"/>
    <n v="0"/>
    <n v="0"/>
    <n v="0"/>
    <n v="0"/>
    <n v="0"/>
    <n v="0"/>
    <n v="0"/>
    <n v="0"/>
    <n v="0"/>
    <n v="0"/>
  </r>
  <r>
    <s v="2.5-01-22"/>
    <x v="11"/>
    <x v="0"/>
    <x v="0"/>
    <s v="1.3.4"/>
    <x v="0"/>
    <s v="K"/>
    <s v="Proyectos de inversión sujetos a registro en la Ca"/>
    <s v="07_22"/>
    <x v="1"/>
    <x v="1"/>
    <n v="3"/>
    <x v="3"/>
    <n v="33"/>
    <x v="34"/>
    <s v="020_22"/>
    <x v="26"/>
    <x v="5"/>
    <x v="5"/>
    <x v="123"/>
    <x v="123"/>
    <n v="0"/>
    <s v="SIN DESCRIPCIÓN PARA DESTINOS 00"/>
    <n v="48707951"/>
    <n v="48707951"/>
    <n v="0"/>
    <n v="0"/>
    <n v="0"/>
    <n v="0"/>
    <n v="0"/>
    <n v="48707951"/>
    <n v="40584967.699999996"/>
    <n v="0"/>
    <n v="0"/>
    <n v="89292918.699999988"/>
    <n v="89292918.699999988"/>
    <n v="40584967.699999988"/>
    <n v="0"/>
    <n v="0"/>
    <n v="0"/>
    <n v="0"/>
    <n v="0"/>
  </r>
  <r>
    <s v="1.1-00-22"/>
    <x v="0"/>
    <x v="0"/>
    <x v="0"/>
    <s v="1.3.4"/>
    <x v="0"/>
    <s v="K"/>
    <s v="Proyectos de inversión sujetos a registro en la Ca"/>
    <s v="07_22"/>
    <x v="1"/>
    <x v="1"/>
    <n v="3"/>
    <x v="3"/>
    <n v="33"/>
    <x v="34"/>
    <s v="020_22"/>
    <x v="26"/>
    <x v="5"/>
    <x v="5"/>
    <x v="124"/>
    <x v="124"/>
    <n v="0"/>
    <s v="SIN DESCRIPCIÓN PARA DESTINOS 00"/>
    <n v="0"/>
    <n v="0"/>
    <n v="0"/>
    <n v="0"/>
    <n v="0"/>
    <n v="0"/>
    <n v="0"/>
    <n v="0"/>
    <n v="0"/>
    <n v="0"/>
    <n v="8000000"/>
    <n v="8000000"/>
    <n v="8000000"/>
    <n v="8000000"/>
    <n v="0"/>
    <n v="0"/>
    <n v="0"/>
    <n v="0"/>
    <n v="0"/>
  </r>
  <r>
    <s v="1.1-00-22"/>
    <x v="0"/>
    <x v="0"/>
    <x v="0"/>
    <s v="1.3.4"/>
    <x v="0"/>
    <s v="M"/>
    <s v="Actividades de apoyo administrativo desarrolladas "/>
    <s v="04_22"/>
    <x v="2"/>
    <x v="1"/>
    <n v="6"/>
    <x v="0"/>
    <n v="16"/>
    <x v="10"/>
    <s v="011_22"/>
    <x v="9"/>
    <x v="5"/>
    <x v="5"/>
    <x v="125"/>
    <x v="125"/>
    <n v="2"/>
    <s v="CAT"/>
    <n v="70891636.560000002"/>
    <n v="70891636.560000002"/>
    <n v="22695358.23"/>
    <n v="22695358.23"/>
    <n v="22695358.23"/>
    <n v="22695358.23"/>
    <n v="22695358.23"/>
    <n v="48196278.329999998"/>
    <n v="0"/>
    <n v="0"/>
    <n v="0"/>
    <n v="70891636.560000002"/>
    <n v="48196278.329999998"/>
    <n v="0"/>
    <n v="0"/>
    <n v="0"/>
    <n v="0"/>
    <n v="0"/>
    <n v="0"/>
  </r>
  <r>
    <s v="1.1-00-22"/>
    <x v="0"/>
    <x v="0"/>
    <x v="0"/>
    <s v="1.3.4"/>
    <x v="0"/>
    <s v="M"/>
    <s v="Actividades de apoyo administrativo desarrolladas "/>
    <s v="04_22"/>
    <x v="2"/>
    <x v="1"/>
    <n v="6"/>
    <x v="0"/>
    <n v="16"/>
    <x v="10"/>
    <s v="011_22"/>
    <x v="9"/>
    <x v="5"/>
    <x v="5"/>
    <x v="125"/>
    <x v="125"/>
    <n v="1"/>
    <s v="PLANTAS DE TRATAMIENTO"/>
    <n v="25108363.440000001"/>
    <n v="25108363.440000001"/>
    <n v="7860120"/>
    <n v="7860120"/>
    <n v="7860120"/>
    <n v="7860120"/>
    <n v="7860120"/>
    <n v="17248243.440000001"/>
    <n v="0"/>
    <n v="0"/>
    <n v="0"/>
    <n v="25108363.440000001"/>
    <n v="17248243.440000001"/>
    <n v="0"/>
    <n v="0"/>
    <n v="0"/>
    <n v="0"/>
    <n v="0"/>
    <n v="0"/>
  </r>
  <r>
    <s v="2.5-02-22"/>
    <x v="4"/>
    <x v="0"/>
    <x v="0"/>
    <s v="1.3.4"/>
    <x v="0"/>
    <s v="M"/>
    <s v="Actividades de apoyo administrativo desarrolladas "/>
    <s v="04_22"/>
    <x v="2"/>
    <x v="2"/>
    <n v="6"/>
    <x v="0"/>
    <n v="17"/>
    <x v="38"/>
    <s v="012_22"/>
    <x v="30"/>
    <x v="6"/>
    <x v="6"/>
    <x v="126"/>
    <x v="126"/>
    <n v="0"/>
    <s v="SIN DESCRIPCIÓN PARA DESTINOS 00"/>
    <n v="35000000"/>
    <n v="35000000"/>
    <n v="9093174.9000000004"/>
    <n v="9093174.9000000004"/>
    <n v="9093174.9000000004"/>
    <n v="9093174.9000000004"/>
    <n v="9093174.9000000004"/>
    <n v="25906825.100000001"/>
    <n v="3214340.6599999964"/>
    <n v="0"/>
    <n v="0"/>
    <n v="38214340.659999996"/>
    <n v="29121165.759999998"/>
    <n v="3214340.6599999964"/>
    <n v="0"/>
    <n v="0"/>
    <n v="0"/>
    <n v="0"/>
    <n v="0"/>
  </r>
  <r>
    <s v="2.5-02-22"/>
    <x v="4"/>
    <x v="0"/>
    <x v="0"/>
    <s v="1.3.4"/>
    <x v="0"/>
    <s v="M"/>
    <s v="Actividades de apoyo administrativo desarrolladas "/>
    <s v="04_22"/>
    <x v="2"/>
    <x v="2"/>
    <n v="6"/>
    <x v="0"/>
    <n v="17"/>
    <x v="38"/>
    <s v="012_22"/>
    <x v="30"/>
    <x v="6"/>
    <x v="6"/>
    <x v="127"/>
    <x v="127"/>
    <n v="0"/>
    <s v="SIN DESCRIPCIÓN PARA DESTINOS 00"/>
    <n v="20000000"/>
    <n v="20000000"/>
    <n v="5421264.4699999997"/>
    <n v="5421264.4699999997"/>
    <n v="5421264.4699999997"/>
    <n v="5421264.4699999997"/>
    <n v="5421264.4699999997"/>
    <n v="14578735.530000001"/>
    <n v="1253618"/>
    <n v="0"/>
    <n v="0"/>
    <n v="21253618"/>
    <n v="15832353.530000001"/>
    <n v="1253618"/>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Fuente de Financiamiento">
  <location ref="A1:B15" firstHeaderRow="1" firstDataRow="1" firstDataCol="1"/>
  <pivotFields count="42">
    <pivotField showAll="0"/>
    <pivotField axis="axisRow" showAll="0">
      <items count="14">
        <item x="5"/>
        <item x="11"/>
        <item x="4"/>
        <item x="8"/>
        <item x="7"/>
        <item x="12"/>
        <item x="2"/>
        <item x="1"/>
        <item x="10"/>
        <item x="6"/>
        <item x="0"/>
        <item x="9"/>
        <item x="3"/>
        <item t="default"/>
      </items>
    </pivotField>
    <pivotField showAll="0" defaultSubtota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showAll="0"/>
    <pivotField showAll="0"/>
    <pivotField showAll="0"/>
    <pivotField showAll="0"/>
    <pivotField showAll="0"/>
    <pivotField showAll="0"/>
    <pivotField numFmtId="4" showAll="0"/>
    <pivotField numFmtId="4" showAll="0"/>
    <pivotField numFmtId="4" showAll="0"/>
    <pivotField dataField="1" numFmtId="4" showAll="0"/>
    <pivotField numFmtId="4" showAll="0"/>
    <pivotField numFmtId="4" showAll="0" defaultSubtotal="0"/>
    <pivotField showAll="0" defaultSubtotal="0"/>
    <pivotField showAll="0"/>
    <pivotField showAll="0"/>
    <pivotField showAll="0"/>
    <pivotField showAll="0"/>
  </pivotFields>
  <rowFields count="1">
    <field x="1"/>
  </rowFields>
  <rowItems count="14">
    <i>
      <x/>
    </i>
    <i>
      <x v="1"/>
    </i>
    <i>
      <x v="2"/>
    </i>
    <i>
      <x v="3"/>
    </i>
    <i>
      <x v="4"/>
    </i>
    <i>
      <x v="5"/>
    </i>
    <i>
      <x v="6"/>
    </i>
    <i>
      <x v="7"/>
    </i>
    <i>
      <x v="8"/>
    </i>
    <i>
      <x v="9"/>
    </i>
    <i>
      <x v="10"/>
    </i>
    <i>
      <x v="11"/>
    </i>
    <i>
      <x v="12"/>
    </i>
    <i t="grand">
      <x/>
    </i>
  </rowItems>
  <colItems count="1">
    <i/>
  </colItems>
  <dataFields count="1">
    <dataField name=" 1era Modificación" fld="34" baseField="1" baseItem="3" numFmtId="4"/>
  </dataFields>
  <formats count="7">
    <format dxfId="539">
      <pivotArea collapsedLevelsAreSubtotals="1" fieldPosition="0">
        <references count="1">
          <reference field="1" count="1">
            <x v="5"/>
          </reference>
        </references>
      </pivotArea>
    </format>
    <format dxfId="538">
      <pivotArea collapsedLevelsAreSubtotals="1" fieldPosition="0">
        <references count="2">
          <reference field="4294967294" count="1" selected="0">
            <x v="0"/>
          </reference>
          <reference field="1" count="1">
            <x v="10"/>
          </reference>
        </references>
      </pivotArea>
    </format>
    <format dxfId="537">
      <pivotArea dataOnly="0" labelOnly="1" fieldPosition="0">
        <references count="1">
          <reference field="1" count="1">
            <x v="5"/>
          </reference>
        </references>
      </pivotArea>
    </format>
    <format dxfId="536">
      <pivotArea dataOnly="0" labelOnly="1" fieldPosition="0">
        <references count="1">
          <reference field="1" count="1">
            <x v="5"/>
          </reference>
        </references>
      </pivotArea>
    </format>
    <format dxfId="535">
      <pivotArea outline="0" fieldPosition="0">
        <references count="1">
          <reference field="4294967294" count="1">
            <x v="0"/>
          </reference>
        </references>
      </pivotArea>
    </format>
    <format dxfId="534">
      <pivotArea dataOnly="0" labelOnly="1" outline="0" axis="axisValues" fieldPosition="0"/>
    </format>
    <format dxfId="0">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B1:D9" firstHeaderRow="1" firstDataRow="1" firstDataCol="2"/>
  <pivotFields count="42">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apitulo de Gasto" axis="axisRow" compact="0" outline="0" showAll="0" defaultSubtotal="0">
      <items count="7">
        <item x="0"/>
        <item x="1"/>
        <item x="2"/>
        <item x="3"/>
        <item x="4"/>
        <item x="5"/>
        <item x="6"/>
      </items>
    </pivotField>
    <pivotField name="Nombre" axis="axisRow" compact="0" outline="0" showAll="0" defaultSubtotal="0">
      <items count="7">
        <item x="4"/>
        <item x="6"/>
        <item x="5"/>
        <item x="1"/>
        <item x="2"/>
        <item x="0"/>
        <item x="3"/>
      </items>
    </pivotField>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numFmtId="4" outline="0" showAll="0" defaultSubtotal="0"/>
    <pivotField compact="0" numFmtId="4" outline="0" showAll="0" defaultSubtotal="0"/>
    <pivotField dataField="1" compact="0" numFmtId="4" outline="0" showAll="0" defaultSubtotal="0"/>
    <pivotField compact="0" numFmtId="4"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7"/>
    <field x="18"/>
  </rowFields>
  <rowItems count="8">
    <i>
      <x/>
      <x v="5"/>
    </i>
    <i>
      <x v="1"/>
      <x v="3"/>
    </i>
    <i>
      <x v="2"/>
      <x v="4"/>
    </i>
    <i>
      <x v="3"/>
      <x v="6"/>
    </i>
    <i>
      <x v="4"/>
      <x/>
    </i>
    <i>
      <x v="5"/>
      <x v="2"/>
    </i>
    <i>
      <x v="6"/>
      <x v="1"/>
    </i>
    <i t="grand">
      <x/>
    </i>
  </rowItems>
  <colItems count="1">
    <i/>
  </colItems>
  <dataFields count="1">
    <dataField name=" 1era Modificación" fld="34" baseField="1" baseItem="3" numFmtId="4"/>
  </dataFields>
  <formats count="15">
    <format dxfId="533">
      <pivotArea outline="0" fieldPosition="0">
        <references count="1">
          <reference field="4294967294" count="1">
            <x v="0"/>
          </reference>
        </references>
      </pivotArea>
    </format>
    <format dxfId="532">
      <pivotArea outline="0" collapsedLevelsAreSubtotals="1" fieldPosition="0">
        <references count="2">
          <reference field="17" count="0" selected="0"/>
          <reference field="18" count="0" selected="0"/>
        </references>
      </pivotArea>
    </format>
    <format dxfId="531">
      <pivotArea dataOnly="0" labelOnly="1" outline="0" fieldPosition="0">
        <references count="1">
          <reference field="17" count="0"/>
        </references>
      </pivotArea>
    </format>
    <format dxfId="530">
      <pivotArea dataOnly="0" labelOnly="1" outline="0" fieldPosition="0">
        <references count="2">
          <reference field="17" count="1" selected="0">
            <x v="0"/>
          </reference>
          <reference field="18" count="1">
            <x v="5"/>
          </reference>
        </references>
      </pivotArea>
    </format>
    <format dxfId="529">
      <pivotArea dataOnly="0" labelOnly="1" outline="0" fieldPosition="0">
        <references count="2">
          <reference field="17" count="1" selected="0">
            <x v="1"/>
          </reference>
          <reference field="18" count="1">
            <x v="3"/>
          </reference>
        </references>
      </pivotArea>
    </format>
    <format dxfId="528">
      <pivotArea dataOnly="0" labelOnly="1" outline="0" fieldPosition="0">
        <references count="2">
          <reference field="17" count="1" selected="0">
            <x v="2"/>
          </reference>
          <reference field="18" count="1">
            <x v="4"/>
          </reference>
        </references>
      </pivotArea>
    </format>
    <format dxfId="527">
      <pivotArea dataOnly="0" labelOnly="1" outline="0" fieldPosition="0">
        <references count="2">
          <reference field="17" count="1" selected="0">
            <x v="3"/>
          </reference>
          <reference field="18" count="1">
            <x v="6"/>
          </reference>
        </references>
      </pivotArea>
    </format>
    <format dxfId="526">
      <pivotArea dataOnly="0" labelOnly="1" outline="0" fieldPosition="0">
        <references count="2">
          <reference field="17" count="1" selected="0">
            <x v="4"/>
          </reference>
          <reference field="18" count="1">
            <x v="0"/>
          </reference>
        </references>
      </pivotArea>
    </format>
    <format dxfId="525">
      <pivotArea dataOnly="0" labelOnly="1" outline="0" fieldPosition="0">
        <references count="2">
          <reference field="17" count="1" selected="0">
            <x v="5"/>
          </reference>
          <reference field="18" count="1">
            <x v="2"/>
          </reference>
        </references>
      </pivotArea>
    </format>
    <format dxfId="524">
      <pivotArea dataOnly="0" labelOnly="1" outline="0" fieldPosition="0">
        <references count="2">
          <reference field="17" count="1" selected="0">
            <x v="6"/>
          </reference>
          <reference field="18" count="1">
            <x v="1"/>
          </reference>
        </references>
      </pivotArea>
    </format>
    <format dxfId="523">
      <pivotArea dataOnly="0" labelOnly="1" outline="0" axis="axisValues" fieldPosition="0"/>
    </format>
    <format dxfId="522">
      <pivotArea field="17" type="button" dataOnly="0" labelOnly="1" outline="0" axis="axisRow" fieldPosition="0"/>
    </format>
    <format dxfId="521">
      <pivotArea dataOnly="0" labelOnly="1" outline="0" fieldPosition="0">
        <references count="1">
          <reference field="17" count="0"/>
        </references>
      </pivotArea>
    </format>
    <format dxfId="520">
      <pivotArea dataOnly="0" labelOnly="1" grandRow="1" outline="0" fieldPosition="0"/>
    </format>
    <format dxfId="1">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Dependencia">
  <location ref="A1:B19" firstHeaderRow="1" firstDataRow="1" firstDataCol="1"/>
  <pivotFields count="42">
    <pivotField showAll="0"/>
    <pivotField showAll="0"/>
    <pivotField showAll="0" defaultSubtotal="0"/>
    <pivotField showAll="0" defaultSubtotal="0"/>
    <pivotField showAll="0"/>
    <pivotField showAll="0"/>
    <pivotField showAll="0"/>
    <pivotField showAll="0"/>
    <pivotField showAll="0"/>
    <pivotField axis="axisRow" showAll="0">
      <items count="18">
        <item x="12"/>
        <item x="8"/>
        <item x="15"/>
        <item x="4"/>
        <item x="10"/>
        <item x="11"/>
        <item x="5"/>
        <item x="1"/>
        <item x="13"/>
        <item x="16"/>
        <item x="0"/>
        <item x="3"/>
        <item x="6"/>
        <item x="7"/>
        <item x="14"/>
        <item x="2"/>
        <item x="9"/>
        <item t="default"/>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showAll="0"/>
    <pivotField showAll="0"/>
    <pivotField showAll="0"/>
    <pivotField showAll="0"/>
    <pivotField showAll="0"/>
    <pivotField showAll="0"/>
    <pivotField numFmtId="4" showAll="0"/>
    <pivotField numFmtId="4" showAll="0"/>
    <pivotField numFmtId="4" showAll="0"/>
    <pivotField dataField="1" numFmtId="4" showAll="0"/>
    <pivotField numFmtId="4" showAll="0"/>
    <pivotField numFmtId="4" showAll="0" defaultSubtotal="0"/>
    <pivotField showAll="0" defaultSubtotal="0"/>
    <pivotField showAll="0"/>
    <pivotField showAll="0"/>
    <pivotField showAll="0"/>
    <pivotField showAll="0"/>
  </pivotFields>
  <rowFields count="1">
    <field x="9"/>
  </rowFields>
  <rowItems count="18">
    <i>
      <x/>
    </i>
    <i>
      <x v="1"/>
    </i>
    <i>
      <x v="2"/>
    </i>
    <i>
      <x v="3"/>
    </i>
    <i>
      <x v="4"/>
    </i>
    <i>
      <x v="5"/>
    </i>
    <i>
      <x v="6"/>
    </i>
    <i>
      <x v="7"/>
    </i>
    <i>
      <x v="8"/>
    </i>
    <i>
      <x v="9"/>
    </i>
    <i>
      <x v="10"/>
    </i>
    <i>
      <x v="11"/>
    </i>
    <i>
      <x v="12"/>
    </i>
    <i>
      <x v="13"/>
    </i>
    <i>
      <x v="14"/>
    </i>
    <i>
      <x v="15"/>
    </i>
    <i>
      <x v="16"/>
    </i>
    <i t="grand">
      <x/>
    </i>
  </rowItems>
  <colItems count="1">
    <i/>
  </colItems>
  <dataFields count="1">
    <dataField name=" 1era Modificación" fld="34" baseField="1" baseItem="3" numFmtId="4"/>
  </dataFields>
  <formats count="3">
    <format dxfId="519">
      <pivotArea outline="0" fieldPosition="0">
        <references count="1">
          <reference field="4294967294" count="1">
            <x v="0"/>
          </reference>
        </references>
      </pivotArea>
    </format>
    <format dxfId="518">
      <pivotArea dataOnly="0" labelOnly="1" outline="0" axis="axisValues" fieldPosition="0"/>
    </format>
    <format dxfId="2">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gramas y Proyectos">
  <location ref="A1:B63" firstHeaderRow="1" firstDataRow="1" firstDataCol="1"/>
  <pivotFields count="42">
    <pivotField showAll="0"/>
    <pivotField showAll="0"/>
    <pivotField showAll="0" defaultSubtotal="0"/>
    <pivotField showAll="0" defaultSubtotal="0"/>
    <pivotField showAll="0"/>
    <pivotField showAll="0"/>
    <pivotField showAll="0"/>
    <pivotField showAll="0"/>
    <pivotField showAll="0"/>
    <pivotField showAll="0"/>
    <pivotField showAll="0" defaultSubtotal="0"/>
    <pivotField showAll="0"/>
    <pivotField axis="axisRow" showAll="0">
      <items count="9">
        <item x="6"/>
        <item x="4"/>
        <item x="7"/>
        <item x="1"/>
        <item x="0"/>
        <item x="3"/>
        <item x="5"/>
        <item x="2"/>
        <item t="default"/>
      </items>
    </pivotField>
    <pivotField showAll="0"/>
    <pivotField axis="axisRow" showAll="0">
      <items count="54">
        <item x="8"/>
        <item x="42"/>
        <item x="16"/>
        <item x="12"/>
        <item x="32"/>
        <item x="4"/>
        <item x="50"/>
        <item x="49"/>
        <item x="37"/>
        <item x="35"/>
        <item x="3"/>
        <item x="43"/>
        <item x="39"/>
        <item x="29"/>
        <item x="7"/>
        <item x="45"/>
        <item x="25"/>
        <item x="30"/>
        <item x="31"/>
        <item x="15"/>
        <item x="9"/>
        <item x="11"/>
        <item x="10"/>
        <item x="23"/>
        <item x="22"/>
        <item x="13"/>
        <item x="20"/>
        <item x="44"/>
        <item x="6"/>
        <item x="48"/>
        <item x="34"/>
        <item x="19"/>
        <item x="14"/>
        <item x="36"/>
        <item x="21"/>
        <item x="47"/>
        <item x="52"/>
        <item x="51"/>
        <item x="46"/>
        <item x="40"/>
        <item x="38"/>
        <item x="33"/>
        <item x="2"/>
        <item x="24"/>
        <item x="17"/>
        <item x="5"/>
        <item x="27"/>
        <item x="0"/>
        <item x="18"/>
        <item x="41"/>
        <item x="26"/>
        <item x="1"/>
        <item x="28"/>
        <item t="default"/>
      </items>
    </pivotField>
    <pivotField showAll="0"/>
    <pivotField showAll="0"/>
    <pivotField showAll="0"/>
    <pivotField showAll="0"/>
    <pivotField showAll="0"/>
    <pivotField showAll="0"/>
    <pivotField showAll="0"/>
    <pivotField showAll="0"/>
    <pivotField numFmtId="4" showAll="0"/>
    <pivotField showAll="0"/>
    <pivotField showAll="0"/>
    <pivotField showAll="0"/>
    <pivotField showAll="0"/>
    <pivotField showAll="0"/>
    <pivotField showAll="0"/>
    <pivotField showAll="0"/>
    <pivotField numFmtId="4" showAll="0"/>
    <pivotField numFmtId="4" showAll="0"/>
    <pivotField numFmtId="4" showAll="0"/>
    <pivotField dataField="1" numFmtId="4" showAll="0"/>
    <pivotField numFmtId="4" showAll="0"/>
    <pivotField numFmtId="4" showAll="0" defaultSubtotal="0"/>
    <pivotField showAll="0" defaultSubtotal="0"/>
    <pivotField showAll="0"/>
    <pivotField showAll="0"/>
    <pivotField showAll="0"/>
    <pivotField showAll="0"/>
  </pivotFields>
  <rowFields count="2">
    <field x="12"/>
    <field x="14"/>
  </rowFields>
  <rowItems count="62">
    <i>
      <x/>
    </i>
    <i r="1">
      <x v="19"/>
    </i>
    <i r="1">
      <x v="33"/>
    </i>
    <i r="1">
      <x v="34"/>
    </i>
    <i>
      <x v="1"/>
    </i>
    <i r="1">
      <x/>
    </i>
    <i r="1">
      <x v="4"/>
    </i>
    <i r="1">
      <x v="9"/>
    </i>
    <i r="1">
      <x v="11"/>
    </i>
    <i r="1">
      <x v="12"/>
    </i>
    <i r="1">
      <x v="18"/>
    </i>
    <i r="1">
      <x v="20"/>
    </i>
    <i r="1">
      <x v="35"/>
    </i>
    <i r="1">
      <x v="38"/>
    </i>
    <i r="1">
      <x v="39"/>
    </i>
    <i r="1">
      <x v="49"/>
    </i>
    <i>
      <x v="2"/>
    </i>
    <i r="1">
      <x v="2"/>
    </i>
    <i r="1">
      <x v="8"/>
    </i>
    <i r="1">
      <x v="15"/>
    </i>
    <i r="1">
      <x v="27"/>
    </i>
    <i r="1">
      <x v="31"/>
    </i>
    <i>
      <x v="3"/>
    </i>
    <i r="1">
      <x v="51"/>
    </i>
    <i>
      <x v="4"/>
    </i>
    <i r="1">
      <x v="14"/>
    </i>
    <i r="1">
      <x v="17"/>
    </i>
    <i r="1">
      <x v="21"/>
    </i>
    <i r="1">
      <x v="22"/>
    </i>
    <i r="1">
      <x v="23"/>
    </i>
    <i r="1">
      <x v="24"/>
    </i>
    <i r="1">
      <x v="28"/>
    </i>
    <i r="1">
      <x v="40"/>
    </i>
    <i r="1">
      <x v="42"/>
    </i>
    <i r="1">
      <x v="47"/>
    </i>
    <i r="1">
      <x v="50"/>
    </i>
    <i>
      <x v="5"/>
    </i>
    <i r="1">
      <x v="3"/>
    </i>
    <i r="1">
      <x v="26"/>
    </i>
    <i r="1">
      <x v="30"/>
    </i>
    <i r="1">
      <x v="36"/>
    </i>
    <i r="1">
      <x v="41"/>
    </i>
    <i r="1">
      <x v="43"/>
    </i>
    <i r="1">
      <x v="44"/>
    </i>
    <i r="1">
      <x v="45"/>
    </i>
    <i r="1">
      <x v="46"/>
    </i>
    <i r="1">
      <x v="48"/>
    </i>
    <i>
      <x v="6"/>
    </i>
    <i r="1">
      <x v="16"/>
    </i>
    <i r="1">
      <x v="25"/>
    </i>
    <i>
      <x v="7"/>
    </i>
    <i r="1">
      <x v="1"/>
    </i>
    <i r="1">
      <x v="5"/>
    </i>
    <i r="1">
      <x v="6"/>
    </i>
    <i r="1">
      <x v="7"/>
    </i>
    <i r="1">
      <x v="10"/>
    </i>
    <i r="1">
      <x v="13"/>
    </i>
    <i r="1">
      <x v="29"/>
    </i>
    <i r="1">
      <x v="32"/>
    </i>
    <i r="1">
      <x v="37"/>
    </i>
    <i r="1">
      <x v="52"/>
    </i>
    <i t="grand">
      <x/>
    </i>
  </rowItems>
  <colItems count="1">
    <i/>
  </colItems>
  <dataFields count="1">
    <dataField name=" 1era Modificación" fld="34" baseField="1" baseItem="3" numFmtId="4"/>
  </dataFields>
  <formats count="2">
    <format dxfId="517">
      <pivotArea outline="0" fieldPosition="0">
        <references count="1">
          <reference field="4294967294" count="1">
            <x v="0"/>
          </reference>
        </references>
      </pivotArea>
    </format>
    <format dxfId="3">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gramas y Proyectos">
  <location ref="B1:C5" firstHeaderRow="1" firstDataRow="1" firstDataCol="1"/>
  <pivotFields count="42">
    <pivotField showAll="0"/>
    <pivotField showAll="0"/>
    <pivotField showAll="0" defaultSubtotal="0"/>
    <pivotField showAll="0" defaultSubtotal="0"/>
    <pivotField showAll="0"/>
    <pivotField showAll="0"/>
    <pivotField showAll="0"/>
    <pivotField showAll="0"/>
    <pivotField showAll="0"/>
    <pivotField showAll="0"/>
    <pivotField axis="axisRow" showAll="0" defaultSubtotal="0">
      <items count="3">
        <item x="2"/>
        <item x="1"/>
        <item x="0"/>
      </items>
    </pivotField>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showAll="0"/>
    <pivotField showAll="0"/>
    <pivotField showAll="0"/>
    <pivotField showAll="0"/>
    <pivotField showAll="0"/>
    <pivotField showAll="0"/>
    <pivotField numFmtId="4" showAll="0"/>
    <pivotField numFmtId="4" showAll="0"/>
    <pivotField numFmtId="4" showAll="0"/>
    <pivotField dataField="1" numFmtId="4" showAll="0"/>
    <pivotField numFmtId="4" showAll="0"/>
    <pivotField numFmtId="4" showAll="0" defaultSubtotal="0"/>
    <pivotField showAll="0" defaultSubtotal="0"/>
    <pivotField showAll="0"/>
    <pivotField showAll="0"/>
    <pivotField showAll="0"/>
    <pivotField showAll="0"/>
  </pivotFields>
  <rowFields count="1">
    <field x="10"/>
  </rowFields>
  <rowItems count="4">
    <i>
      <x/>
    </i>
    <i>
      <x v="1"/>
    </i>
    <i>
      <x v="2"/>
    </i>
    <i t="grand">
      <x/>
    </i>
  </rowItems>
  <colItems count="1">
    <i/>
  </colItems>
  <dataFields count="1">
    <dataField name=" 1era Modificación" fld="34" baseField="1" baseItem="3" numFmtId="4"/>
  </dataFields>
  <formats count="4">
    <format dxfId="516">
      <pivotArea outline="0" fieldPosition="0">
        <references count="1">
          <reference field="4294967294" count="1">
            <x v="0"/>
          </reference>
        </references>
      </pivotArea>
    </format>
    <format dxfId="515">
      <pivotArea type="all" dataOnly="0" outline="0" fieldPosition="0"/>
    </format>
    <format dxfId="514">
      <pivotArea dataOnly="0" labelOnly="1" outline="0" axis="axisValues" fieldPosition="0"/>
    </format>
    <format dxfId="4">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rowHeaderCaption="Programas y Proyectos">
  <location ref="A1:C130" firstHeaderRow="1" firstDataRow="1" firstDataCol="2"/>
  <pivotFields count="42">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28">
        <item x="0"/>
        <item x="1"/>
        <item x="2"/>
        <item x="3"/>
        <item x="4"/>
        <item x="5"/>
        <item x="6"/>
        <item x="7"/>
        <item x="8"/>
        <item x="9"/>
        <item x="10"/>
        <item x="11"/>
        <item x="12"/>
        <item x="13"/>
        <item x="14"/>
        <item x="15"/>
        <item x="16"/>
        <item x="27"/>
        <item x="28"/>
        <item x="38"/>
        <item x="19"/>
        <item x="20"/>
        <item x="39"/>
        <item x="32"/>
        <item x="40"/>
        <item x="41"/>
        <item x="42"/>
        <item x="25"/>
        <item x="43"/>
        <item x="26"/>
        <item x="30"/>
        <item x="44"/>
        <item x="23"/>
        <item x="17"/>
        <item x="29"/>
        <item x="45"/>
        <item x="34"/>
        <item x="46"/>
        <item x="47"/>
        <item x="37"/>
        <item x="31"/>
        <item x="22"/>
        <item x="48"/>
        <item x="49"/>
        <item x="18"/>
        <item x="21"/>
        <item x="24"/>
        <item x="36"/>
        <item x="50"/>
        <item x="35"/>
        <item x="33"/>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s>
    </pivotField>
    <pivotField axis="axisRow" compact="0" outline="0" showAll="0" defaultSubtotal="0">
      <items count="128">
        <item x="126"/>
        <item x="11"/>
        <item x="10"/>
        <item x="12"/>
        <item x="55"/>
        <item x="57"/>
        <item x="58"/>
        <item x="56"/>
        <item x="30"/>
        <item x="105"/>
        <item x="103"/>
        <item x="104"/>
        <item x="101"/>
        <item x="102"/>
        <item x="111"/>
        <item x="25"/>
        <item x="37"/>
        <item x="74"/>
        <item x="7"/>
        <item x="75"/>
        <item x="123"/>
        <item x="124"/>
        <item x="8"/>
        <item x="9"/>
        <item x="0"/>
        <item x="81"/>
        <item x="95"/>
        <item x="97"/>
        <item x="122"/>
        <item x="125"/>
        <item x="51"/>
        <item x="108"/>
        <item x="116"/>
        <item x="113"/>
        <item x="110"/>
        <item x="16"/>
        <item x="29"/>
        <item x="46"/>
        <item x="89"/>
        <item x="90"/>
        <item x="5"/>
        <item x="18"/>
        <item x="117"/>
        <item x="33"/>
        <item x="6"/>
        <item x="15"/>
        <item x="93"/>
        <item x="13"/>
        <item x="76"/>
        <item x="77"/>
        <item x="79"/>
        <item x="127"/>
        <item x="121"/>
        <item x="43"/>
        <item x="114"/>
        <item x="38"/>
        <item x="26"/>
        <item x="44"/>
        <item x="19"/>
        <item x="34"/>
        <item x="27"/>
        <item x="28"/>
        <item x="48"/>
        <item x="45"/>
        <item x="106"/>
        <item x="107"/>
        <item x="14"/>
        <item x="112"/>
        <item x="59"/>
        <item x="118"/>
        <item x="23"/>
        <item x="109"/>
        <item x="41"/>
        <item x="47"/>
        <item x="88"/>
        <item x="85"/>
        <item x="96"/>
        <item x="49"/>
        <item x="22"/>
        <item x="4"/>
        <item x="39"/>
        <item x="20"/>
        <item x="42"/>
        <item x="17"/>
        <item x="40"/>
        <item x="21"/>
        <item x="24"/>
        <item x="50"/>
        <item x="36"/>
        <item x="35"/>
        <item x="92"/>
        <item x="78"/>
        <item x="3"/>
        <item x="73"/>
        <item x="72"/>
        <item x="94"/>
        <item x="84"/>
        <item x="65"/>
        <item x="63"/>
        <item x="70"/>
        <item x="62"/>
        <item x="82"/>
        <item x="61"/>
        <item x="64"/>
        <item x="83"/>
        <item x="80"/>
        <item x="66"/>
        <item x="71"/>
        <item x="53"/>
        <item x="67"/>
        <item x="69"/>
        <item x="91"/>
        <item x="60"/>
        <item x="54"/>
        <item x="68"/>
        <item x="115"/>
        <item x="120"/>
        <item x="100"/>
        <item x="1"/>
        <item x="2"/>
        <item x="52"/>
        <item x="119"/>
        <item x="99"/>
        <item x="98"/>
        <item x="32"/>
        <item x="31"/>
        <item x="87"/>
        <item x="86"/>
      </items>
    </pivotField>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numFmtId="4" outline="0" showAll="0" defaultSubtotal="0"/>
    <pivotField compact="0" numFmtId="4" outline="0" showAll="0" defaultSubtotal="0"/>
    <pivotField dataField="1" compact="0" numFmtId="4" outline="0" showAll="0" defaultSubtotal="0"/>
    <pivotField compact="0" numFmtId="4"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9"/>
    <field x="20"/>
  </rowFields>
  <rowItems count="129">
    <i>
      <x/>
      <x v="24"/>
    </i>
    <i>
      <x v="1"/>
      <x v="118"/>
    </i>
    <i>
      <x v="2"/>
      <x v="119"/>
    </i>
    <i>
      <x v="3"/>
      <x v="92"/>
    </i>
    <i>
      <x v="4"/>
      <x v="79"/>
    </i>
    <i>
      <x v="5"/>
      <x v="40"/>
    </i>
    <i>
      <x v="6"/>
      <x v="44"/>
    </i>
    <i>
      <x v="7"/>
      <x v="18"/>
    </i>
    <i>
      <x v="8"/>
      <x v="22"/>
    </i>
    <i>
      <x v="9"/>
      <x v="23"/>
    </i>
    <i>
      <x v="10"/>
      <x v="2"/>
    </i>
    <i>
      <x v="11"/>
      <x v="1"/>
    </i>
    <i>
      <x v="12"/>
      <x v="3"/>
    </i>
    <i>
      <x v="13"/>
      <x v="47"/>
    </i>
    <i>
      <x v="14"/>
      <x v="66"/>
    </i>
    <i>
      <x v="15"/>
      <x v="45"/>
    </i>
    <i>
      <x v="16"/>
      <x v="35"/>
    </i>
    <i>
      <x v="17"/>
      <x v="60"/>
    </i>
    <i>
      <x v="18"/>
      <x v="61"/>
    </i>
    <i>
      <x v="19"/>
      <x v="55"/>
    </i>
    <i>
      <x v="20"/>
      <x v="58"/>
    </i>
    <i>
      <x v="21"/>
      <x v="81"/>
    </i>
    <i>
      <x v="22"/>
      <x v="80"/>
    </i>
    <i>
      <x v="23"/>
      <x v="124"/>
    </i>
    <i>
      <x v="24"/>
      <x v="84"/>
    </i>
    <i>
      <x v="25"/>
      <x v="72"/>
    </i>
    <i>
      <x v="26"/>
      <x v="82"/>
    </i>
    <i>
      <x v="27"/>
      <x v="15"/>
    </i>
    <i>
      <x v="28"/>
      <x v="53"/>
    </i>
    <i>
      <x v="29"/>
      <x v="56"/>
    </i>
    <i>
      <x v="30"/>
      <x v="8"/>
    </i>
    <i>
      <x v="31"/>
      <x v="57"/>
    </i>
    <i>
      <x v="32"/>
      <x v="70"/>
    </i>
    <i>
      <x v="33"/>
      <x v="83"/>
    </i>
    <i>
      <x v="34"/>
      <x v="36"/>
    </i>
    <i>
      <x v="35"/>
      <x v="63"/>
    </i>
    <i>
      <x v="36"/>
      <x v="59"/>
    </i>
    <i>
      <x v="37"/>
      <x v="37"/>
    </i>
    <i>
      <x v="38"/>
      <x v="73"/>
    </i>
    <i>
      <x v="39"/>
      <x v="16"/>
    </i>
    <i>
      <x v="40"/>
      <x v="125"/>
    </i>
    <i>
      <x v="41"/>
      <x v="78"/>
    </i>
    <i>
      <x v="42"/>
      <x v="62"/>
    </i>
    <i>
      <x v="43"/>
      <x v="77"/>
    </i>
    <i>
      <x v="44"/>
      <x v="41"/>
    </i>
    <i>
      <x v="45"/>
      <x v="85"/>
    </i>
    <i>
      <x v="46"/>
      <x v="86"/>
    </i>
    <i>
      <x v="47"/>
      <x v="88"/>
    </i>
    <i>
      <x v="48"/>
      <x v="87"/>
    </i>
    <i>
      <x v="49"/>
      <x v="89"/>
    </i>
    <i>
      <x v="50"/>
      <x v="43"/>
    </i>
    <i>
      <x v="51"/>
      <x v="30"/>
    </i>
    <i>
      <x v="52"/>
      <x v="120"/>
    </i>
    <i>
      <x v="53"/>
      <x v="108"/>
    </i>
    <i>
      <x v="54"/>
      <x v="113"/>
    </i>
    <i>
      <x v="55"/>
      <x v="4"/>
    </i>
    <i>
      <x v="56"/>
      <x v="7"/>
    </i>
    <i>
      <x v="57"/>
      <x v="5"/>
    </i>
    <i>
      <x v="58"/>
      <x v="6"/>
    </i>
    <i>
      <x v="59"/>
      <x v="68"/>
    </i>
    <i>
      <x v="60"/>
      <x v="112"/>
    </i>
    <i>
      <x v="61"/>
      <x v="102"/>
    </i>
    <i>
      <x v="62"/>
      <x v="100"/>
    </i>
    <i>
      <x v="63"/>
      <x v="98"/>
    </i>
    <i>
      <x v="64"/>
      <x v="103"/>
    </i>
    <i>
      <x v="65"/>
      <x v="97"/>
    </i>
    <i>
      <x v="66"/>
      <x v="106"/>
    </i>
    <i>
      <x v="67"/>
      <x v="109"/>
    </i>
    <i>
      <x v="68"/>
      <x v="114"/>
    </i>
    <i>
      <x v="69"/>
      <x v="110"/>
    </i>
    <i>
      <x v="70"/>
      <x v="99"/>
    </i>
    <i>
      <x v="71"/>
      <x v="107"/>
    </i>
    <i>
      <x v="72"/>
      <x v="94"/>
    </i>
    <i>
      <x v="73"/>
      <x v="93"/>
    </i>
    <i>
      <x v="74"/>
      <x v="17"/>
    </i>
    <i>
      <x v="75"/>
      <x v="19"/>
    </i>
    <i>
      <x v="76"/>
      <x v="48"/>
    </i>
    <i>
      <x v="77"/>
      <x v="49"/>
    </i>
    <i>
      <x v="78"/>
      <x v="91"/>
    </i>
    <i>
      <x v="79"/>
      <x v="50"/>
    </i>
    <i>
      <x v="80"/>
      <x v="105"/>
    </i>
    <i>
      <x v="81"/>
      <x v="25"/>
    </i>
    <i>
      <x v="82"/>
      <x v="101"/>
    </i>
    <i>
      <x v="83"/>
      <x v="104"/>
    </i>
    <i>
      <x v="84"/>
      <x v="96"/>
    </i>
    <i>
      <x v="85"/>
      <x v="75"/>
    </i>
    <i>
      <x v="86"/>
      <x v="127"/>
    </i>
    <i>
      <x v="87"/>
      <x v="126"/>
    </i>
    <i>
      <x v="88"/>
      <x v="74"/>
    </i>
    <i>
      <x v="89"/>
      <x v="38"/>
    </i>
    <i>
      <x v="90"/>
      <x v="39"/>
    </i>
    <i>
      <x v="91"/>
      <x v="111"/>
    </i>
    <i>
      <x v="92"/>
      <x v="90"/>
    </i>
    <i>
      <x v="93"/>
      <x v="46"/>
    </i>
    <i>
      <x v="94"/>
      <x v="95"/>
    </i>
    <i>
      <x v="95"/>
      <x v="26"/>
    </i>
    <i>
      <x v="96"/>
      <x v="76"/>
    </i>
    <i>
      <x v="97"/>
      <x v="27"/>
    </i>
    <i>
      <x v="98"/>
      <x v="123"/>
    </i>
    <i>
      <x v="99"/>
      <x v="122"/>
    </i>
    <i>
      <x v="100"/>
      <x v="117"/>
    </i>
    <i>
      <x v="101"/>
      <x v="12"/>
    </i>
    <i>
      <x v="102"/>
      <x v="13"/>
    </i>
    <i>
      <x v="103"/>
      <x v="10"/>
    </i>
    <i>
      <x v="104"/>
      <x v="11"/>
    </i>
    <i>
      <x v="105"/>
      <x v="9"/>
    </i>
    <i>
      <x v="106"/>
      <x v="64"/>
    </i>
    <i>
      <x v="107"/>
      <x v="65"/>
    </i>
    <i>
      <x v="108"/>
      <x v="31"/>
    </i>
    <i>
      <x v="109"/>
      <x v="71"/>
    </i>
    <i>
      <x v="110"/>
      <x v="34"/>
    </i>
    <i>
      <x v="111"/>
      <x v="14"/>
    </i>
    <i>
      <x v="112"/>
      <x v="67"/>
    </i>
    <i>
      <x v="113"/>
      <x v="33"/>
    </i>
    <i>
      <x v="114"/>
      <x v="54"/>
    </i>
    <i>
      <x v="115"/>
      <x v="115"/>
    </i>
    <i>
      <x v="116"/>
      <x v="32"/>
    </i>
    <i>
      <x v="117"/>
      <x v="42"/>
    </i>
    <i>
      <x v="118"/>
      <x v="69"/>
    </i>
    <i>
      <x v="119"/>
      <x v="121"/>
    </i>
    <i>
      <x v="120"/>
      <x v="116"/>
    </i>
    <i>
      <x v="121"/>
      <x v="52"/>
    </i>
    <i>
      <x v="122"/>
      <x v="28"/>
    </i>
    <i>
      <x v="123"/>
      <x v="20"/>
    </i>
    <i>
      <x v="124"/>
      <x v="21"/>
    </i>
    <i>
      <x v="125"/>
      <x v="29"/>
    </i>
    <i>
      <x v="126"/>
      <x/>
    </i>
    <i>
      <x v="127"/>
      <x v="51"/>
    </i>
    <i t="grand">
      <x/>
    </i>
  </rowItems>
  <colItems count="1">
    <i/>
  </colItems>
  <dataFields count="1">
    <dataField name=" 1era Modificación" fld="34" baseField="1" baseItem="3" numFmtId="4"/>
  </dataFields>
  <formats count="393">
    <format dxfId="513">
      <pivotArea outline="0" fieldPosition="0">
        <references count="1">
          <reference field="4294967294" count="1">
            <x v="0"/>
          </reference>
        </references>
      </pivotArea>
    </format>
    <format dxfId="512">
      <pivotArea type="all" dataOnly="0" outline="0" fieldPosition="0"/>
    </format>
    <format dxfId="511">
      <pivotArea dataOnly="0" labelOnly="1" outline="0" axis="axisValues" fieldPosition="0"/>
    </format>
    <format dxfId="510">
      <pivotArea dataOnly="0" labelOnly="1" outline="0" fieldPosition="0">
        <references count="1">
          <reference field="1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09">
      <pivotArea dataOnly="0" labelOnly="1" outline="0" fieldPosition="0">
        <references count="1">
          <reference field="1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08">
      <pivotArea dataOnly="0" labelOnly="1" outline="0" fieldPosition="0">
        <references count="1">
          <reference field="19" count="28">
            <x v="100"/>
            <x v="101"/>
            <x v="102"/>
            <x v="103"/>
            <x v="104"/>
            <x v="105"/>
            <x v="106"/>
            <x v="107"/>
            <x v="108"/>
            <x v="109"/>
            <x v="110"/>
            <x v="111"/>
            <x v="112"/>
            <x v="113"/>
            <x v="114"/>
            <x v="115"/>
            <x v="116"/>
            <x v="117"/>
            <x v="118"/>
            <x v="119"/>
            <x v="120"/>
            <x v="121"/>
            <x v="122"/>
            <x v="123"/>
            <x v="124"/>
            <x v="125"/>
            <x v="126"/>
            <x v="127"/>
          </reference>
        </references>
      </pivotArea>
    </format>
    <format dxfId="507">
      <pivotArea dataOnly="0" labelOnly="1" grandRow="1" outline="0" fieldPosition="0"/>
    </format>
    <format dxfId="506">
      <pivotArea field="19" type="button" dataOnly="0" labelOnly="1" outline="0" axis="axisRow" fieldPosition="0"/>
    </format>
    <format dxfId="389">
      <pivotArea grandRow="1" outline="0" collapsedLevelsAreSubtotals="1" fieldPosition="0"/>
    </format>
    <format dxfId="388">
      <pivotArea dataOnly="0" labelOnly="1" outline="0" fieldPosition="0">
        <references count="2">
          <reference field="19" count="1" selected="0">
            <x v="0"/>
          </reference>
          <reference field="20" count="1">
            <x v="24"/>
          </reference>
        </references>
      </pivotArea>
    </format>
    <format dxfId="387">
      <pivotArea dataOnly="0" labelOnly="1" outline="0" fieldPosition="0">
        <references count="2">
          <reference field="19" count="1" selected="0">
            <x v="1"/>
          </reference>
          <reference field="20" count="1">
            <x v="118"/>
          </reference>
        </references>
      </pivotArea>
    </format>
    <format dxfId="386">
      <pivotArea dataOnly="0" labelOnly="1" outline="0" fieldPosition="0">
        <references count="2">
          <reference field="19" count="1" selected="0">
            <x v="2"/>
          </reference>
          <reference field="20" count="1">
            <x v="119"/>
          </reference>
        </references>
      </pivotArea>
    </format>
    <format dxfId="385">
      <pivotArea dataOnly="0" labelOnly="1" outline="0" fieldPosition="0">
        <references count="2">
          <reference field="19" count="1" selected="0">
            <x v="3"/>
          </reference>
          <reference field="20" count="1">
            <x v="92"/>
          </reference>
        </references>
      </pivotArea>
    </format>
    <format dxfId="384">
      <pivotArea dataOnly="0" labelOnly="1" outline="0" fieldPosition="0">
        <references count="2">
          <reference field="19" count="1" selected="0">
            <x v="4"/>
          </reference>
          <reference field="20" count="1">
            <x v="79"/>
          </reference>
        </references>
      </pivotArea>
    </format>
    <format dxfId="383">
      <pivotArea dataOnly="0" labelOnly="1" outline="0" fieldPosition="0">
        <references count="2">
          <reference field="19" count="1" selected="0">
            <x v="5"/>
          </reference>
          <reference field="20" count="1">
            <x v="40"/>
          </reference>
        </references>
      </pivotArea>
    </format>
    <format dxfId="382">
      <pivotArea dataOnly="0" labelOnly="1" outline="0" fieldPosition="0">
        <references count="2">
          <reference field="19" count="1" selected="0">
            <x v="6"/>
          </reference>
          <reference field="20" count="1">
            <x v="44"/>
          </reference>
        </references>
      </pivotArea>
    </format>
    <format dxfId="381">
      <pivotArea dataOnly="0" labelOnly="1" outline="0" fieldPosition="0">
        <references count="2">
          <reference field="19" count="1" selected="0">
            <x v="7"/>
          </reference>
          <reference field="20" count="1">
            <x v="18"/>
          </reference>
        </references>
      </pivotArea>
    </format>
    <format dxfId="380">
      <pivotArea dataOnly="0" labelOnly="1" outline="0" fieldPosition="0">
        <references count="2">
          <reference field="19" count="1" selected="0">
            <x v="8"/>
          </reference>
          <reference field="20" count="1">
            <x v="22"/>
          </reference>
        </references>
      </pivotArea>
    </format>
    <format dxfId="379">
      <pivotArea dataOnly="0" labelOnly="1" outline="0" fieldPosition="0">
        <references count="2">
          <reference field="19" count="1" selected="0">
            <x v="9"/>
          </reference>
          <reference field="20" count="1">
            <x v="23"/>
          </reference>
        </references>
      </pivotArea>
    </format>
    <format dxfId="378">
      <pivotArea dataOnly="0" labelOnly="1" outline="0" fieldPosition="0">
        <references count="2">
          <reference field="19" count="1" selected="0">
            <x v="10"/>
          </reference>
          <reference field="20" count="1">
            <x v="2"/>
          </reference>
        </references>
      </pivotArea>
    </format>
    <format dxfId="377">
      <pivotArea dataOnly="0" labelOnly="1" outline="0" fieldPosition="0">
        <references count="2">
          <reference field="19" count="1" selected="0">
            <x v="11"/>
          </reference>
          <reference field="20" count="1">
            <x v="1"/>
          </reference>
        </references>
      </pivotArea>
    </format>
    <format dxfId="376">
      <pivotArea dataOnly="0" labelOnly="1" outline="0" fieldPosition="0">
        <references count="2">
          <reference field="19" count="1" selected="0">
            <x v="12"/>
          </reference>
          <reference field="20" count="1">
            <x v="3"/>
          </reference>
        </references>
      </pivotArea>
    </format>
    <format dxfId="375">
      <pivotArea dataOnly="0" labelOnly="1" outline="0" fieldPosition="0">
        <references count="2">
          <reference field="19" count="1" selected="0">
            <x v="13"/>
          </reference>
          <reference field="20" count="1">
            <x v="47"/>
          </reference>
        </references>
      </pivotArea>
    </format>
    <format dxfId="374">
      <pivotArea dataOnly="0" labelOnly="1" outline="0" fieldPosition="0">
        <references count="2">
          <reference field="19" count="1" selected="0">
            <x v="14"/>
          </reference>
          <reference field="20" count="1">
            <x v="66"/>
          </reference>
        </references>
      </pivotArea>
    </format>
    <format dxfId="373">
      <pivotArea dataOnly="0" labelOnly="1" outline="0" fieldPosition="0">
        <references count="2">
          <reference field="19" count="1" selected="0">
            <x v="15"/>
          </reference>
          <reference field="20" count="1">
            <x v="45"/>
          </reference>
        </references>
      </pivotArea>
    </format>
    <format dxfId="372">
      <pivotArea dataOnly="0" labelOnly="1" outline="0" fieldPosition="0">
        <references count="2">
          <reference field="19" count="1" selected="0">
            <x v="16"/>
          </reference>
          <reference field="20" count="1">
            <x v="35"/>
          </reference>
        </references>
      </pivotArea>
    </format>
    <format dxfId="371">
      <pivotArea dataOnly="0" labelOnly="1" outline="0" fieldPosition="0">
        <references count="2">
          <reference field="19" count="1" selected="0">
            <x v="17"/>
          </reference>
          <reference field="20" count="1">
            <x v="60"/>
          </reference>
        </references>
      </pivotArea>
    </format>
    <format dxfId="370">
      <pivotArea dataOnly="0" labelOnly="1" outline="0" fieldPosition="0">
        <references count="2">
          <reference field="19" count="1" selected="0">
            <x v="18"/>
          </reference>
          <reference field="20" count="1">
            <x v="61"/>
          </reference>
        </references>
      </pivotArea>
    </format>
    <format dxfId="369">
      <pivotArea dataOnly="0" labelOnly="1" outline="0" fieldPosition="0">
        <references count="2">
          <reference field="19" count="1" selected="0">
            <x v="19"/>
          </reference>
          <reference field="20" count="1">
            <x v="55"/>
          </reference>
        </references>
      </pivotArea>
    </format>
    <format dxfId="368">
      <pivotArea dataOnly="0" labelOnly="1" outline="0" fieldPosition="0">
        <references count="2">
          <reference field="19" count="1" selected="0">
            <x v="20"/>
          </reference>
          <reference field="20" count="1">
            <x v="58"/>
          </reference>
        </references>
      </pivotArea>
    </format>
    <format dxfId="367">
      <pivotArea dataOnly="0" labelOnly="1" outline="0" fieldPosition="0">
        <references count="2">
          <reference field="19" count="1" selected="0">
            <x v="21"/>
          </reference>
          <reference field="20" count="1">
            <x v="81"/>
          </reference>
        </references>
      </pivotArea>
    </format>
    <format dxfId="366">
      <pivotArea dataOnly="0" labelOnly="1" outline="0" fieldPosition="0">
        <references count="2">
          <reference field="19" count="1" selected="0">
            <x v="22"/>
          </reference>
          <reference field="20" count="1">
            <x v="80"/>
          </reference>
        </references>
      </pivotArea>
    </format>
    <format dxfId="365">
      <pivotArea dataOnly="0" labelOnly="1" outline="0" fieldPosition="0">
        <references count="2">
          <reference field="19" count="1" selected="0">
            <x v="23"/>
          </reference>
          <reference field="20" count="1">
            <x v="124"/>
          </reference>
        </references>
      </pivotArea>
    </format>
    <format dxfId="364">
      <pivotArea dataOnly="0" labelOnly="1" outline="0" fieldPosition="0">
        <references count="2">
          <reference field="19" count="1" selected="0">
            <x v="24"/>
          </reference>
          <reference field="20" count="1">
            <x v="84"/>
          </reference>
        </references>
      </pivotArea>
    </format>
    <format dxfId="363">
      <pivotArea dataOnly="0" labelOnly="1" outline="0" fieldPosition="0">
        <references count="2">
          <reference field="19" count="1" selected="0">
            <x v="25"/>
          </reference>
          <reference field="20" count="1">
            <x v="72"/>
          </reference>
        </references>
      </pivotArea>
    </format>
    <format dxfId="362">
      <pivotArea dataOnly="0" labelOnly="1" outline="0" fieldPosition="0">
        <references count="2">
          <reference field="19" count="1" selected="0">
            <x v="26"/>
          </reference>
          <reference field="20" count="1">
            <x v="82"/>
          </reference>
        </references>
      </pivotArea>
    </format>
    <format dxfId="361">
      <pivotArea dataOnly="0" labelOnly="1" outline="0" fieldPosition="0">
        <references count="2">
          <reference field="19" count="1" selected="0">
            <x v="27"/>
          </reference>
          <reference field="20" count="1">
            <x v="15"/>
          </reference>
        </references>
      </pivotArea>
    </format>
    <format dxfId="360">
      <pivotArea dataOnly="0" labelOnly="1" outline="0" fieldPosition="0">
        <references count="2">
          <reference field="19" count="1" selected="0">
            <x v="28"/>
          </reference>
          <reference field="20" count="1">
            <x v="53"/>
          </reference>
        </references>
      </pivotArea>
    </format>
    <format dxfId="359">
      <pivotArea dataOnly="0" labelOnly="1" outline="0" fieldPosition="0">
        <references count="2">
          <reference field="19" count="1" selected="0">
            <x v="29"/>
          </reference>
          <reference field="20" count="1">
            <x v="56"/>
          </reference>
        </references>
      </pivotArea>
    </format>
    <format dxfId="358">
      <pivotArea dataOnly="0" labelOnly="1" outline="0" fieldPosition="0">
        <references count="2">
          <reference field="19" count="1" selected="0">
            <x v="30"/>
          </reference>
          <reference field="20" count="1">
            <x v="8"/>
          </reference>
        </references>
      </pivotArea>
    </format>
    <format dxfId="357">
      <pivotArea dataOnly="0" labelOnly="1" outline="0" fieldPosition="0">
        <references count="2">
          <reference field="19" count="1" selected="0">
            <x v="31"/>
          </reference>
          <reference field="20" count="1">
            <x v="57"/>
          </reference>
        </references>
      </pivotArea>
    </format>
    <format dxfId="356">
      <pivotArea dataOnly="0" labelOnly="1" outline="0" fieldPosition="0">
        <references count="2">
          <reference field="19" count="1" selected="0">
            <x v="32"/>
          </reference>
          <reference field="20" count="1">
            <x v="70"/>
          </reference>
        </references>
      </pivotArea>
    </format>
    <format dxfId="355">
      <pivotArea dataOnly="0" labelOnly="1" outline="0" fieldPosition="0">
        <references count="2">
          <reference field="19" count="1" selected="0">
            <x v="33"/>
          </reference>
          <reference field="20" count="1">
            <x v="83"/>
          </reference>
        </references>
      </pivotArea>
    </format>
    <format dxfId="354">
      <pivotArea dataOnly="0" labelOnly="1" outline="0" fieldPosition="0">
        <references count="2">
          <reference field="19" count="1" selected="0">
            <x v="34"/>
          </reference>
          <reference field="20" count="1">
            <x v="36"/>
          </reference>
        </references>
      </pivotArea>
    </format>
    <format dxfId="353">
      <pivotArea dataOnly="0" labelOnly="1" outline="0" fieldPosition="0">
        <references count="2">
          <reference field="19" count="1" selected="0">
            <x v="35"/>
          </reference>
          <reference field="20" count="1">
            <x v="63"/>
          </reference>
        </references>
      </pivotArea>
    </format>
    <format dxfId="352">
      <pivotArea dataOnly="0" labelOnly="1" outline="0" fieldPosition="0">
        <references count="2">
          <reference field="19" count="1" selected="0">
            <x v="36"/>
          </reference>
          <reference field="20" count="1">
            <x v="59"/>
          </reference>
        </references>
      </pivotArea>
    </format>
    <format dxfId="351">
      <pivotArea dataOnly="0" labelOnly="1" outline="0" fieldPosition="0">
        <references count="2">
          <reference field="19" count="1" selected="0">
            <x v="37"/>
          </reference>
          <reference field="20" count="1">
            <x v="37"/>
          </reference>
        </references>
      </pivotArea>
    </format>
    <format dxfId="350">
      <pivotArea dataOnly="0" labelOnly="1" outline="0" fieldPosition="0">
        <references count="2">
          <reference field="19" count="1" selected="0">
            <x v="38"/>
          </reference>
          <reference field="20" count="1">
            <x v="73"/>
          </reference>
        </references>
      </pivotArea>
    </format>
    <format dxfId="349">
      <pivotArea dataOnly="0" labelOnly="1" outline="0" fieldPosition="0">
        <references count="2">
          <reference field="19" count="1" selected="0">
            <x v="39"/>
          </reference>
          <reference field="20" count="1">
            <x v="16"/>
          </reference>
        </references>
      </pivotArea>
    </format>
    <format dxfId="348">
      <pivotArea dataOnly="0" labelOnly="1" outline="0" fieldPosition="0">
        <references count="2">
          <reference field="19" count="1" selected="0">
            <x v="40"/>
          </reference>
          <reference field="20" count="1">
            <x v="125"/>
          </reference>
        </references>
      </pivotArea>
    </format>
    <format dxfId="347">
      <pivotArea dataOnly="0" labelOnly="1" outline="0" fieldPosition="0">
        <references count="2">
          <reference field="19" count="1" selected="0">
            <x v="41"/>
          </reference>
          <reference field="20" count="1">
            <x v="78"/>
          </reference>
        </references>
      </pivotArea>
    </format>
    <format dxfId="346">
      <pivotArea dataOnly="0" labelOnly="1" outline="0" fieldPosition="0">
        <references count="2">
          <reference field="19" count="1" selected="0">
            <x v="42"/>
          </reference>
          <reference field="20" count="1">
            <x v="62"/>
          </reference>
        </references>
      </pivotArea>
    </format>
    <format dxfId="345">
      <pivotArea dataOnly="0" labelOnly="1" outline="0" fieldPosition="0">
        <references count="2">
          <reference field="19" count="1" selected="0">
            <x v="43"/>
          </reference>
          <reference field="20" count="1">
            <x v="77"/>
          </reference>
        </references>
      </pivotArea>
    </format>
    <format dxfId="344">
      <pivotArea dataOnly="0" labelOnly="1" outline="0" fieldPosition="0">
        <references count="2">
          <reference field="19" count="1" selected="0">
            <x v="44"/>
          </reference>
          <reference field="20" count="1">
            <x v="41"/>
          </reference>
        </references>
      </pivotArea>
    </format>
    <format dxfId="343">
      <pivotArea dataOnly="0" labelOnly="1" outline="0" fieldPosition="0">
        <references count="2">
          <reference field="19" count="1" selected="0">
            <x v="45"/>
          </reference>
          <reference field="20" count="1">
            <x v="85"/>
          </reference>
        </references>
      </pivotArea>
    </format>
    <format dxfId="342">
      <pivotArea dataOnly="0" labelOnly="1" outline="0" fieldPosition="0">
        <references count="2">
          <reference field="19" count="1" selected="0">
            <x v="46"/>
          </reference>
          <reference field="20" count="1">
            <x v="86"/>
          </reference>
        </references>
      </pivotArea>
    </format>
    <format dxfId="341">
      <pivotArea dataOnly="0" labelOnly="1" outline="0" fieldPosition="0">
        <references count="2">
          <reference field="19" count="1" selected="0">
            <x v="47"/>
          </reference>
          <reference field="20" count="1">
            <x v="88"/>
          </reference>
        </references>
      </pivotArea>
    </format>
    <format dxfId="340">
      <pivotArea dataOnly="0" labelOnly="1" outline="0" fieldPosition="0">
        <references count="2">
          <reference field="19" count="1" selected="0">
            <x v="48"/>
          </reference>
          <reference field="20" count="1">
            <x v="87"/>
          </reference>
        </references>
      </pivotArea>
    </format>
    <format dxfId="339">
      <pivotArea dataOnly="0" labelOnly="1" outline="0" fieldPosition="0">
        <references count="2">
          <reference field="19" count="1" selected="0">
            <x v="49"/>
          </reference>
          <reference field="20" count="1">
            <x v="89"/>
          </reference>
        </references>
      </pivotArea>
    </format>
    <format dxfId="338">
      <pivotArea dataOnly="0" labelOnly="1" outline="0" fieldPosition="0">
        <references count="2">
          <reference field="19" count="1" selected="0">
            <x v="50"/>
          </reference>
          <reference field="20" count="1">
            <x v="43"/>
          </reference>
        </references>
      </pivotArea>
    </format>
    <format dxfId="337">
      <pivotArea dataOnly="0" labelOnly="1" outline="0" fieldPosition="0">
        <references count="2">
          <reference field="19" count="1" selected="0">
            <x v="51"/>
          </reference>
          <reference field="20" count="1">
            <x v="30"/>
          </reference>
        </references>
      </pivotArea>
    </format>
    <format dxfId="336">
      <pivotArea dataOnly="0" labelOnly="1" outline="0" fieldPosition="0">
        <references count="2">
          <reference field="19" count="1" selected="0">
            <x v="52"/>
          </reference>
          <reference field="20" count="1">
            <x v="120"/>
          </reference>
        </references>
      </pivotArea>
    </format>
    <format dxfId="335">
      <pivotArea dataOnly="0" labelOnly="1" outline="0" fieldPosition="0">
        <references count="2">
          <reference field="19" count="1" selected="0">
            <x v="53"/>
          </reference>
          <reference field="20" count="1">
            <x v="108"/>
          </reference>
        </references>
      </pivotArea>
    </format>
    <format dxfId="334">
      <pivotArea dataOnly="0" labelOnly="1" outline="0" fieldPosition="0">
        <references count="2">
          <reference field="19" count="1" selected="0">
            <x v="54"/>
          </reference>
          <reference field="20" count="1">
            <x v="113"/>
          </reference>
        </references>
      </pivotArea>
    </format>
    <format dxfId="333">
      <pivotArea dataOnly="0" labelOnly="1" outline="0" fieldPosition="0">
        <references count="2">
          <reference field="19" count="1" selected="0">
            <x v="55"/>
          </reference>
          <reference field="20" count="1">
            <x v="4"/>
          </reference>
        </references>
      </pivotArea>
    </format>
    <format dxfId="332">
      <pivotArea dataOnly="0" labelOnly="1" outline="0" fieldPosition="0">
        <references count="2">
          <reference field="19" count="1" selected="0">
            <x v="56"/>
          </reference>
          <reference field="20" count="1">
            <x v="7"/>
          </reference>
        </references>
      </pivotArea>
    </format>
    <format dxfId="331">
      <pivotArea dataOnly="0" labelOnly="1" outline="0" fieldPosition="0">
        <references count="2">
          <reference field="19" count="1" selected="0">
            <x v="57"/>
          </reference>
          <reference field="20" count="1">
            <x v="5"/>
          </reference>
        </references>
      </pivotArea>
    </format>
    <format dxfId="330">
      <pivotArea dataOnly="0" labelOnly="1" outline="0" fieldPosition="0">
        <references count="2">
          <reference field="19" count="1" selected="0">
            <x v="58"/>
          </reference>
          <reference field="20" count="1">
            <x v="6"/>
          </reference>
        </references>
      </pivotArea>
    </format>
    <format dxfId="329">
      <pivotArea dataOnly="0" labelOnly="1" outline="0" fieldPosition="0">
        <references count="2">
          <reference field="19" count="1" selected="0">
            <x v="59"/>
          </reference>
          <reference field="20" count="1">
            <x v="68"/>
          </reference>
        </references>
      </pivotArea>
    </format>
    <format dxfId="328">
      <pivotArea dataOnly="0" labelOnly="1" outline="0" fieldPosition="0">
        <references count="2">
          <reference field="19" count="1" selected="0">
            <x v="60"/>
          </reference>
          <reference field="20" count="1">
            <x v="112"/>
          </reference>
        </references>
      </pivotArea>
    </format>
    <format dxfId="327">
      <pivotArea dataOnly="0" labelOnly="1" outline="0" fieldPosition="0">
        <references count="2">
          <reference field="19" count="1" selected="0">
            <x v="61"/>
          </reference>
          <reference field="20" count="1">
            <x v="102"/>
          </reference>
        </references>
      </pivotArea>
    </format>
    <format dxfId="326">
      <pivotArea dataOnly="0" labelOnly="1" outline="0" fieldPosition="0">
        <references count="2">
          <reference field="19" count="1" selected="0">
            <x v="62"/>
          </reference>
          <reference field="20" count="1">
            <x v="100"/>
          </reference>
        </references>
      </pivotArea>
    </format>
    <format dxfId="325">
      <pivotArea dataOnly="0" labelOnly="1" outline="0" fieldPosition="0">
        <references count="2">
          <reference field="19" count="1" selected="0">
            <x v="63"/>
          </reference>
          <reference field="20" count="1">
            <x v="98"/>
          </reference>
        </references>
      </pivotArea>
    </format>
    <format dxfId="324">
      <pivotArea dataOnly="0" labelOnly="1" outline="0" fieldPosition="0">
        <references count="2">
          <reference field="19" count="1" selected="0">
            <x v="64"/>
          </reference>
          <reference field="20" count="1">
            <x v="103"/>
          </reference>
        </references>
      </pivotArea>
    </format>
    <format dxfId="323">
      <pivotArea dataOnly="0" labelOnly="1" outline="0" fieldPosition="0">
        <references count="2">
          <reference field="19" count="1" selected="0">
            <x v="65"/>
          </reference>
          <reference field="20" count="1">
            <x v="97"/>
          </reference>
        </references>
      </pivotArea>
    </format>
    <format dxfId="322">
      <pivotArea dataOnly="0" labelOnly="1" outline="0" fieldPosition="0">
        <references count="2">
          <reference field="19" count="1" selected="0">
            <x v="66"/>
          </reference>
          <reference field="20" count="1">
            <x v="106"/>
          </reference>
        </references>
      </pivotArea>
    </format>
    <format dxfId="321">
      <pivotArea dataOnly="0" labelOnly="1" outline="0" fieldPosition="0">
        <references count="2">
          <reference field="19" count="1" selected="0">
            <x v="67"/>
          </reference>
          <reference field="20" count="1">
            <x v="109"/>
          </reference>
        </references>
      </pivotArea>
    </format>
    <format dxfId="320">
      <pivotArea dataOnly="0" labelOnly="1" outline="0" fieldPosition="0">
        <references count="2">
          <reference field="19" count="1" selected="0">
            <x v="68"/>
          </reference>
          <reference field="20" count="1">
            <x v="114"/>
          </reference>
        </references>
      </pivotArea>
    </format>
    <format dxfId="319">
      <pivotArea dataOnly="0" labelOnly="1" outline="0" fieldPosition="0">
        <references count="2">
          <reference field="19" count="1" selected="0">
            <x v="69"/>
          </reference>
          <reference field="20" count="1">
            <x v="110"/>
          </reference>
        </references>
      </pivotArea>
    </format>
    <format dxfId="318">
      <pivotArea dataOnly="0" labelOnly="1" outline="0" fieldPosition="0">
        <references count="2">
          <reference field="19" count="1" selected="0">
            <x v="70"/>
          </reference>
          <reference field="20" count="1">
            <x v="99"/>
          </reference>
        </references>
      </pivotArea>
    </format>
    <format dxfId="317">
      <pivotArea dataOnly="0" labelOnly="1" outline="0" fieldPosition="0">
        <references count="2">
          <reference field="19" count="1" selected="0">
            <x v="71"/>
          </reference>
          <reference field="20" count="1">
            <x v="107"/>
          </reference>
        </references>
      </pivotArea>
    </format>
    <format dxfId="316">
      <pivotArea dataOnly="0" labelOnly="1" outline="0" fieldPosition="0">
        <references count="2">
          <reference field="19" count="1" selected="0">
            <x v="72"/>
          </reference>
          <reference field="20" count="1">
            <x v="94"/>
          </reference>
        </references>
      </pivotArea>
    </format>
    <format dxfId="315">
      <pivotArea dataOnly="0" labelOnly="1" outline="0" fieldPosition="0">
        <references count="2">
          <reference field="19" count="1" selected="0">
            <x v="73"/>
          </reference>
          <reference field="20" count="1">
            <x v="93"/>
          </reference>
        </references>
      </pivotArea>
    </format>
    <format dxfId="314">
      <pivotArea dataOnly="0" labelOnly="1" outline="0" fieldPosition="0">
        <references count="2">
          <reference field="19" count="1" selected="0">
            <x v="74"/>
          </reference>
          <reference field="20" count="1">
            <x v="17"/>
          </reference>
        </references>
      </pivotArea>
    </format>
    <format dxfId="313">
      <pivotArea dataOnly="0" labelOnly="1" outline="0" fieldPosition="0">
        <references count="2">
          <reference field="19" count="1" selected="0">
            <x v="75"/>
          </reference>
          <reference field="20" count="1">
            <x v="19"/>
          </reference>
        </references>
      </pivotArea>
    </format>
    <format dxfId="312">
      <pivotArea dataOnly="0" labelOnly="1" outline="0" fieldPosition="0">
        <references count="2">
          <reference field="19" count="1" selected="0">
            <x v="76"/>
          </reference>
          <reference field="20" count="1">
            <x v="48"/>
          </reference>
        </references>
      </pivotArea>
    </format>
    <format dxfId="311">
      <pivotArea dataOnly="0" labelOnly="1" outline="0" fieldPosition="0">
        <references count="2">
          <reference field="19" count="1" selected="0">
            <x v="77"/>
          </reference>
          <reference field="20" count="1">
            <x v="49"/>
          </reference>
        </references>
      </pivotArea>
    </format>
    <format dxfId="310">
      <pivotArea dataOnly="0" labelOnly="1" outline="0" fieldPosition="0">
        <references count="2">
          <reference field="19" count="1" selected="0">
            <x v="78"/>
          </reference>
          <reference field="20" count="1">
            <x v="91"/>
          </reference>
        </references>
      </pivotArea>
    </format>
    <format dxfId="309">
      <pivotArea dataOnly="0" labelOnly="1" outline="0" fieldPosition="0">
        <references count="2">
          <reference field="19" count="1" selected="0">
            <x v="79"/>
          </reference>
          <reference field="20" count="1">
            <x v="50"/>
          </reference>
        </references>
      </pivotArea>
    </format>
    <format dxfId="308">
      <pivotArea dataOnly="0" labelOnly="1" outline="0" fieldPosition="0">
        <references count="2">
          <reference field="19" count="1" selected="0">
            <x v="80"/>
          </reference>
          <reference field="20" count="1">
            <x v="105"/>
          </reference>
        </references>
      </pivotArea>
    </format>
    <format dxfId="307">
      <pivotArea dataOnly="0" labelOnly="1" outline="0" fieldPosition="0">
        <references count="2">
          <reference field="19" count="1" selected="0">
            <x v="81"/>
          </reference>
          <reference field="20" count="1">
            <x v="25"/>
          </reference>
        </references>
      </pivotArea>
    </format>
    <format dxfId="306">
      <pivotArea dataOnly="0" labelOnly="1" outline="0" fieldPosition="0">
        <references count="2">
          <reference field="19" count="1" selected="0">
            <x v="82"/>
          </reference>
          <reference field="20" count="1">
            <x v="101"/>
          </reference>
        </references>
      </pivotArea>
    </format>
    <format dxfId="305">
      <pivotArea dataOnly="0" labelOnly="1" outline="0" fieldPosition="0">
        <references count="2">
          <reference field="19" count="1" selected="0">
            <x v="83"/>
          </reference>
          <reference field="20" count="1">
            <x v="104"/>
          </reference>
        </references>
      </pivotArea>
    </format>
    <format dxfId="304">
      <pivotArea dataOnly="0" labelOnly="1" outline="0" fieldPosition="0">
        <references count="2">
          <reference field="19" count="1" selected="0">
            <x v="84"/>
          </reference>
          <reference field="20" count="1">
            <x v="96"/>
          </reference>
        </references>
      </pivotArea>
    </format>
    <format dxfId="303">
      <pivotArea dataOnly="0" labelOnly="1" outline="0" fieldPosition="0">
        <references count="2">
          <reference field="19" count="1" selected="0">
            <x v="85"/>
          </reference>
          <reference field="20" count="1">
            <x v="75"/>
          </reference>
        </references>
      </pivotArea>
    </format>
    <format dxfId="302">
      <pivotArea dataOnly="0" labelOnly="1" outline="0" fieldPosition="0">
        <references count="2">
          <reference field="19" count="1" selected="0">
            <x v="86"/>
          </reference>
          <reference field="20" count="1">
            <x v="127"/>
          </reference>
        </references>
      </pivotArea>
    </format>
    <format dxfId="301">
      <pivotArea dataOnly="0" labelOnly="1" outline="0" fieldPosition="0">
        <references count="2">
          <reference field="19" count="1" selected="0">
            <x v="87"/>
          </reference>
          <reference field="20" count="1">
            <x v="126"/>
          </reference>
        </references>
      </pivotArea>
    </format>
    <format dxfId="300">
      <pivotArea dataOnly="0" labelOnly="1" outline="0" fieldPosition="0">
        <references count="2">
          <reference field="19" count="1" selected="0">
            <x v="88"/>
          </reference>
          <reference field="20" count="1">
            <x v="74"/>
          </reference>
        </references>
      </pivotArea>
    </format>
    <format dxfId="299">
      <pivotArea dataOnly="0" labelOnly="1" outline="0" fieldPosition="0">
        <references count="2">
          <reference field="19" count="1" selected="0">
            <x v="89"/>
          </reference>
          <reference field="20" count="1">
            <x v="38"/>
          </reference>
        </references>
      </pivotArea>
    </format>
    <format dxfId="298">
      <pivotArea dataOnly="0" labelOnly="1" outline="0" fieldPosition="0">
        <references count="2">
          <reference field="19" count="1" selected="0">
            <x v="90"/>
          </reference>
          <reference field="20" count="1">
            <x v="39"/>
          </reference>
        </references>
      </pivotArea>
    </format>
    <format dxfId="297">
      <pivotArea dataOnly="0" labelOnly="1" outline="0" fieldPosition="0">
        <references count="2">
          <reference field="19" count="1" selected="0">
            <x v="91"/>
          </reference>
          <reference field="20" count="1">
            <x v="111"/>
          </reference>
        </references>
      </pivotArea>
    </format>
    <format dxfId="296">
      <pivotArea dataOnly="0" labelOnly="1" outline="0" fieldPosition="0">
        <references count="2">
          <reference field="19" count="1" selected="0">
            <x v="92"/>
          </reference>
          <reference field="20" count="1">
            <x v="90"/>
          </reference>
        </references>
      </pivotArea>
    </format>
    <format dxfId="295">
      <pivotArea dataOnly="0" labelOnly="1" outline="0" fieldPosition="0">
        <references count="2">
          <reference field="19" count="1" selected="0">
            <x v="93"/>
          </reference>
          <reference field="20" count="1">
            <x v="46"/>
          </reference>
        </references>
      </pivotArea>
    </format>
    <format dxfId="294">
      <pivotArea dataOnly="0" labelOnly="1" outline="0" fieldPosition="0">
        <references count="2">
          <reference field="19" count="1" selected="0">
            <x v="94"/>
          </reference>
          <reference field="20" count="1">
            <x v="95"/>
          </reference>
        </references>
      </pivotArea>
    </format>
    <format dxfId="293">
      <pivotArea dataOnly="0" labelOnly="1" outline="0" fieldPosition="0">
        <references count="2">
          <reference field="19" count="1" selected="0">
            <x v="95"/>
          </reference>
          <reference field="20" count="1">
            <x v="26"/>
          </reference>
        </references>
      </pivotArea>
    </format>
    <format dxfId="292">
      <pivotArea dataOnly="0" labelOnly="1" outline="0" fieldPosition="0">
        <references count="2">
          <reference field="19" count="1" selected="0">
            <x v="96"/>
          </reference>
          <reference field="20" count="1">
            <x v="76"/>
          </reference>
        </references>
      </pivotArea>
    </format>
    <format dxfId="291">
      <pivotArea dataOnly="0" labelOnly="1" outline="0" fieldPosition="0">
        <references count="2">
          <reference field="19" count="1" selected="0">
            <x v="97"/>
          </reference>
          <reference field="20" count="1">
            <x v="27"/>
          </reference>
        </references>
      </pivotArea>
    </format>
    <format dxfId="290">
      <pivotArea dataOnly="0" labelOnly="1" outline="0" fieldPosition="0">
        <references count="2">
          <reference field="19" count="1" selected="0">
            <x v="98"/>
          </reference>
          <reference field="20" count="1">
            <x v="123"/>
          </reference>
        </references>
      </pivotArea>
    </format>
    <format dxfId="289">
      <pivotArea dataOnly="0" labelOnly="1" outline="0" fieldPosition="0">
        <references count="2">
          <reference field="19" count="1" selected="0">
            <x v="99"/>
          </reference>
          <reference field="20" count="1">
            <x v="122"/>
          </reference>
        </references>
      </pivotArea>
    </format>
    <format dxfId="288">
      <pivotArea dataOnly="0" labelOnly="1" outline="0" fieldPosition="0">
        <references count="2">
          <reference field="19" count="1" selected="0">
            <x v="100"/>
          </reference>
          <reference field="20" count="1">
            <x v="117"/>
          </reference>
        </references>
      </pivotArea>
    </format>
    <format dxfId="287">
      <pivotArea dataOnly="0" labelOnly="1" outline="0" fieldPosition="0">
        <references count="2">
          <reference field="19" count="1" selected="0">
            <x v="101"/>
          </reference>
          <reference field="20" count="1">
            <x v="12"/>
          </reference>
        </references>
      </pivotArea>
    </format>
    <format dxfId="286">
      <pivotArea dataOnly="0" labelOnly="1" outline="0" fieldPosition="0">
        <references count="2">
          <reference field="19" count="1" selected="0">
            <x v="102"/>
          </reference>
          <reference field="20" count="1">
            <x v="13"/>
          </reference>
        </references>
      </pivotArea>
    </format>
    <format dxfId="285">
      <pivotArea dataOnly="0" labelOnly="1" outline="0" fieldPosition="0">
        <references count="2">
          <reference field="19" count="1" selected="0">
            <x v="103"/>
          </reference>
          <reference field="20" count="1">
            <x v="10"/>
          </reference>
        </references>
      </pivotArea>
    </format>
    <format dxfId="284">
      <pivotArea dataOnly="0" labelOnly="1" outline="0" fieldPosition="0">
        <references count="2">
          <reference field="19" count="1" selected="0">
            <x v="104"/>
          </reference>
          <reference field="20" count="1">
            <x v="11"/>
          </reference>
        </references>
      </pivotArea>
    </format>
    <format dxfId="283">
      <pivotArea dataOnly="0" labelOnly="1" outline="0" fieldPosition="0">
        <references count="2">
          <reference field="19" count="1" selected="0">
            <x v="105"/>
          </reference>
          <reference field="20" count="1">
            <x v="9"/>
          </reference>
        </references>
      </pivotArea>
    </format>
    <format dxfId="282">
      <pivotArea dataOnly="0" labelOnly="1" outline="0" fieldPosition="0">
        <references count="2">
          <reference field="19" count="1" selected="0">
            <x v="106"/>
          </reference>
          <reference field="20" count="1">
            <x v="64"/>
          </reference>
        </references>
      </pivotArea>
    </format>
    <format dxfId="281">
      <pivotArea dataOnly="0" labelOnly="1" outline="0" fieldPosition="0">
        <references count="2">
          <reference field="19" count="1" selected="0">
            <x v="107"/>
          </reference>
          <reference field="20" count="1">
            <x v="65"/>
          </reference>
        </references>
      </pivotArea>
    </format>
    <format dxfId="280">
      <pivotArea dataOnly="0" labelOnly="1" outline="0" fieldPosition="0">
        <references count="2">
          <reference field="19" count="1" selected="0">
            <x v="108"/>
          </reference>
          <reference field="20" count="1">
            <x v="31"/>
          </reference>
        </references>
      </pivotArea>
    </format>
    <format dxfId="279">
      <pivotArea dataOnly="0" labelOnly="1" outline="0" fieldPosition="0">
        <references count="2">
          <reference field="19" count="1" selected="0">
            <x v="109"/>
          </reference>
          <reference field="20" count="1">
            <x v="71"/>
          </reference>
        </references>
      </pivotArea>
    </format>
    <format dxfId="278">
      <pivotArea dataOnly="0" labelOnly="1" outline="0" fieldPosition="0">
        <references count="2">
          <reference field="19" count="1" selected="0">
            <x v="110"/>
          </reference>
          <reference field="20" count="1">
            <x v="34"/>
          </reference>
        </references>
      </pivotArea>
    </format>
    <format dxfId="277">
      <pivotArea dataOnly="0" labelOnly="1" outline="0" fieldPosition="0">
        <references count="2">
          <reference field="19" count="1" selected="0">
            <x v="111"/>
          </reference>
          <reference field="20" count="1">
            <x v="14"/>
          </reference>
        </references>
      </pivotArea>
    </format>
    <format dxfId="276">
      <pivotArea dataOnly="0" labelOnly="1" outline="0" fieldPosition="0">
        <references count="2">
          <reference field="19" count="1" selected="0">
            <x v="112"/>
          </reference>
          <reference field="20" count="1">
            <x v="67"/>
          </reference>
        </references>
      </pivotArea>
    </format>
    <format dxfId="275">
      <pivotArea dataOnly="0" labelOnly="1" outline="0" fieldPosition="0">
        <references count="2">
          <reference field="19" count="1" selected="0">
            <x v="113"/>
          </reference>
          <reference field="20" count="1">
            <x v="33"/>
          </reference>
        </references>
      </pivotArea>
    </format>
    <format dxfId="274">
      <pivotArea dataOnly="0" labelOnly="1" outline="0" fieldPosition="0">
        <references count="2">
          <reference field="19" count="1" selected="0">
            <x v="114"/>
          </reference>
          <reference field="20" count="1">
            <x v="54"/>
          </reference>
        </references>
      </pivotArea>
    </format>
    <format dxfId="273">
      <pivotArea dataOnly="0" labelOnly="1" outline="0" fieldPosition="0">
        <references count="2">
          <reference field="19" count="1" selected="0">
            <x v="115"/>
          </reference>
          <reference field="20" count="1">
            <x v="115"/>
          </reference>
        </references>
      </pivotArea>
    </format>
    <format dxfId="272">
      <pivotArea dataOnly="0" labelOnly="1" outline="0" fieldPosition="0">
        <references count="2">
          <reference field="19" count="1" selected="0">
            <x v="116"/>
          </reference>
          <reference field="20" count="1">
            <x v="32"/>
          </reference>
        </references>
      </pivotArea>
    </format>
    <format dxfId="271">
      <pivotArea dataOnly="0" labelOnly="1" outline="0" fieldPosition="0">
        <references count="2">
          <reference field="19" count="1" selected="0">
            <x v="117"/>
          </reference>
          <reference field="20" count="1">
            <x v="42"/>
          </reference>
        </references>
      </pivotArea>
    </format>
    <format dxfId="270">
      <pivotArea dataOnly="0" labelOnly="1" outline="0" fieldPosition="0">
        <references count="2">
          <reference field="19" count="1" selected="0">
            <x v="118"/>
          </reference>
          <reference field="20" count="1">
            <x v="69"/>
          </reference>
        </references>
      </pivotArea>
    </format>
    <format dxfId="269">
      <pivotArea dataOnly="0" labelOnly="1" outline="0" fieldPosition="0">
        <references count="2">
          <reference field="19" count="1" selected="0">
            <x v="119"/>
          </reference>
          <reference field="20" count="1">
            <x v="121"/>
          </reference>
        </references>
      </pivotArea>
    </format>
    <format dxfId="268">
      <pivotArea dataOnly="0" labelOnly="1" outline="0" fieldPosition="0">
        <references count="2">
          <reference field="19" count="1" selected="0">
            <x v="120"/>
          </reference>
          <reference field="20" count="1">
            <x v="116"/>
          </reference>
        </references>
      </pivotArea>
    </format>
    <format dxfId="267">
      <pivotArea dataOnly="0" labelOnly="1" outline="0" fieldPosition="0">
        <references count="2">
          <reference field="19" count="1" selected="0">
            <x v="121"/>
          </reference>
          <reference field="20" count="1">
            <x v="52"/>
          </reference>
        </references>
      </pivotArea>
    </format>
    <format dxfId="266">
      <pivotArea dataOnly="0" labelOnly="1" outline="0" fieldPosition="0">
        <references count="2">
          <reference field="19" count="1" selected="0">
            <x v="122"/>
          </reference>
          <reference field="20" count="1">
            <x v="28"/>
          </reference>
        </references>
      </pivotArea>
    </format>
    <format dxfId="265">
      <pivotArea dataOnly="0" labelOnly="1" outline="0" fieldPosition="0">
        <references count="2">
          <reference field="19" count="1" selected="0">
            <x v="123"/>
          </reference>
          <reference field="20" count="1">
            <x v="20"/>
          </reference>
        </references>
      </pivotArea>
    </format>
    <format dxfId="264">
      <pivotArea dataOnly="0" labelOnly="1" outline="0" fieldPosition="0">
        <references count="2">
          <reference field="19" count="1" selected="0">
            <x v="124"/>
          </reference>
          <reference field="20" count="1">
            <x v="21"/>
          </reference>
        </references>
      </pivotArea>
    </format>
    <format dxfId="263">
      <pivotArea dataOnly="0" labelOnly="1" outline="0" fieldPosition="0">
        <references count="2">
          <reference field="19" count="1" selected="0">
            <x v="125"/>
          </reference>
          <reference field="20" count="1">
            <x v="29"/>
          </reference>
        </references>
      </pivotArea>
    </format>
    <format dxfId="262">
      <pivotArea dataOnly="0" labelOnly="1" outline="0" fieldPosition="0">
        <references count="2">
          <reference field="19" count="1" selected="0">
            <x v="126"/>
          </reference>
          <reference field="20" count="1">
            <x v="0"/>
          </reference>
        </references>
      </pivotArea>
    </format>
    <format dxfId="261">
      <pivotArea dataOnly="0" labelOnly="1" outline="0" fieldPosition="0">
        <references count="2">
          <reference field="19" count="1" selected="0">
            <x v="127"/>
          </reference>
          <reference field="20" count="1">
            <x v="51"/>
          </reference>
        </references>
      </pivotArea>
    </format>
    <format dxfId="260">
      <pivotArea dataOnly="0" labelOnly="1" outline="0" fieldPosition="0">
        <references count="2">
          <reference field="19" count="1" selected="0">
            <x v="0"/>
          </reference>
          <reference field="20" count="1">
            <x v="24"/>
          </reference>
        </references>
      </pivotArea>
    </format>
    <format dxfId="259">
      <pivotArea dataOnly="0" labelOnly="1" outline="0" fieldPosition="0">
        <references count="2">
          <reference field="19" count="1" selected="0">
            <x v="1"/>
          </reference>
          <reference field="20" count="1">
            <x v="118"/>
          </reference>
        </references>
      </pivotArea>
    </format>
    <format dxfId="258">
      <pivotArea dataOnly="0" labelOnly="1" outline="0" fieldPosition="0">
        <references count="2">
          <reference field="19" count="1" selected="0">
            <x v="2"/>
          </reference>
          <reference field="20" count="1">
            <x v="119"/>
          </reference>
        </references>
      </pivotArea>
    </format>
    <format dxfId="257">
      <pivotArea dataOnly="0" labelOnly="1" outline="0" fieldPosition="0">
        <references count="2">
          <reference field="19" count="1" selected="0">
            <x v="3"/>
          </reference>
          <reference field="20" count="1">
            <x v="92"/>
          </reference>
        </references>
      </pivotArea>
    </format>
    <format dxfId="256">
      <pivotArea dataOnly="0" labelOnly="1" outline="0" fieldPosition="0">
        <references count="2">
          <reference field="19" count="1" selected="0">
            <x v="4"/>
          </reference>
          <reference field="20" count="1">
            <x v="79"/>
          </reference>
        </references>
      </pivotArea>
    </format>
    <format dxfId="255">
      <pivotArea dataOnly="0" labelOnly="1" outline="0" fieldPosition="0">
        <references count="2">
          <reference field="19" count="1" selected="0">
            <x v="5"/>
          </reference>
          <reference field="20" count="1">
            <x v="40"/>
          </reference>
        </references>
      </pivotArea>
    </format>
    <format dxfId="254">
      <pivotArea dataOnly="0" labelOnly="1" outline="0" fieldPosition="0">
        <references count="2">
          <reference field="19" count="1" selected="0">
            <x v="6"/>
          </reference>
          <reference field="20" count="1">
            <x v="44"/>
          </reference>
        </references>
      </pivotArea>
    </format>
    <format dxfId="253">
      <pivotArea dataOnly="0" labelOnly="1" outline="0" fieldPosition="0">
        <references count="2">
          <reference field="19" count="1" selected="0">
            <x v="7"/>
          </reference>
          <reference field="20" count="1">
            <x v="18"/>
          </reference>
        </references>
      </pivotArea>
    </format>
    <format dxfId="252">
      <pivotArea dataOnly="0" labelOnly="1" outline="0" fieldPosition="0">
        <references count="2">
          <reference field="19" count="1" selected="0">
            <x v="8"/>
          </reference>
          <reference field="20" count="1">
            <x v="22"/>
          </reference>
        </references>
      </pivotArea>
    </format>
    <format dxfId="251">
      <pivotArea dataOnly="0" labelOnly="1" outline="0" fieldPosition="0">
        <references count="2">
          <reference field="19" count="1" selected="0">
            <x v="9"/>
          </reference>
          <reference field="20" count="1">
            <x v="23"/>
          </reference>
        </references>
      </pivotArea>
    </format>
    <format dxfId="250">
      <pivotArea dataOnly="0" labelOnly="1" outline="0" fieldPosition="0">
        <references count="2">
          <reference field="19" count="1" selected="0">
            <x v="10"/>
          </reference>
          <reference field="20" count="1">
            <x v="2"/>
          </reference>
        </references>
      </pivotArea>
    </format>
    <format dxfId="249">
      <pivotArea dataOnly="0" labelOnly="1" outline="0" fieldPosition="0">
        <references count="2">
          <reference field="19" count="1" selected="0">
            <x v="11"/>
          </reference>
          <reference field="20" count="1">
            <x v="1"/>
          </reference>
        </references>
      </pivotArea>
    </format>
    <format dxfId="248">
      <pivotArea dataOnly="0" labelOnly="1" outline="0" fieldPosition="0">
        <references count="2">
          <reference field="19" count="1" selected="0">
            <x v="12"/>
          </reference>
          <reference field="20" count="1">
            <x v="3"/>
          </reference>
        </references>
      </pivotArea>
    </format>
    <format dxfId="247">
      <pivotArea dataOnly="0" labelOnly="1" outline="0" fieldPosition="0">
        <references count="2">
          <reference field="19" count="1" selected="0">
            <x v="13"/>
          </reference>
          <reference field="20" count="1">
            <x v="47"/>
          </reference>
        </references>
      </pivotArea>
    </format>
    <format dxfId="246">
      <pivotArea dataOnly="0" labelOnly="1" outline="0" fieldPosition="0">
        <references count="2">
          <reference field="19" count="1" selected="0">
            <x v="14"/>
          </reference>
          <reference field="20" count="1">
            <x v="66"/>
          </reference>
        </references>
      </pivotArea>
    </format>
    <format dxfId="245">
      <pivotArea dataOnly="0" labelOnly="1" outline="0" fieldPosition="0">
        <references count="2">
          <reference field="19" count="1" selected="0">
            <x v="15"/>
          </reference>
          <reference field="20" count="1">
            <x v="45"/>
          </reference>
        </references>
      </pivotArea>
    </format>
    <format dxfId="244">
      <pivotArea dataOnly="0" labelOnly="1" outline="0" fieldPosition="0">
        <references count="2">
          <reference field="19" count="1" selected="0">
            <x v="16"/>
          </reference>
          <reference field="20" count="1">
            <x v="35"/>
          </reference>
        </references>
      </pivotArea>
    </format>
    <format dxfId="243">
      <pivotArea dataOnly="0" labelOnly="1" outline="0" fieldPosition="0">
        <references count="2">
          <reference field="19" count="1" selected="0">
            <x v="17"/>
          </reference>
          <reference field="20" count="1">
            <x v="60"/>
          </reference>
        </references>
      </pivotArea>
    </format>
    <format dxfId="242">
      <pivotArea dataOnly="0" labelOnly="1" outline="0" fieldPosition="0">
        <references count="2">
          <reference field="19" count="1" selected="0">
            <x v="18"/>
          </reference>
          <reference field="20" count="1">
            <x v="61"/>
          </reference>
        </references>
      </pivotArea>
    </format>
    <format dxfId="241">
      <pivotArea dataOnly="0" labelOnly="1" outline="0" fieldPosition="0">
        <references count="2">
          <reference field="19" count="1" selected="0">
            <x v="19"/>
          </reference>
          <reference field="20" count="1">
            <x v="55"/>
          </reference>
        </references>
      </pivotArea>
    </format>
    <format dxfId="240">
      <pivotArea dataOnly="0" labelOnly="1" outline="0" fieldPosition="0">
        <references count="2">
          <reference field="19" count="1" selected="0">
            <x v="20"/>
          </reference>
          <reference field="20" count="1">
            <x v="58"/>
          </reference>
        </references>
      </pivotArea>
    </format>
    <format dxfId="239">
      <pivotArea dataOnly="0" labelOnly="1" outline="0" fieldPosition="0">
        <references count="2">
          <reference field="19" count="1" selected="0">
            <x v="21"/>
          </reference>
          <reference field="20" count="1">
            <x v="81"/>
          </reference>
        </references>
      </pivotArea>
    </format>
    <format dxfId="238">
      <pivotArea dataOnly="0" labelOnly="1" outline="0" fieldPosition="0">
        <references count="2">
          <reference field="19" count="1" selected="0">
            <x v="22"/>
          </reference>
          <reference field="20" count="1">
            <x v="80"/>
          </reference>
        </references>
      </pivotArea>
    </format>
    <format dxfId="237">
      <pivotArea dataOnly="0" labelOnly="1" outline="0" fieldPosition="0">
        <references count="2">
          <reference field="19" count="1" selected="0">
            <x v="23"/>
          </reference>
          <reference field="20" count="1">
            <x v="124"/>
          </reference>
        </references>
      </pivotArea>
    </format>
    <format dxfId="236">
      <pivotArea dataOnly="0" labelOnly="1" outline="0" fieldPosition="0">
        <references count="2">
          <reference field="19" count="1" selected="0">
            <x v="24"/>
          </reference>
          <reference field="20" count="1">
            <x v="84"/>
          </reference>
        </references>
      </pivotArea>
    </format>
    <format dxfId="235">
      <pivotArea dataOnly="0" labelOnly="1" outline="0" fieldPosition="0">
        <references count="2">
          <reference field="19" count="1" selected="0">
            <x v="25"/>
          </reference>
          <reference field="20" count="1">
            <x v="72"/>
          </reference>
        </references>
      </pivotArea>
    </format>
    <format dxfId="234">
      <pivotArea dataOnly="0" labelOnly="1" outline="0" fieldPosition="0">
        <references count="2">
          <reference field="19" count="1" selected="0">
            <x v="26"/>
          </reference>
          <reference field="20" count="1">
            <x v="82"/>
          </reference>
        </references>
      </pivotArea>
    </format>
    <format dxfId="233">
      <pivotArea dataOnly="0" labelOnly="1" outline="0" fieldPosition="0">
        <references count="2">
          <reference field="19" count="1" selected="0">
            <x v="27"/>
          </reference>
          <reference field="20" count="1">
            <x v="15"/>
          </reference>
        </references>
      </pivotArea>
    </format>
    <format dxfId="232">
      <pivotArea dataOnly="0" labelOnly="1" outline="0" fieldPosition="0">
        <references count="2">
          <reference field="19" count="1" selected="0">
            <x v="28"/>
          </reference>
          <reference field="20" count="1">
            <x v="53"/>
          </reference>
        </references>
      </pivotArea>
    </format>
    <format dxfId="231">
      <pivotArea dataOnly="0" labelOnly="1" outline="0" fieldPosition="0">
        <references count="2">
          <reference field="19" count="1" selected="0">
            <x v="29"/>
          </reference>
          <reference field="20" count="1">
            <x v="56"/>
          </reference>
        </references>
      </pivotArea>
    </format>
    <format dxfId="230">
      <pivotArea dataOnly="0" labelOnly="1" outline="0" fieldPosition="0">
        <references count="2">
          <reference field="19" count="1" selected="0">
            <x v="30"/>
          </reference>
          <reference field="20" count="1">
            <x v="8"/>
          </reference>
        </references>
      </pivotArea>
    </format>
    <format dxfId="229">
      <pivotArea dataOnly="0" labelOnly="1" outline="0" fieldPosition="0">
        <references count="2">
          <reference field="19" count="1" selected="0">
            <x v="31"/>
          </reference>
          <reference field="20" count="1">
            <x v="57"/>
          </reference>
        </references>
      </pivotArea>
    </format>
    <format dxfId="228">
      <pivotArea dataOnly="0" labelOnly="1" outline="0" fieldPosition="0">
        <references count="2">
          <reference field="19" count="1" selected="0">
            <x v="32"/>
          </reference>
          <reference field="20" count="1">
            <x v="70"/>
          </reference>
        </references>
      </pivotArea>
    </format>
    <format dxfId="227">
      <pivotArea dataOnly="0" labelOnly="1" outline="0" fieldPosition="0">
        <references count="2">
          <reference field="19" count="1" selected="0">
            <x v="33"/>
          </reference>
          <reference field="20" count="1">
            <x v="83"/>
          </reference>
        </references>
      </pivotArea>
    </format>
    <format dxfId="226">
      <pivotArea dataOnly="0" labelOnly="1" outline="0" fieldPosition="0">
        <references count="2">
          <reference field="19" count="1" selected="0">
            <x v="34"/>
          </reference>
          <reference field="20" count="1">
            <x v="36"/>
          </reference>
        </references>
      </pivotArea>
    </format>
    <format dxfId="225">
      <pivotArea dataOnly="0" labelOnly="1" outline="0" fieldPosition="0">
        <references count="2">
          <reference field="19" count="1" selected="0">
            <x v="35"/>
          </reference>
          <reference field="20" count="1">
            <x v="63"/>
          </reference>
        </references>
      </pivotArea>
    </format>
    <format dxfId="224">
      <pivotArea dataOnly="0" labelOnly="1" outline="0" fieldPosition="0">
        <references count="2">
          <reference field="19" count="1" selected="0">
            <x v="36"/>
          </reference>
          <reference field="20" count="1">
            <x v="59"/>
          </reference>
        </references>
      </pivotArea>
    </format>
    <format dxfId="223">
      <pivotArea dataOnly="0" labelOnly="1" outline="0" fieldPosition="0">
        <references count="2">
          <reference field="19" count="1" selected="0">
            <x v="37"/>
          </reference>
          <reference field="20" count="1">
            <x v="37"/>
          </reference>
        </references>
      </pivotArea>
    </format>
    <format dxfId="222">
      <pivotArea dataOnly="0" labelOnly="1" outline="0" fieldPosition="0">
        <references count="2">
          <reference field="19" count="1" selected="0">
            <x v="38"/>
          </reference>
          <reference field="20" count="1">
            <x v="73"/>
          </reference>
        </references>
      </pivotArea>
    </format>
    <format dxfId="221">
      <pivotArea dataOnly="0" labelOnly="1" outline="0" fieldPosition="0">
        <references count="2">
          <reference field="19" count="1" selected="0">
            <x v="39"/>
          </reference>
          <reference field="20" count="1">
            <x v="16"/>
          </reference>
        </references>
      </pivotArea>
    </format>
    <format dxfId="220">
      <pivotArea dataOnly="0" labelOnly="1" outline="0" fieldPosition="0">
        <references count="2">
          <reference field="19" count="1" selected="0">
            <x v="40"/>
          </reference>
          <reference field="20" count="1">
            <x v="125"/>
          </reference>
        </references>
      </pivotArea>
    </format>
    <format dxfId="219">
      <pivotArea dataOnly="0" labelOnly="1" outline="0" fieldPosition="0">
        <references count="2">
          <reference field="19" count="1" selected="0">
            <x v="41"/>
          </reference>
          <reference field="20" count="1">
            <x v="78"/>
          </reference>
        </references>
      </pivotArea>
    </format>
    <format dxfId="218">
      <pivotArea dataOnly="0" labelOnly="1" outline="0" fieldPosition="0">
        <references count="2">
          <reference field="19" count="1" selected="0">
            <x v="42"/>
          </reference>
          <reference field="20" count="1">
            <x v="62"/>
          </reference>
        </references>
      </pivotArea>
    </format>
    <format dxfId="217">
      <pivotArea dataOnly="0" labelOnly="1" outline="0" fieldPosition="0">
        <references count="2">
          <reference field="19" count="1" selected="0">
            <x v="43"/>
          </reference>
          <reference field="20" count="1">
            <x v="77"/>
          </reference>
        </references>
      </pivotArea>
    </format>
    <format dxfId="216">
      <pivotArea dataOnly="0" labelOnly="1" outline="0" fieldPosition="0">
        <references count="2">
          <reference field="19" count="1" selected="0">
            <x v="44"/>
          </reference>
          <reference field="20" count="1">
            <x v="41"/>
          </reference>
        </references>
      </pivotArea>
    </format>
    <format dxfId="215">
      <pivotArea dataOnly="0" labelOnly="1" outline="0" fieldPosition="0">
        <references count="2">
          <reference field="19" count="1" selected="0">
            <x v="45"/>
          </reference>
          <reference field="20" count="1">
            <x v="85"/>
          </reference>
        </references>
      </pivotArea>
    </format>
    <format dxfId="214">
      <pivotArea dataOnly="0" labelOnly="1" outline="0" fieldPosition="0">
        <references count="2">
          <reference field="19" count="1" selected="0">
            <x v="46"/>
          </reference>
          <reference field="20" count="1">
            <x v="86"/>
          </reference>
        </references>
      </pivotArea>
    </format>
    <format dxfId="213">
      <pivotArea dataOnly="0" labelOnly="1" outline="0" fieldPosition="0">
        <references count="2">
          <reference field="19" count="1" selected="0">
            <x v="47"/>
          </reference>
          <reference field="20" count="1">
            <x v="88"/>
          </reference>
        </references>
      </pivotArea>
    </format>
    <format dxfId="212">
      <pivotArea dataOnly="0" labelOnly="1" outline="0" fieldPosition="0">
        <references count="2">
          <reference field="19" count="1" selected="0">
            <x v="48"/>
          </reference>
          <reference field="20" count="1">
            <x v="87"/>
          </reference>
        </references>
      </pivotArea>
    </format>
    <format dxfId="211">
      <pivotArea dataOnly="0" labelOnly="1" outline="0" fieldPosition="0">
        <references count="2">
          <reference field="19" count="1" selected="0">
            <x v="49"/>
          </reference>
          <reference field="20" count="1">
            <x v="89"/>
          </reference>
        </references>
      </pivotArea>
    </format>
    <format dxfId="210">
      <pivotArea dataOnly="0" labelOnly="1" outline="0" fieldPosition="0">
        <references count="2">
          <reference field="19" count="1" selected="0">
            <x v="50"/>
          </reference>
          <reference field="20" count="1">
            <x v="43"/>
          </reference>
        </references>
      </pivotArea>
    </format>
    <format dxfId="209">
      <pivotArea dataOnly="0" labelOnly="1" outline="0" fieldPosition="0">
        <references count="2">
          <reference field="19" count="1" selected="0">
            <x v="51"/>
          </reference>
          <reference field="20" count="1">
            <x v="30"/>
          </reference>
        </references>
      </pivotArea>
    </format>
    <format dxfId="208">
      <pivotArea dataOnly="0" labelOnly="1" outline="0" fieldPosition="0">
        <references count="2">
          <reference field="19" count="1" selected="0">
            <x v="52"/>
          </reference>
          <reference field="20" count="1">
            <x v="120"/>
          </reference>
        </references>
      </pivotArea>
    </format>
    <format dxfId="207">
      <pivotArea dataOnly="0" labelOnly="1" outline="0" fieldPosition="0">
        <references count="2">
          <reference field="19" count="1" selected="0">
            <x v="53"/>
          </reference>
          <reference field="20" count="1">
            <x v="108"/>
          </reference>
        </references>
      </pivotArea>
    </format>
    <format dxfId="206">
      <pivotArea dataOnly="0" labelOnly="1" outline="0" fieldPosition="0">
        <references count="2">
          <reference field="19" count="1" selected="0">
            <x v="54"/>
          </reference>
          <reference field="20" count="1">
            <x v="113"/>
          </reference>
        </references>
      </pivotArea>
    </format>
    <format dxfId="205">
      <pivotArea dataOnly="0" labelOnly="1" outline="0" fieldPosition="0">
        <references count="2">
          <reference field="19" count="1" selected="0">
            <x v="55"/>
          </reference>
          <reference field="20" count="1">
            <x v="4"/>
          </reference>
        </references>
      </pivotArea>
    </format>
    <format dxfId="204">
      <pivotArea dataOnly="0" labelOnly="1" outline="0" fieldPosition="0">
        <references count="2">
          <reference field="19" count="1" selected="0">
            <x v="56"/>
          </reference>
          <reference field="20" count="1">
            <x v="7"/>
          </reference>
        </references>
      </pivotArea>
    </format>
    <format dxfId="203">
      <pivotArea dataOnly="0" labelOnly="1" outline="0" fieldPosition="0">
        <references count="2">
          <reference field="19" count="1" selected="0">
            <x v="57"/>
          </reference>
          <reference field="20" count="1">
            <x v="5"/>
          </reference>
        </references>
      </pivotArea>
    </format>
    <format dxfId="202">
      <pivotArea dataOnly="0" labelOnly="1" outline="0" fieldPosition="0">
        <references count="2">
          <reference field="19" count="1" selected="0">
            <x v="58"/>
          </reference>
          <reference field="20" count="1">
            <x v="6"/>
          </reference>
        </references>
      </pivotArea>
    </format>
    <format dxfId="201">
      <pivotArea dataOnly="0" labelOnly="1" outline="0" fieldPosition="0">
        <references count="2">
          <reference field="19" count="1" selected="0">
            <x v="59"/>
          </reference>
          <reference field="20" count="1">
            <x v="68"/>
          </reference>
        </references>
      </pivotArea>
    </format>
    <format dxfId="200">
      <pivotArea dataOnly="0" labelOnly="1" outline="0" fieldPosition="0">
        <references count="2">
          <reference field="19" count="1" selected="0">
            <x v="60"/>
          </reference>
          <reference field="20" count="1">
            <x v="112"/>
          </reference>
        </references>
      </pivotArea>
    </format>
    <format dxfId="199">
      <pivotArea dataOnly="0" labelOnly="1" outline="0" fieldPosition="0">
        <references count="2">
          <reference field="19" count="1" selected="0">
            <x v="61"/>
          </reference>
          <reference field="20" count="1">
            <x v="102"/>
          </reference>
        </references>
      </pivotArea>
    </format>
    <format dxfId="198">
      <pivotArea dataOnly="0" labelOnly="1" outline="0" fieldPosition="0">
        <references count="2">
          <reference field="19" count="1" selected="0">
            <x v="62"/>
          </reference>
          <reference field="20" count="1">
            <x v="100"/>
          </reference>
        </references>
      </pivotArea>
    </format>
    <format dxfId="197">
      <pivotArea dataOnly="0" labelOnly="1" outline="0" fieldPosition="0">
        <references count="2">
          <reference field="19" count="1" selected="0">
            <x v="63"/>
          </reference>
          <reference field="20" count="1">
            <x v="98"/>
          </reference>
        </references>
      </pivotArea>
    </format>
    <format dxfId="196">
      <pivotArea dataOnly="0" labelOnly="1" outline="0" fieldPosition="0">
        <references count="2">
          <reference field="19" count="1" selected="0">
            <x v="64"/>
          </reference>
          <reference field="20" count="1">
            <x v="103"/>
          </reference>
        </references>
      </pivotArea>
    </format>
    <format dxfId="195">
      <pivotArea dataOnly="0" labelOnly="1" outline="0" fieldPosition="0">
        <references count="2">
          <reference field="19" count="1" selected="0">
            <x v="65"/>
          </reference>
          <reference field="20" count="1">
            <x v="97"/>
          </reference>
        </references>
      </pivotArea>
    </format>
    <format dxfId="194">
      <pivotArea dataOnly="0" labelOnly="1" outline="0" fieldPosition="0">
        <references count="2">
          <reference field="19" count="1" selected="0">
            <x v="66"/>
          </reference>
          <reference field="20" count="1">
            <x v="106"/>
          </reference>
        </references>
      </pivotArea>
    </format>
    <format dxfId="193">
      <pivotArea dataOnly="0" labelOnly="1" outline="0" fieldPosition="0">
        <references count="2">
          <reference field="19" count="1" selected="0">
            <x v="67"/>
          </reference>
          <reference field="20" count="1">
            <x v="109"/>
          </reference>
        </references>
      </pivotArea>
    </format>
    <format dxfId="192">
      <pivotArea dataOnly="0" labelOnly="1" outline="0" fieldPosition="0">
        <references count="2">
          <reference field="19" count="1" selected="0">
            <x v="68"/>
          </reference>
          <reference field="20" count="1">
            <x v="114"/>
          </reference>
        </references>
      </pivotArea>
    </format>
    <format dxfId="191">
      <pivotArea dataOnly="0" labelOnly="1" outline="0" fieldPosition="0">
        <references count="2">
          <reference field="19" count="1" selected="0">
            <x v="69"/>
          </reference>
          <reference field="20" count="1">
            <x v="110"/>
          </reference>
        </references>
      </pivotArea>
    </format>
    <format dxfId="190">
      <pivotArea dataOnly="0" labelOnly="1" outline="0" fieldPosition="0">
        <references count="2">
          <reference field="19" count="1" selected="0">
            <x v="70"/>
          </reference>
          <reference field="20" count="1">
            <x v="99"/>
          </reference>
        </references>
      </pivotArea>
    </format>
    <format dxfId="189">
      <pivotArea dataOnly="0" labelOnly="1" outline="0" fieldPosition="0">
        <references count="2">
          <reference field="19" count="1" selected="0">
            <x v="71"/>
          </reference>
          <reference field="20" count="1">
            <x v="107"/>
          </reference>
        </references>
      </pivotArea>
    </format>
    <format dxfId="188">
      <pivotArea dataOnly="0" labelOnly="1" outline="0" fieldPosition="0">
        <references count="2">
          <reference field="19" count="1" selected="0">
            <x v="72"/>
          </reference>
          <reference field="20" count="1">
            <x v="94"/>
          </reference>
        </references>
      </pivotArea>
    </format>
    <format dxfId="187">
      <pivotArea dataOnly="0" labelOnly="1" outline="0" fieldPosition="0">
        <references count="2">
          <reference field="19" count="1" selected="0">
            <x v="73"/>
          </reference>
          <reference field="20" count="1">
            <x v="93"/>
          </reference>
        </references>
      </pivotArea>
    </format>
    <format dxfId="186">
      <pivotArea dataOnly="0" labelOnly="1" outline="0" fieldPosition="0">
        <references count="2">
          <reference field="19" count="1" selected="0">
            <x v="74"/>
          </reference>
          <reference field="20" count="1">
            <x v="17"/>
          </reference>
        </references>
      </pivotArea>
    </format>
    <format dxfId="185">
      <pivotArea dataOnly="0" labelOnly="1" outline="0" fieldPosition="0">
        <references count="2">
          <reference field="19" count="1" selected="0">
            <x v="75"/>
          </reference>
          <reference field="20" count="1">
            <x v="19"/>
          </reference>
        </references>
      </pivotArea>
    </format>
    <format dxfId="184">
      <pivotArea dataOnly="0" labelOnly="1" outline="0" fieldPosition="0">
        <references count="2">
          <reference field="19" count="1" selected="0">
            <x v="76"/>
          </reference>
          <reference field="20" count="1">
            <x v="48"/>
          </reference>
        </references>
      </pivotArea>
    </format>
    <format dxfId="183">
      <pivotArea dataOnly="0" labelOnly="1" outline="0" fieldPosition="0">
        <references count="2">
          <reference field="19" count="1" selected="0">
            <x v="77"/>
          </reference>
          <reference field="20" count="1">
            <x v="49"/>
          </reference>
        </references>
      </pivotArea>
    </format>
    <format dxfId="182">
      <pivotArea dataOnly="0" labelOnly="1" outline="0" fieldPosition="0">
        <references count="2">
          <reference field="19" count="1" selected="0">
            <x v="78"/>
          </reference>
          <reference field="20" count="1">
            <x v="91"/>
          </reference>
        </references>
      </pivotArea>
    </format>
    <format dxfId="181">
      <pivotArea dataOnly="0" labelOnly="1" outline="0" fieldPosition="0">
        <references count="2">
          <reference field="19" count="1" selected="0">
            <x v="79"/>
          </reference>
          <reference field="20" count="1">
            <x v="50"/>
          </reference>
        </references>
      </pivotArea>
    </format>
    <format dxfId="180">
      <pivotArea dataOnly="0" labelOnly="1" outline="0" fieldPosition="0">
        <references count="2">
          <reference field="19" count="1" selected="0">
            <x v="80"/>
          </reference>
          <reference field="20" count="1">
            <x v="105"/>
          </reference>
        </references>
      </pivotArea>
    </format>
    <format dxfId="179">
      <pivotArea dataOnly="0" labelOnly="1" outline="0" fieldPosition="0">
        <references count="2">
          <reference field="19" count="1" selected="0">
            <x v="81"/>
          </reference>
          <reference field="20" count="1">
            <x v="25"/>
          </reference>
        </references>
      </pivotArea>
    </format>
    <format dxfId="178">
      <pivotArea dataOnly="0" labelOnly="1" outline="0" fieldPosition="0">
        <references count="2">
          <reference field="19" count="1" selected="0">
            <x v="82"/>
          </reference>
          <reference field="20" count="1">
            <x v="101"/>
          </reference>
        </references>
      </pivotArea>
    </format>
    <format dxfId="177">
      <pivotArea dataOnly="0" labelOnly="1" outline="0" fieldPosition="0">
        <references count="2">
          <reference field="19" count="1" selected="0">
            <x v="83"/>
          </reference>
          <reference field="20" count="1">
            <x v="104"/>
          </reference>
        </references>
      </pivotArea>
    </format>
    <format dxfId="176">
      <pivotArea dataOnly="0" labelOnly="1" outline="0" fieldPosition="0">
        <references count="2">
          <reference field="19" count="1" selected="0">
            <x v="84"/>
          </reference>
          <reference field="20" count="1">
            <x v="96"/>
          </reference>
        </references>
      </pivotArea>
    </format>
    <format dxfId="175">
      <pivotArea dataOnly="0" labelOnly="1" outline="0" fieldPosition="0">
        <references count="2">
          <reference field="19" count="1" selected="0">
            <x v="85"/>
          </reference>
          <reference field="20" count="1">
            <x v="75"/>
          </reference>
        </references>
      </pivotArea>
    </format>
    <format dxfId="174">
      <pivotArea dataOnly="0" labelOnly="1" outline="0" fieldPosition="0">
        <references count="2">
          <reference field="19" count="1" selected="0">
            <x v="86"/>
          </reference>
          <reference field="20" count="1">
            <x v="127"/>
          </reference>
        </references>
      </pivotArea>
    </format>
    <format dxfId="173">
      <pivotArea dataOnly="0" labelOnly="1" outline="0" fieldPosition="0">
        <references count="2">
          <reference field="19" count="1" selected="0">
            <x v="87"/>
          </reference>
          <reference field="20" count="1">
            <x v="126"/>
          </reference>
        </references>
      </pivotArea>
    </format>
    <format dxfId="172">
      <pivotArea dataOnly="0" labelOnly="1" outline="0" fieldPosition="0">
        <references count="2">
          <reference field="19" count="1" selected="0">
            <x v="88"/>
          </reference>
          <reference field="20" count="1">
            <x v="74"/>
          </reference>
        </references>
      </pivotArea>
    </format>
    <format dxfId="171">
      <pivotArea dataOnly="0" labelOnly="1" outline="0" fieldPosition="0">
        <references count="2">
          <reference field="19" count="1" selected="0">
            <x v="89"/>
          </reference>
          <reference field="20" count="1">
            <x v="38"/>
          </reference>
        </references>
      </pivotArea>
    </format>
    <format dxfId="170">
      <pivotArea dataOnly="0" labelOnly="1" outline="0" fieldPosition="0">
        <references count="2">
          <reference field="19" count="1" selected="0">
            <x v="90"/>
          </reference>
          <reference field="20" count="1">
            <x v="39"/>
          </reference>
        </references>
      </pivotArea>
    </format>
    <format dxfId="169">
      <pivotArea dataOnly="0" labelOnly="1" outline="0" fieldPosition="0">
        <references count="2">
          <reference field="19" count="1" selected="0">
            <x v="91"/>
          </reference>
          <reference field="20" count="1">
            <x v="111"/>
          </reference>
        </references>
      </pivotArea>
    </format>
    <format dxfId="168">
      <pivotArea dataOnly="0" labelOnly="1" outline="0" fieldPosition="0">
        <references count="2">
          <reference field="19" count="1" selected="0">
            <x v="92"/>
          </reference>
          <reference field="20" count="1">
            <x v="90"/>
          </reference>
        </references>
      </pivotArea>
    </format>
    <format dxfId="167">
      <pivotArea dataOnly="0" labelOnly="1" outline="0" fieldPosition="0">
        <references count="2">
          <reference field="19" count="1" selected="0">
            <x v="93"/>
          </reference>
          <reference field="20" count="1">
            <x v="46"/>
          </reference>
        </references>
      </pivotArea>
    </format>
    <format dxfId="166">
      <pivotArea dataOnly="0" labelOnly="1" outline="0" fieldPosition="0">
        <references count="2">
          <reference field="19" count="1" selected="0">
            <x v="94"/>
          </reference>
          <reference field="20" count="1">
            <x v="95"/>
          </reference>
        </references>
      </pivotArea>
    </format>
    <format dxfId="165">
      <pivotArea dataOnly="0" labelOnly="1" outline="0" fieldPosition="0">
        <references count="2">
          <reference field="19" count="1" selected="0">
            <x v="95"/>
          </reference>
          <reference field="20" count="1">
            <x v="26"/>
          </reference>
        </references>
      </pivotArea>
    </format>
    <format dxfId="164">
      <pivotArea dataOnly="0" labelOnly="1" outline="0" fieldPosition="0">
        <references count="2">
          <reference field="19" count="1" selected="0">
            <x v="96"/>
          </reference>
          <reference field="20" count="1">
            <x v="76"/>
          </reference>
        </references>
      </pivotArea>
    </format>
    <format dxfId="163">
      <pivotArea dataOnly="0" labelOnly="1" outline="0" fieldPosition="0">
        <references count="2">
          <reference field="19" count="1" selected="0">
            <x v="97"/>
          </reference>
          <reference field="20" count="1">
            <x v="27"/>
          </reference>
        </references>
      </pivotArea>
    </format>
    <format dxfId="162">
      <pivotArea dataOnly="0" labelOnly="1" outline="0" fieldPosition="0">
        <references count="2">
          <reference field="19" count="1" selected="0">
            <x v="98"/>
          </reference>
          <reference field="20" count="1">
            <x v="123"/>
          </reference>
        </references>
      </pivotArea>
    </format>
    <format dxfId="161">
      <pivotArea dataOnly="0" labelOnly="1" outline="0" fieldPosition="0">
        <references count="2">
          <reference field="19" count="1" selected="0">
            <x v="99"/>
          </reference>
          <reference field="20" count="1">
            <x v="122"/>
          </reference>
        </references>
      </pivotArea>
    </format>
    <format dxfId="160">
      <pivotArea dataOnly="0" labelOnly="1" outline="0" fieldPosition="0">
        <references count="2">
          <reference field="19" count="1" selected="0">
            <x v="100"/>
          </reference>
          <reference field="20" count="1">
            <x v="117"/>
          </reference>
        </references>
      </pivotArea>
    </format>
    <format dxfId="159">
      <pivotArea dataOnly="0" labelOnly="1" outline="0" fieldPosition="0">
        <references count="2">
          <reference field="19" count="1" selected="0">
            <x v="101"/>
          </reference>
          <reference field="20" count="1">
            <x v="12"/>
          </reference>
        </references>
      </pivotArea>
    </format>
    <format dxfId="158">
      <pivotArea dataOnly="0" labelOnly="1" outline="0" fieldPosition="0">
        <references count="2">
          <reference field="19" count="1" selected="0">
            <x v="102"/>
          </reference>
          <reference field="20" count="1">
            <x v="13"/>
          </reference>
        </references>
      </pivotArea>
    </format>
    <format dxfId="157">
      <pivotArea dataOnly="0" labelOnly="1" outline="0" fieldPosition="0">
        <references count="2">
          <reference field="19" count="1" selected="0">
            <x v="103"/>
          </reference>
          <reference field="20" count="1">
            <x v="10"/>
          </reference>
        </references>
      </pivotArea>
    </format>
    <format dxfId="156">
      <pivotArea dataOnly="0" labelOnly="1" outline="0" fieldPosition="0">
        <references count="2">
          <reference field="19" count="1" selected="0">
            <x v="104"/>
          </reference>
          <reference field="20" count="1">
            <x v="11"/>
          </reference>
        </references>
      </pivotArea>
    </format>
    <format dxfId="155">
      <pivotArea dataOnly="0" labelOnly="1" outline="0" fieldPosition="0">
        <references count="2">
          <reference field="19" count="1" selected="0">
            <x v="105"/>
          </reference>
          <reference field="20" count="1">
            <x v="9"/>
          </reference>
        </references>
      </pivotArea>
    </format>
    <format dxfId="154">
      <pivotArea dataOnly="0" labelOnly="1" outline="0" fieldPosition="0">
        <references count="2">
          <reference field="19" count="1" selected="0">
            <x v="106"/>
          </reference>
          <reference field="20" count="1">
            <x v="64"/>
          </reference>
        </references>
      </pivotArea>
    </format>
    <format dxfId="153">
      <pivotArea dataOnly="0" labelOnly="1" outline="0" fieldPosition="0">
        <references count="2">
          <reference field="19" count="1" selected="0">
            <x v="107"/>
          </reference>
          <reference field="20" count="1">
            <x v="65"/>
          </reference>
        </references>
      </pivotArea>
    </format>
    <format dxfId="152">
      <pivotArea dataOnly="0" labelOnly="1" outline="0" fieldPosition="0">
        <references count="2">
          <reference field="19" count="1" selected="0">
            <x v="108"/>
          </reference>
          <reference field="20" count="1">
            <x v="31"/>
          </reference>
        </references>
      </pivotArea>
    </format>
    <format dxfId="151">
      <pivotArea dataOnly="0" labelOnly="1" outline="0" fieldPosition="0">
        <references count="2">
          <reference field="19" count="1" selected="0">
            <x v="109"/>
          </reference>
          <reference field="20" count="1">
            <x v="71"/>
          </reference>
        </references>
      </pivotArea>
    </format>
    <format dxfId="150">
      <pivotArea dataOnly="0" labelOnly="1" outline="0" fieldPosition="0">
        <references count="2">
          <reference field="19" count="1" selected="0">
            <x v="110"/>
          </reference>
          <reference field="20" count="1">
            <x v="34"/>
          </reference>
        </references>
      </pivotArea>
    </format>
    <format dxfId="149">
      <pivotArea dataOnly="0" labelOnly="1" outline="0" fieldPosition="0">
        <references count="2">
          <reference field="19" count="1" selected="0">
            <x v="111"/>
          </reference>
          <reference field="20" count="1">
            <x v="14"/>
          </reference>
        </references>
      </pivotArea>
    </format>
    <format dxfId="148">
      <pivotArea dataOnly="0" labelOnly="1" outline="0" fieldPosition="0">
        <references count="2">
          <reference field="19" count="1" selected="0">
            <x v="112"/>
          </reference>
          <reference field="20" count="1">
            <x v="67"/>
          </reference>
        </references>
      </pivotArea>
    </format>
    <format dxfId="147">
      <pivotArea dataOnly="0" labelOnly="1" outline="0" fieldPosition="0">
        <references count="2">
          <reference field="19" count="1" selected="0">
            <x v="113"/>
          </reference>
          <reference field="20" count="1">
            <x v="33"/>
          </reference>
        </references>
      </pivotArea>
    </format>
    <format dxfId="146">
      <pivotArea dataOnly="0" labelOnly="1" outline="0" fieldPosition="0">
        <references count="2">
          <reference field="19" count="1" selected="0">
            <x v="114"/>
          </reference>
          <reference field="20" count="1">
            <x v="54"/>
          </reference>
        </references>
      </pivotArea>
    </format>
    <format dxfId="145">
      <pivotArea dataOnly="0" labelOnly="1" outline="0" fieldPosition="0">
        <references count="2">
          <reference field="19" count="1" selected="0">
            <x v="115"/>
          </reference>
          <reference field="20" count="1">
            <x v="115"/>
          </reference>
        </references>
      </pivotArea>
    </format>
    <format dxfId="144">
      <pivotArea dataOnly="0" labelOnly="1" outline="0" fieldPosition="0">
        <references count="2">
          <reference field="19" count="1" selected="0">
            <x v="116"/>
          </reference>
          <reference field="20" count="1">
            <x v="32"/>
          </reference>
        </references>
      </pivotArea>
    </format>
    <format dxfId="143">
      <pivotArea dataOnly="0" labelOnly="1" outline="0" fieldPosition="0">
        <references count="2">
          <reference field="19" count="1" selected="0">
            <x v="117"/>
          </reference>
          <reference field="20" count="1">
            <x v="42"/>
          </reference>
        </references>
      </pivotArea>
    </format>
    <format dxfId="142">
      <pivotArea dataOnly="0" labelOnly="1" outline="0" fieldPosition="0">
        <references count="2">
          <reference field="19" count="1" selected="0">
            <x v="118"/>
          </reference>
          <reference field="20" count="1">
            <x v="69"/>
          </reference>
        </references>
      </pivotArea>
    </format>
    <format dxfId="141">
      <pivotArea dataOnly="0" labelOnly="1" outline="0" fieldPosition="0">
        <references count="2">
          <reference field="19" count="1" selected="0">
            <x v="119"/>
          </reference>
          <reference field="20" count="1">
            <x v="121"/>
          </reference>
        </references>
      </pivotArea>
    </format>
    <format dxfId="140">
      <pivotArea dataOnly="0" labelOnly="1" outline="0" fieldPosition="0">
        <references count="2">
          <reference field="19" count="1" selected="0">
            <x v="120"/>
          </reference>
          <reference field="20" count="1">
            <x v="116"/>
          </reference>
        </references>
      </pivotArea>
    </format>
    <format dxfId="139">
      <pivotArea dataOnly="0" labelOnly="1" outline="0" fieldPosition="0">
        <references count="2">
          <reference field="19" count="1" selected="0">
            <x v="121"/>
          </reference>
          <reference field="20" count="1">
            <x v="52"/>
          </reference>
        </references>
      </pivotArea>
    </format>
    <format dxfId="138">
      <pivotArea dataOnly="0" labelOnly="1" outline="0" fieldPosition="0">
        <references count="2">
          <reference field="19" count="1" selected="0">
            <x v="122"/>
          </reference>
          <reference field="20" count="1">
            <x v="28"/>
          </reference>
        </references>
      </pivotArea>
    </format>
    <format dxfId="137">
      <pivotArea dataOnly="0" labelOnly="1" outline="0" fieldPosition="0">
        <references count="2">
          <reference field="19" count="1" selected="0">
            <x v="123"/>
          </reference>
          <reference field="20" count="1">
            <x v="20"/>
          </reference>
        </references>
      </pivotArea>
    </format>
    <format dxfId="136">
      <pivotArea dataOnly="0" labelOnly="1" outline="0" fieldPosition="0">
        <references count="2">
          <reference field="19" count="1" selected="0">
            <x v="124"/>
          </reference>
          <reference field="20" count="1">
            <x v="21"/>
          </reference>
        </references>
      </pivotArea>
    </format>
    <format dxfId="135">
      <pivotArea dataOnly="0" labelOnly="1" outline="0" fieldPosition="0">
        <references count="2">
          <reference field="19" count="1" selected="0">
            <x v="125"/>
          </reference>
          <reference field="20" count="1">
            <x v="29"/>
          </reference>
        </references>
      </pivotArea>
    </format>
    <format dxfId="134">
      <pivotArea dataOnly="0" labelOnly="1" outline="0" fieldPosition="0">
        <references count="2">
          <reference field="19" count="1" selected="0">
            <x v="126"/>
          </reference>
          <reference field="20" count="1">
            <x v="0"/>
          </reference>
        </references>
      </pivotArea>
    </format>
    <format dxfId="133">
      <pivotArea dataOnly="0" labelOnly="1" outline="0" fieldPosition="0">
        <references count="2">
          <reference field="19" count="1" selected="0">
            <x v="127"/>
          </reference>
          <reference field="20" count="1">
            <x v="51"/>
          </reference>
        </references>
      </pivotArea>
    </format>
    <format dxfId="132">
      <pivotArea dataOnly="0" labelOnly="1" outline="0" fieldPosition="0">
        <references count="2">
          <reference field="19" count="1" selected="0">
            <x v="0"/>
          </reference>
          <reference field="20" count="1">
            <x v="24"/>
          </reference>
        </references>
      </pivotArea>
    </format>
    <format dxfId="131">
      <pivotArea dataOnly="0" labelOnly="1" outline="0" fieldPosition="0">
        <references count="2">
          <reference field="19" count="1" selected="0">
            <x v="1"/>
          </reference>
          <reference field="20" count="1">
            <x v="118"/>
          </reference>
        </references>
      </pivotArea>
    </format>
    <format dxfId="130">
      <pivotArea dataOnly="0" labelOnly="1" outline="0" fieldPosition="0">
        <references count="2">
          <reference field="19" count="1" selected="0">
            <x v="2"/>
          </reference>
          <reference field="20" count="1">
            <x v="119"/>
          </reference>
        </references>
      </pivotArea>
    </format>
    <format dxfId="129">
      <pivotArea dataOnly="0" labelOnly="1" outline="0" fieldPosition="0">
        <references count="2">
          <reference field="19" count="1" selected="0">
            <x v="3"/>
          </reference>
          <reference field="20" count="1">
            <x v="92"/>
          </reference>
        </references>
      </pivotArea>
    </format>
    <format dxfId="128">
      <pivotArea dataOnly="0" labelOnly="1" outline="0" fieldPosition="0">
        <references count="2">
          <reference field="19" count="1" selected="0">
            <x v="4"/>
          </reference>
          <reference field="20" count="1">
            <x v="79"/>
          </reference>
        </references>
      </pivotArea>
    </format>
    <format dxfId="127">
      <pivotArea dataOnly="0" labelOnly="1" outline="0" fieldPosition="0">
        <references count="2">
          <reference field="19" count="1" selected="0">
            <x v="5"/>
          </reference>
          <reference field="20" count="1">
            <x v="40"/>
          </reference>
        </references>
      </pivotArea>
    </format>
    <format dxfId="126">
      <pivotArea dataOnly="0" labelOnly="1" outline="0" fieldPosition="0">
        <references count="2">
          <reference field="19" count="1" selected="0">
            <x v="6"/>
          </reference>
          <reference field="20" count="1">
            <x v="44"/>
          </reference>
        </references>
      </pivotArea>
    </format>
    <format dxfId="125">
      <pivotArea dataOnly="0" labelOnly="1" outline="0" fieldPosition="0">
        <references count="2">
          <reference field="19" count="1" selected="0">
            <x v="7"/>
          </reference>
          <reference field="20" count="1">
            <x v="18"/>
          </reference>
        </references>
      </pivotArea>
    </format>
    <format dxfId="124">
      <pivotArea dataOnly="0" labelOnly="1" outline="0" fieldPosition="0">
        <references count="2">
          <reference field="19" count="1" selected="0">
            <x v="8"/>
          </reference>
          <reference field="20" count="1">
            <x v="22"/>
          </reference>
        </references>
      </pivotArea>
    </format>
    <format dxfId="123">
      <pivotArea dataOnly="0" labelOnly="1" outline="0" fieldPosition="0">
        <references count="2">
          <reference field="19" count="1" selected="0">
            <x v="9"/>
          </reference>
          <reference field="20" count="1">
            <x v="23"/>
          </reference>
        </references>
      </pivotArea>
    </format>
    <format dxfId="122">
      <pivotArea dataOnly="0" labelOnly="1" outline="0" fieldPosition="0">
        <references count="2">
          <reference field="19" count="1" selected="0">
            <x v="10"/>
          </reference>
          <reference field="20" count="1">
            <x v="2"/>
          </reference>
        </references>
      </pivotArea>
    </format>
    <format dxfId="121">
      <pivotArea dataOnly="0" labelOnly="1" outline="0" fieldPosition="0">
        <references count="2">
          <reference field="19" count="1" selected="0">
            <x v="11"/>
          </reference>
          <reference field="20" count="1">
            <x v="1"/>
          </reference>
        </references>
      </pivotArea>
    </format>
    <format dxfId="120">
      <pivotArea dataOnly="0" labelOnly="1" outline="0" fieldPosition="0">
        <references count="2">
          <reference field="19" count="1" selected="0">
            <x v="12"/>
          </reference>
          <reference field="20" count="1">
            <x v="3"/>
          </reference>
        </references>
      </pivotArea>
    </format>
    <format dxfId="119">
      <pivotArea dataOnly="0" labelOnly="1" outline="0" fieldPosition="0">
        <references count="2">
          <reference field="19" count="1" selected="0">
            <x v="13"/>
          </reference>
          <reference field="20" count="1">
            <x v="47"/>
          </reference>
        </references>
      </pivotArea>
    </format>
    <format dxfId="118">
      <pivotArea dataOnly="0" labelOnly="1" outline="0" fieldPosition="0">
        <references count="2">
          <reference field="19" count="1" selected="0">
            <x v="14"/>
          </reference>
          <reference field="20" count="1">
            <x v="66"/>
          </reference>
        </references>
      </pivotArea>
    </format>
    <format dxfId="117">
      <pivotArea dataOnly="0" labelOnly="1" outline="0" fieldPosition="0">
        <references count="2">
          <reference field="19" count="1" selected="0">
            <x v="15"/>
          </reference>
          <reference field="20" count="1">
            <x v="45"/>
          </reference>
        </references>
      </pivotArea>
    </format>
    <format dxfId="116">
      <pivotArea dataOnly="0" labelOnly="1" outline="0" fieldPosition="0">
        <references count="2">
          <reference field="19" count="1" selected="0">
            <x v="16"/>
          </reference>
          <reference field="20" count="1">
            <x v="35"/>
          </reference>
        </references>
      </pivotArea>
    </format>
    <format dxfId="115">
      <pivotArea dataOnly="0" labelOnly="1" outline="0" fieldPosition="0">
        <references count="2">
          <reference field="19" count="1" selected="0">
            <x v="17"/>
          </reference>
          <reference field="20" count="1">
            <x v="60"/>
          </reference>
        </references>
      </pivotArea>
    </format>
    <format dxfId="114">
      <pivotArea dataOnly="0" labelOnly="1" outline="0" fieldPosition="0">
        <references count="2">
          <reference field="19" count="1" selected="0">
            <x v="18"/>
          </reference>
          <reference field="20" count="1">
            <x v="61"/>
          </reference>
        </references>
      </pivotArea>
    </format>
    <format dxfId="113">
      <pivotArea dataOnly="0" labelOnly="1" outline="0" fieldPosition="0">
        <references count="2">
          <reference field="19" count="1" selected="0">
            <x v="19"/>
          </reference>
          <reference field="20" count="1">
            <x v="55"/>
          </reference>
        </references>
      </pivotArea>
    </format>
    <format dxfId="112">
      <pivotArea dataOnly="0" labelOnly="1" outline="0" fieldPosition="0">
        <references count="2">
          <reference field="19" count="1" selected="0">
            <x v="20"/>
          </reference>
          <reference field="20" count="1">
            <x v="58"/>
          </reference>
        </references>
      </pivotArea>
    </format>
    <format dxfId="111">
      <pivotArea dataOnly="0" labelOnly="1" outline="0" fieldPosition="0">
        <references count="2">
          <reference field="19" count="1" selected="0">
            <x v="21"/>
          </reference>
          <reference field="20" count="1">
            <x v="81"/>
          </reference>
        </references>
      </pivotArea>
    </format>
    <format dxfId="110">
      <pivotArea dataOnly="0" labelOnly="1" outline="0" fieldPosition="0">
        <references count="2">
          <reference field="19" count="1" selected="0">
            <x v="22"/>
          </reference>
          <reference field="20" count="1">
            <x v="80"/>
          </reference>
        </references>
      </pivotArea>
    </format>
    <format dxfId="109">
      <pivotArea dataOnly="0" labelOnly="1" outline="0" fieldPosition="0">
        <references count="2">
          <reference field="19" count="1" selected="0">
            <x v="23"/>
          </reference>
          <reference field="20" count="1">
            <x v="124"/>
          </reference>
        </references>
      </pivotArea>
    </format>
    <format dxfId="108">
      <pivotArea dataOnly="0" labelOnly="1" outline="0" fieldPosition="0">
        <references count="2">
          <reference field="19" count="1" selected="0">
            <x v="24"/>
          </reference>
          <reference field="20" count="1">
            <x v="84"/>
          </reference>
        </references>
      </pivotArea>
    </format>
    <format dxfId="107">
      <pivotArea dataOnly="0" labelOnly="1" outline="0" fieldPosition="0">
        <references count="2">
          <reference field="19" count="1" selected="0">
            <x v="25"/>
          </reference>
          <reference field="20" count="1">
            <x v="72"/>
          </reference>
        </references>
      </pivotArea>
    </format>
    <format dxfId="106">
      <pivotArea dataOnly="0" labelOnly="1" outline="0" fieldPosition="0">
        <references count="2">
          <reference field="19" count="1" selected="0">
            <x v="26"/>
          </reference>
          <reference field="20" count="1">
            <x v="82"/>
          </reference>
        </references>
      </pivotArea>
    </format>
    <format dxfId="105">
      <pivotArea dataOnly="0" labelOnly="1" outline="0" fieldPosition="0">
        <references count="2">
          <reference field="19" count="1" selected="0">
            <x v="27"/>
          </reference>
          <reference field="20" count="1">
            <x v="15"/>
          </reference>
        </references>
      </pivotArea>
    </format>
    <format dxfId="104">
      <pivotArea dataOnly="0" labelOnly="1" outline="0" fieldPosition="0">
        <references count="2">
          <reference field="19" count="1" selected="0">
            <x v="28"/>
          </reference>
          <reference field="20" count="1">
            <x v="53"/>
          </reference>
        </references>
      </pivotArea>
    </format>
    <format dxfId="103">
      <pivotArea dataOnly="0" labelOnly="1" outline="0" fieldPosition="0">
        <references count="2">
          <reference field="19" count="1" selected="0">
            <x v="29"/>
          </reference>
          <reference field="20" count="1">
            <x v="56"/>
          </reference>
        </references>
      </pivotArea>
    </format>
    <format dxfId="102">
      <pivotArea dataOnly="0" labelOnly="1" outline="0" fieldPosition="0">
        <references count="2">
          <reference field="19" count="1" selected="0">
            <x v="30"/>
          </reference>
          <reference field="20" count="1">
            <x v="8"/>
          </reference>
        </references>
      </pivotArea>
    </format>
    <format dxfId="101">
      <pivotArea dataOnly="0" labelOnly="1" outline="0" fieldPosition="0">
        <references count="2">
          <reference field="19" count="1" selected="0">
            <x v="31"/>
          </reference>
          <reference field="20" count="1">
            <x v="57"/>
          </reference>
        </references>
      </pivotArea>
    </format>
    <format dxfId="100">
      <pivotArea dataOnly="0" labelOnly="1" outline="0" fieldPosition="0">
        <references count="2">
          <reference field="19" count="1" selected="0">
            <x v="32"/>
          </reference>
          <reference field="20" count="1">
            <x v="70"/>
          </reference>
        </references>
      </pivotArea>
    </format>
    <format dxfId="99">
      <pivotArea dataOnly="0" labelOnly="1" outline="0" fieldPosition="0">
        <references count="2">
          <reference field="19" count="1" selected="0">
            <x v="33"/>
          </reference>
          <reference field="20" count="1">
            <x v="83"/>
          </reference>
        </references>
      </pivotArea>
    </format>
    <format dxfId="98">
      <pivotArea dataOnly="0" labelOnly="1" outline="0" fieldPosition="0">
        <references count="2">
          <reference field="19" count="1" selected="0">
            <x v="34"/>
          </reference>
          <reference field="20" count="1">
            <x v="36"/>
          </reference>
        </references>
      </pivotArea>
    </format>
    <format dxfId="97">
      <pivotArea dataOnly="0" labelOnly="1" outline="0" fieldPosition="0">
        <references count="2">
          <reference field="19" count="1" selected="0">
            <x v="35"/>
          </reference>
          <reference field="20" count="1">
            <x v="63"/>
          </reference>
        </references>
      </pivotArea>
    </format>
    <format dxfId="96">
      <pivotArea dataOnly="0" labelOnly="1" outline="0" fieldPosition="0">
        <references count="2">
          <reference field="19" count="1" selected="0">
            <x v="36"/>
          </reference>
          <reference field="20" count="1">
            <x v="59"/>
          </reference>
        </references>
      </pivotArea>
    </format>
    <format dxfId="95">
      <pivotArea dataOnly="0" labelOnly="1" outline="0" fieldPosition="0">
        <references count="2">
          <reference field="19" count="1" selected="0">
            <x v="37"/>
          </reference>
          <reference field="20" count="1">
            <x v="37"/>
          </reference>
        </references>
      </pivotArea>
    </format>
    <format dxfId="94">
      <pivotArea dataOnly="0" labelOnly="1" outline="0" fieldPosition="0">
        <references count="2">
          <reference field="19" count="1" selected="0">
            <x v="38"/>
          </reference>
          <reference field="20" count="1">
            <x v="73"/>
          </reference>
        </references>
      </pivotArea>
    </format>
    <format dxfId="93">
      <pivotArea dataOnly="0" labelOnly="1" outline="0" fieldPosition="0">
        <references count="2">
          <reference field="19" count="1" selected="0">
            <x v="39"/>
          </reference>
          <reference field="20" count="1">
            <x v="16"/>
          </reference>
        </references>
      </pivotArea>
    </format>
    <format dxfId="92">
      <pivotArea dataOnly="0" labelOnly="1" outline="0" fieldPosition="0">
        <references count="2">
          <reference field="19" count="1" selected="0">
            <x v="40"/>
          </reference>
          <reference field="20" count="1">
            <x v="125"/>
          </reference>
        </references>
      </pivotArea>
    </format>
    <format dxfId="91">
      <pivotArea dataOnly="0" labelOnly="1" outline="0" fieldPosition="0">
        <references count="2">
          <reference field="19" count="1" selected="0">
            <x v="41"/>
          </reference>
          <reference field="20" count="1">
            <x v="78"/>
          </reference>
        </references>
      </pivotArea>
    </format>
    <format dxfId="90">
      <pivotArea dataOnly="0" labelOnly="1" outline="0" fieldPosition="0">
        <references count="2">
          <reference field="19" count="1" selected="0">
            <x v="42"/>
          </reference>
          <reference field="20" count="1">
            <x v="62"/>
          </reference>
        </references>
      </pivotArea>
    </format>
    <format dxfId="89">
      <pivotArea dataOnly="0" labelOnly="1" outline="0" fieldPosition="0">
        <references count="2">
          <reference field="19" count="1" selected="0">
            <x v="43"/>
          </reference>
          <reference field="20" count="1">
            <x v="77"/>
          </reference>
        </references>
      </pivotArea>
    </format>
    <format dxfId="88">
      <pivotArea dataOnly="0" labelOnly="1" outline="0" fieldPosition="0">
        <references count="2">
          <reference field="19" count="1" selected="0">
            <x v="44"/>
          </reference>
          <reference field="20" count="1">
            <x v="41"/>
          </reference>
        </references>
      </pivotArea>
    </format>
    <format dxfId="87">
      <pivotArea dataOnly="0" labelOnly="1" outline="0" fieldPosition="0">
        <references count="2">
          <reference field="19" count="1" selected="0">
            <x v="45"/>
          </reference>
          <reference field="20" count="1">
            <x v="85"/>
          </reference>
        </references>
      </pivotArea>
    </format>
    <format dxfId="86">
      <pivotArea dataOnly="0" labelOnly="1" outline="0" fieldPosition="0">
        <references count="2">
          <reference field="19" count="1" selected="0">
            <x v="46"/>
          </reference>
          <reference field="20" count="1">
            <x v="86"/>
          </reference>
        </references>
      </pivotArea>
    </format>
    <format dxfId="85">
      <pivotArea dataOnly="0" labelOnly="1" outline="0" fieldPosition="0">
        <references count="2">
          <reference field="19" count="1" selected="0">
            <x v="47"/>
          </reference>
          <reference field="20" count="1">
            <x v="88"/>
          </reference>
        </references>
      </pivotArea>
    </format>
    <format dxfId="84">
      <pivotArea dataOnly="0" labelOnly="1" outline="0" fieldPosition="0">
        <references count="2">
          <reference field="19" count="1" selected="0">
            <x v="48"/>
          </reference>
          <reference field="20" count="1">
            <x v="87"/>
          </reference>
        </references>
      </pivotArea>
    </format>
    <format dxfId="83">
      <pivotArea dataOnly="0" labelOnly="1" outline="0" fieldPosition="0">
        <references count="2">
          <reference field="19" count="1" selected="0">
            <x v="49"/>
          </reference>
          <reference field="20" count="1">
            <x v="89"/>
          </reference>
        </references>
      </pivotArea>
    </format>
    <format dxfId="82">
      <pivotArea dataOnly="0" labelOnly="1" outline="0" fieldPosition="0">
        <references count="2">
          <reference field="19" count="1" selected="0">
            <x v="50"/>
          </reference>
          <reference field="20" count="1">
            <x v="43"/>
          </reference>
        </references>
      </pivotArea>
    </format>
    <format dxfId="81">
      <pivotArea dataOnly="0" labelOnly="1" outline="0" fieldPosition="0">
        <references count="2">
          <reference field="19" count="1" selected="0">
            <x v="51"/>
          </reference>
          <reference field="20" count="1">
            <x v="30"/>
          </reference>
        </references>
      </pivotArea>
    </format>
    <format dxfId="80">
      <pivotArea dataOnly="0" labelOnly="1" outline="0" fieldPosition="0">
        <references count="2">
          <reference field="19" count="1" selected="0">
            <x v="52"/>
          </reference>
          <reference field="20" count="1">
            <x v="120"/>
          </reference>
        </references>
      </pivotArea>
    </format>
    <format dxfId="79">
      <pivotArea dataOnly="0" labelOnly="1" outline="0" fieldPosition="0">
        <references count="2">
          <reference field="19" count="1" selected="0">
            <x v="53"/>
          </reference>
          <reference field="20" count="1">
            <x v="108"/>
          </reference>
        </references>
      </pivotArea>
    </format>
    <format dxfId="78">
      <pivotArea dataOnly="0" labelOnly="1" outline="0" fieldPosition="0">
        <references count="2">
          <reference field="19" count="1" selected="0">
            <x v="54"/>
          </reference>
          <reference field="20" count="1">
            <x v="113"/>
          </reference>
        </references>
      </pivotArea>
    </format>
    <format dxfId="77">
      <pivotArea dataOnly="0" labelOnly="1" outline="0" fieldPosition="0">
        <references count="2">
          <reference field="19" count="1" selected="0">
            <x v="55"/>
          </reference>
          <reference field="20" count="1">
            <x v="4"/>
          </reference>
        </references>
      </pivotArea>
    </format>
    <format dxfId="76">
      <pivotArea dataOnly="0" labelOnly="1" outline="0" fieldPosition="0">
        <references count="2">
          <reference field="19" count="1" selected="0">
            <x v="56"/>
          </reference>
          <reference field="20" count="1">
            <x v="7"/>
          </reference>
        </references>
      </pivotArea>
    </format>
    <format dxfId="75">
      <pivotArea dataOnly="0" labelOnly="1" outline="0" fieldPosition="0">
        <references count="2">
          <reference field="19" count="1" selected="0">
            <x v="57"/>
          </reference>
          <reference field="20" count="1">
            <x v="5"/>
          </reference>
        </references>
      </pivotArea>
    </format>
    <format dxfId="74">
      <pivotArea dataOnly="0" labelOnly="1" outline="0" fieldPosition="0">
        <references count="2">
          <reference field="19" count="1" selected="0">
            <x v="58"/>
          </reference>
          <reference field="20" count="1">
            <x v="6"/>
          </reference>
        </references>
      </pivotArea>
    </format>
    <format dxfId="73">
      <pivotArea dataOnly="0" labelOnly="1" outline="0" fieldPosition="0">
        <references count="2">
          <reference field="19" count="1" selected="0">
            <x v="59"/>
          </reference>
          <reference field="20" count="1">
            <x v="68"/>
          </reference>
        </references>
      </pivotArea>
    </format>
    <format dxfId="72">
      <pivotArea dataOnly="0" labelOnly="1" outline="0" fieldPosition="0">
        <references count="2">
          <reference field="19" count="1" selected="0">
            <x v="60"/>
          </reference>
          <reference field="20" count="1">
            <x v="112"/>
          </reference>
        </references>
      </pivotArea>
    </format>
    <format dxfId="71">
      <pivotArea dataOnly="0" labelOnly="1" outline="0" fieldPosition="0">
        <references count="2">
          <reference field="19" count="1" selected="0">
            <x v="61"/>
          </reference>
          <reference field="20" count="1">
            <x v="102"/>
          </reference>
        </references>
      </pivotArea>
    </format>
    <format dxfId="70">
      <pivotArea dataOnly="0" labelOnly="1" outline="0" fieldPosition="0">
        <references count="2">
          <reference field="19" count="1" selected="0">
            <x v="62"/>
          </reference>
          <reference field="20" count="1">
            <x v="100"/>
          </reference>
        </references>
      </pivotArea>
    </format>
    <format dxfId="69">
      <pivotArea dataOnly="0" labelOnly="1" outline="0" fieldPosition="0">
        <references count="2">
          <reference field="19" count="1" selected="0">
            <x v="63"/>
          </reference>
          <reference field="20" count="1">
            <x v="98"/>
          </reference>
        </references>
      </pivotArea>
    </format>
    <format dxfId="68">
      <pivotArea dataOnly="0" labelOnly="1" outline="0" fieldPosition="0">
        <references count="2">
          <reference field="19" count="1" selected="0">
            <x v="64"/>
          </reference>
          <reference field="20" count="1">
            <x v="103"/>
          </reference>
        </references>
      </pivotArea>
    </format>
    <format dxfId="67">
      <pivotArea dataOnly="0" labelOnly="1" outline="0" fieldPosition="0">
        <references count="2">
          <reference field="19" count="1" selected="0">
            <x v="65"/>
          </reference>
          <reference field="20" count="1">
            <x v="97"/>
          </reference>
        </references>
      </pivotArea>
    </format>
    <format dxfId="66">
      <pivotArea dataOnly="0" labelOnly="1" outline="0" fieldPosition="0">
        <references count="2">
          <reference field="19" count="1" selected="0">
            <x v="66"/>
          </reference>
          <reference field="20" count="1">
            <x v="106"/>
          </reference>
        </references>
      </pivotArea>
    </format>
    <format dxfId="65">
      <pivotArea dataOnly="0" labelOnly="1" outline="0" fieldPosition="0">
        <references count="2">
          <reference field="19" count="1" selected="0">
            <x v="67"/>
          </reference>
          <reference field="20" count="1">
            <x v="109"/>
          </reference>
        </references>
      </pivotArea>
    </format>
    <format dxfId="64">
      <pivotArea dataOnly="0" labelOnly="1" outline="0" fieldPosition="0">
        <references count="2">
          <reference field="19" count="1" selected="0">
            <x v="68"/>
          </reference>
          <reference field="20" count="1">
            <x v="114"/>
          </reference>
        </references>
      </pivotArea>
    </format>
    <format dxfId="63">
      <pivotArea dataOnly="0" labelOnly="1" outline="0" fieldPosition="0">
        <references count="2">
          <reference field="19" count="1" selected="0">
            <x v="69"/>
          </reference>
          <reference field="20" count="1">
            <x v="110"/>
          </reference>
        </references>
      </pivotArea>
    </format>
    <format dxfId="62">
      <pivotArea dataOnly="0" labelOnly="1" outline="0" fieldPosition="0">
        <references count="2">
          <reference field="19" count="1" selected="0">
            <x v="70"/>
          </reference>
          <reference field="20" count="1">
            <x v="99"/>
          </reference>
        </references>
      </pivotArea>
    </format>
    <format dxfId="61">
      <pivotArea dataOnly="0" labelOnly="1" outline="0" fieldPosition="0">
        <references count="2">
          <reference field="19" count="1" selected="0">
            <x v="71"/>
          </reference>
          <reference field="20" count="1">
            <x v="107"/>
          </reference>
        </references>
      </pivotArea>
    </format>
    <format dxfId="60">
      <pivotArea dataOnly="0" labelOnly="1" outline="0" fieldPosition="0">
        <references count="2">
          <reference field="19" count="1" selected="0">
            <x v="72"/>
          </reference>
          <reference field="20" count="1">
            <x v="94"/>
          </reference>
        </references>
      </pivotArea>
    </format>
    <format dxfId="59">
      <pivotArea dataOnly="0" labelOnly="1" outline="0" fieldPosition="0">
        <references count="2">
          <reference field="19" count="1" selected="0">
            <x v="73"/>
          </reference>
          <reference field="20" count="1">
            <x v="93"/>
          </reference>
        </references>
      </pivotArea>
    </format>
    <format dxfId="58">
      <pivotArea dataOnly="0" labelOnly="1" outline="0" fieldPosition="0">
        <references count="2">
          <reference field="19" count="1" selected="0">
            <x v="74"/>
          </reference>
          <reference field="20" count="1">
            <x v="17"/>
          </reference>
        </references>
      </pivotArea>
    </format>
    <format dxfId="57">
      <pivotArea dataOnly="0" labelOnly="1" outline="0" fieldPosition="0">
        <references count="2">
          <reference field="19" count="1" selected="0">
            <x v="75"/>
          </reference>
          <reference field="20" count="1">
            <x v="19"/>
          </reference>
        </references>
      </pivotArea>
    </format>
    <format dxfId="56">
      <pivotArea dataOnly="0" labelOnly="1" outline="0" fieldPosition="0">
        <references count="2">
          <reference field="19" count="1" selected="0">
            <x v="76"/>
          </reference>
          <reference field="20" count="1">
            <x v="48"/>
          </reference>
        </references>
      </pivotArea>
    </format>
    <format dxfId="55">
      <pivotArea dataOnly="0" labelOnly="1" outline="0" fieldPosition="0">
        <references count="2">
          <reference field="19" count="1" selected="0">
            <x v="77"/>
          </reference>
          <reference field="20" count="1">
            <x v="49"/>
          </reference>
        </references>
      </pivotArea>
    </format>
    <format dxfId="54">
      <pivotArea dataOnly="0" labelOnly="1" outline="0" fieldPosition="0">
        <references count="2">
          <reference field="19" count="1" selected="0">
            <x v="78"/>
          </reference>
          <reference field="20" count="1">
            <x v="91"/>
          </reference>
        </references>
      </pivotArea>
    </format>
    <format dxfId="53">
      <pivotArea dataOnly="0" labelOnly="1" outline="0" fieldPosition="0">
        <references count="2">
          <reference field="19" count="1" selected="0">
            <x v="79"/>
          </reference>
          <reference field="20" count="1">
            <x v="50"/>
          </reference>
        </references>
      </pivotArea>
    </format>
    <format dxfId="52">
      <pivotArea dataOnly="0" labelOnly="1" outline="0" fieldPosition="0">
        <references count="2">
          <reference field="19" count="1" selected="0">
            <x v="80"/>
          </reference>
          <reference field="20" count="1">
            <x v="105"/>
          </reference>
        </references>
      </pivotArea>
    </format>
    <format dxfId="51">
      <pivotArea dataOnly="0" labelOnly="1" outline="0" fieldPosition="0">
        <references count="2">
          <reference field="19" count="1" selected="0">
            <x v="81"/>
          </reference>
          <reference field="20" count="1">
            <x v="25"/>
          </reference>
        </references>
      </pivotArea>
    </format>
    <format dxfId="50">
      <pivotArea dataOnly="0" labelOnly="1" outline="0" fieldPosition="0">
        <references count="2">
          <reference field="19" count="1" selected="0">
            <x v="82"/>
          </reference>
          <reference field="20" count="1">
            <x v="101"/>
          </reference>
        </references>
      </pivotArea>
    </format>
    <format dxfId="49">
      <pivotArea dataOnly="0" labelOnly="1" outline="0" fieldPosition="0">
        <references count="2">
          <reference field="19" count="1" selected="0">
            <x v="83"/>
          </reference>
          <reference field="20" count="1">
            <x v="104"/>
          </reference>
        </references>
      </pivotArea>
    </format>
    <format dxfId="48">
      <pivotArea dataOnly="0" labelOnly="1" outline="0" fieldPosition="0">
        <references count="2">
          <reference field="19" count="1" selected="0">
            <x v="84"/>
          </reference>
          <reference field="20" count="1">
            <x v="96"/>
          </reference>
        </references>
      </pivotArea>
    </format>
    <format dxfId="47">
      <pivotArea dataOnly="0" labelOnly="1" outline="0" fieldPosition="0">
        <references count="2">
          <reference field="19" count="1" selected="0">
            <x v="85"/>
          </reference>
          <reference field="20" count="1">
            <x v="75"/>
          </reference>
        </references>
      </pivotArea>
    </format>
    <format dxfId="46">
      <pivotArea dataOnly="0" labelOnly="1" outline="0" fieldPosition="0">
        <references count="2">
          <reference field="19" count="1" selected="0">
            <x v="86"/>
          </reference>
          <reference field="20" count="1">
            <x v="127"/>
          </reference>
        </references>
      </pivotArea>
    </format>
    <format dxfId="45">
      <pivotArea dataOnly="0" labelOnly="1" outline="0" fieldPosition="0">
        <references count="2">
          <reference field="19" count="1" selected="0">
            <x v="87"/>
          </reference>
          <reference field="20" count="1">
            <x v="126"/>
          </reference>
        </references>
      </pivotArea>
    </format>
    <format dxfId="44">
      <pivotArea dataOnly="0" labelOnly="1" outline="0" fieldPosition="0">
        <references count="2">
          <reference field="19" count="1" selected="0">
            <x v="88"/>
          </reference>
          <reference field="20" count="1">
            <x v="74"/>
          </reference>
        </references>
      </pivotArea>
    </format>
    <format dxfId="43">
      <pivotArea dataOnly="0" labelOnly="1" outline="0" fieldPosition="0">
        <references count="2">
          <reference field="19" count="1" selected="0">
            <x v="89"/>
          </reference>
          <reference field="20" count="1">
            <x v="38"/>
          </reference>
        </references>
      </pivotArea>
    </format>
    <format dxfId="42">
      <pivotArea dataOnly="0" labelOnly="1" outline="0" fieldPosition="0">
        <references count="2">
          <reference field="19" count="1" selected="0">
            <x v="90"/>
          </reference>
          <reference field="20" count="1">
            <x v="39"/>
          </reference>
        </references>
      </pivotArea>
    </format>
    <format dxfId="41">
      <pivotArea dataOnly="0" labelOnly="1" outline="0" fieldPosition="0">
        <references count="2">
          <reference field="19" count="1" selected="0">
            <x v="91"/>
          </reference>
          <reference field="20" count="1">
            <x v="111"/>
          </reference>
        </references>
      </pivotArea>
    </format>
    <format dxfId="40">
      <pivotArea dataOnly="0" labelOnly="1" outline="0" fieldPosition="0">
        <references count="2">
          <reference field="19" count="1" selected="0">
            <x v="92"/>
          </reference>
          <reference field="20" count="1">
            <x v="90"/>
          </reference>
        </references>
      </pivotArea>
    </format>
    <format dxfId="39">
      <pivotArea dataOnly="0" labelOnly="1" outline="0" fieldPosition="0">
        <references count="2">
          <reference field="19" count="1" selected="0">
            <x v="93"/>
          </reference>
          <reference field="20" count="1">
            <x v="46"/>
          </reference>
        </references>
      </pivotArea>
    </format>
    <format dxfId="38">
      <pivotArea dataOnly="0" labelOnly="1" outline="0" fieldPosition="0">
        <references count="2">
          <reference field="19" count="1" selected="0">
            <x v="94"/>
          </reference>
          <reference field="20" count="1">
            <x v="95"/>
          </reference>
        </references>
      </pivotArea>
    </format>
    <format dxfId="37">
      <pivotArea dataOnly="0" labelOnly="1" outline="0" fieldPosition="0">
        <references count="2">
          <reference field="19" count="1" selected="0">
            <x v="95"/>
          </reference>
          <reference field="20" count="1">
            <x v="26"/>
          </reference>
        </references>
      </pivotArea>
    </format>
    <format dxfId="36">
      <pivotArea dataOnly="0" labelOnly="1" outline="0" fieldPosition="0">
        <references count="2">
          <reference field="19" count="1" selected="0">
            <x v="96"/>
          </reference>
          <reference field="20" count="1">
            <x v="76"/>
          </reference>
        </references>
      </pivotArea>
    </format>
    <format dxfId="35">
      <pivotArea dataOnly="0" labelOnly="1" outline="0" fieldPosition="0">
        <references count="2">
          <reference field="19" count="1" selected="0">
            <x v="97"/>
          </reference>
          <reference field="20" count="1">
            <x v="27"/>
          </reference>
        </references>
      </pivotArea>
    </format>
    <format dxfId="34">
      <pivotArea dataOnly="0" labelOnly="1" outline="0" fieldPosition="0">
        <references count="2">
          <reference field="19" count="1" selected="0">
            <x v="98"/>
          </reference>
          <reference field="20" count="1">
            <x v="123"/>
          </reference>
        </references>
      </pivotArea>
    </format>
    <format dxfId="33">
      <pivotArea dataOnly="0" labelOnly="1" outline="0" fieldPosition="0">
        <references count="2">
          <reference field="19" count="1" selected="0">
            <x v="99"/>
          </reference>
          <reference field="20" count="1">
            <x v="122"/>
          </reference>
        </references>
      </pivotArea>
    </format>
    <format dxfId="32">
      <pivotArea dataOnly="0" labelOnly="1" outline="0" fieldPosition="0">
        <references count="2">
          <reference field="19" count="1" selected="0">
            <x v="100"/>
          </reference>
          <reference field="20" count="1">
            <x v="117"/>
          </reference>
        </references>
      </pivotArea>
    </format>
    <format dxfId="31">
      <pivotArea dataOnly="0" labelOnly="1" outline="0" fieldPosition="0">
        <references count="2">
          <reference field="19" count="1" selected="0">
            <x v="101"/>
          </reference>
          <reference field="20" count="1">
            <x v="12"/>
          </reference>
        </references>
      </pivotArea>
    </format>
    <format dxfId="30">
      <pivotArea dataOnly="0" labelOnly="1" outline="0" fieldPosition="0">
        <references count="2">
          <reference field="19" count="1" selected="0">
            <x v="102"/>
          </reference>
          <reference field="20" count="1">
            <x v="13"/>
          </reference>
        </references>
      </pivotArea>
    </format>
    <format dxfId="29">
      <pivotArea dataOnly="0" labelOnly="1" outline="0" fieldPosition="0">
        <references count="2">
          <reference field="19" count="1" selected="0">
            <x v="103"/>
          </reference>
          <reference field="20" count="1">
            <x v="10"/>
          </reference>
        </references>
      </pivotArea>
    </format>
    <format dxfId="28">
      <pivotArea dataOnly="0" labelOnly="1" outline="0" fieldPosition="0">
        <references count="2">
          <reference field="19" count="1" selected="0">
            <x v="104"/>
          </reference>
          <reference field="20" count="1">
            <x v="11"/>
          </reference>
        </references>
      </pivotArea>
    </format>
    <format dxfId="27">
      <pivotArea dataOnly="0" labelOnly="1" outline="0" fieldPosition="0">
        <references count="2">
          <reference field="19" count="1" selected="0">
            <x v="105"/>
          </reference>
          <reference field="20" count="1">
            <x v="9"/>
          </reference>
        </references>
      </pivotArea>
    </format>
    <format dxfId="26">
      <pivotArea dataOnly="0" labelOnly="1" outline="0" fieldPosition="0">
        <references count="2">
          <reference field="19" count="1" selected="0">
            <x v="106"/>
          </reference>
          <reference field="20" count="1">
            <x v="64"/>
          </reference>
        </references>
      </pivotArea>
    </format>
    <format dxfId="25">
      <pivotArea dataOnly="0" labelOnly="1" outline="0" fieldPosition="0">
        <references count="2">
          <reference field="19" count="1" selected="0">
            <x v="107"/>
          </reference>
          <reference field="20" count="1">
            <x v="65"/>
          </reference>
        </references>
      </pivotArea>
    </format>
    <format dxfId="24">
      <pivotArea dataOnly="0" labelOnly="1" outline="0" fieldPosition="0">
        <references count="2">
          <reference field="19" count="1" selected="0">
            <x v="108"/>
          </reference>
          <reference field="20" count="1">
            <x v="31"/>
          </reference>
        </references>
      </pivotArea>
    </format>
    <format dxfId="23">
      <pivotArea dataOnly="0" labelOnly="1" outline="0" fieldPosition="0">
        <references count="2">
          <reference field="19" count="1" selected="0">
            <x v="109"/>
          </reference>
          <reference field="20" count="1">
            <x v="71"/>
          </reference>
        </references>
      </pivotArea>
    </format>
    <format dxfId="22">
      <pivotArea dataOnly="0" labelOnly="1" outline="0" fieldPosition="0">
        <references count="2">
          <reference field="19" count="1" selected="0">
            <x v="110"/>
          </reference>
          <reference field="20" count="1">
            <x v="34"/>
          </reference>
        </references>
      </pivotArea>
    </format>
    <format dxfId="21">
      <pivotArea dataOnly="0" labelOnly="1" outline="0" fieldPosition="0">
        <references count="2">
          <reference field="19" count="1" selected="0">
            <x v="111"/>
          </reference>
          <reference field="20" count="1">
            <x v="14"/>
          </reference>
        </references>
      </pivotArea>
    </format>
    <format dxfId="20">
      <pivotArea dataOnly="0" labelOnly="1" outline="0" fieldPosition="0">
        <references count="2">
          <reference field="19" count="1" selected="0">
            <x v="112"/>
          </reference>
          <reference field="20" count="1">
            <x v="67"/>
          </reference>
        </references>
      </pivotArea>
    </format>
    <format dxfId="19">
      <pivotArea dataOnly="0" labelOnly="1" outline="0" fieldPosition="0">
        <references count="2">
          <reference field="19" count="1" selected="0">
            <x v="113"/>
          </reference>
          <reference field="20" count="1">
            <x v="33"/>
          </reference>
        </references>
      </pivotArea>
    </format>
    <format dxfId="18">
      <pivotArea dataOnly="0" labelOnly="1" outline="0" fieldPosition="0">
        <references count="2">
          <reference field="19" count="1" selected="0">
            <x v="114"/>
          </reference>
          <reference field="20" count="1">
            <x v="54"/>
          </reference>
        </references>
      </pivotArea>
    </format>
    <format dxfId="17">
      <pivotArea dataOnly="0" labelOnly="1" outline="0" fieldPosition="0">
        <references count="2">
          <reference field="19" count="1" selected="0">
            <x v="115"/>
          </reference>
          <reference field="20" count="1">
            <x v="115"/>
          </reference>
        </references>
      </pivotArea>
    </format>
    <format dxfId="16">
      <pivotArea dataOnly="0" labelOnly="1" outline="0" fieldPosition="0">
        <references count="2">
          <reference field="19" count="1" selected="0">
            <x v="116"/>
          </reference>
          <reference field="20" count="1">
            <x v="32"/>
          </reference>
        </references>
      </pivotArea>
    </format>
    <format dxfId="15">
      <pivotArea dataOnly="0" labelOnly="1" outline="0" fieldPosition="0">
        <references count="2">
          <reference field="19" count="1" selected="0">
            <x v="117"/>
          </reference>
          <reference field="20" count="1">
            <x v="42"/>
          </reference>
        </references>
      </pivotArea>
    </format>
    <format dxfId="14">
      <pivotArea dataOnly="0" labelOnly="1" outline="0" fieldPosition="0">
        <references count="2">
          <reference field="19" count="1" selected="0">
            <x v="118"/>
          </reference>
          <reference field="20" count="1">
            <x v="69"/>
          </reference>
        </references>
      </pivotArea>
    </format>
    <format dxfId="13">
      <pivotArea dataOnly="0" labelOnly="1" outline="0" fieldPosition="0">
        <references count="2">
          <reference field="19" count="1" selected="0">
            <x v="119"/>
          </reference>
          <reference field="20" count="1">
            <x v="121"/>
          </reference>
        </references>
      </pivotArea>
    </format>
    <format dxfId="12">
      <pivotArea dataOnly="0" labelOnly="1" outline="0" fieldPosition="0">
        <references count="2">
          <reference field="19" count="1" selected="0">
            <x v="120"/>
          </reference>
          <reference field="20" count="1">
            <x v="116"/>
          </reference>
        </references>
      </pivotArea>
    </format>
    <format dxfId="11">
      <pivotArea dataOnly="0" labelOnly="1" outline="0" fieldPosition="0">
        <references count="2">
          <reference field="19" count="1" selected="0">
            <x v="121"/>
          </reference>
          <reference field="20" count="1">
            <x v="52"/>
          </reference>
        </references>
      </pivotArea>
    </format>
    <format dxfId="10">
      <pivotArea dataOnly="0" labelOnly="1" outline="0" fieldPosition="0">
        <references count="2">
          <reference field="19" count="1" selected="0">
            <x v="122"/>
          </reference>
          <reference field="20" count="1">
            <x v="28"/>
          </reference>
        </references>
      </pivotArea>
    </format>
    <format dxfId="9">
      <pivotArea dataOnly="0" labelOnly="1" outline="0" fieldPosition="0">
        <references count="2">
          <reference field="19" count="1" selected="0">
            <x v="123"/>
          </reference>
          <reference field="20" count="1">
            <x v="20"/>
          </reference>
        </references>
      </pivotArea>
    </format>
    <format dxfId="8">
      <pivotArea dataOnly="0" labelOnly="1" outline="0" fieldPosition="0">
        <references count="2">
          <reference field="19" count="1" selected="0">
            <x v="124"/>
          </reference>
          <reference field="20" count="1">
            <x v="21"/>
          </reference>
        </references>
      </pivotArea>
    </format>
    <format dxfId="7">
      <pivotArea dataOnly="0" labelOnly="1" outline="0" fieldPosition="0">
        <references count="2">
          <reference field="19" count="1" selected="0">
            <x v="125"/>
          </reference>
          <reference field="20" count="1">
            <x v="29"/>
          </reference>
        </references>
      </pivotArea>
    </format>
    <format dxfId="6">
      <pivotArea dataOnly="0" labelOnly="1" outline="0" fieldPosition="0">
        <references count="2">
          <reference field="19" count="1" selected="0">
            <x v="126"/>
          </reference>
          <reference field="20" count="1">
            <x v="0"/>
          </reference>
        </references>
      </pivotArea>
    </format>
    <format dxfId="5">
      <pivotArea dataOnly="0" labelOnly="1" outline="0" fieldPosition="0">
        <references count="2">
          <reference field="19" count="1" selected="0">
            <x v="127"/>
          </reference>
          <reference field="20" count="1">
            <x v="51"/>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grandTotalCaption="Total " updatedVersion="4" minRefreshableVersion="3" useAutoFormatting="1" itemPrintTitles="1" createdVersion="4" indent="0" compact="0" compactData="0" multipleFieldFilters="0" rowHeaderCaption="Programas y Proyectos">
  <location ref="A1:F10" firstHeaderRow="1" firstDataRow="2" firstDataCol="2"/>
  <pivotFields count="42">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3">
        <item x="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APITULO" axis="axisRow" compact="0" outline="0" showAll="0" defaultSubtotal="0">
      <items count="7">
        <item x="0"/>
        <item x="1"/>
        <item x="2"/>
        <item x="3"/>
        <item x="4"/>
        <item x="5"/>
        <item x="6"/>
      </items>
    </pivotField>
    <pivotField name="DESCRIPCION" axis="axisRow" compact="0" outline="0" showAll="0" defaultSubtotal="0">
      <items count="7">
        <item x="4"/>
        <item x="6"/>
        <item x="5"/>
        <item x="1"/>
        <item x="2"/>
        <item x="0"/>
        <item x="3"/>
      </items>
    </pivotField>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numFmtId="4" outline="0" showAll="0" defaultSubtotal="0"/>
    <pivotField compact="0" numFmtId="4" outline="0" showAll="0" defaultSubtotal="0"/>
    <pivotField dataField="1" compact="0" numFmtId="4" outline="0" showAll="0" defaultSubtotal="0"/>
    <pivotField compact="0" numFmtId="4"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7"/>
    <field x="18"/>
  </rowFields>
  <rowItems count="8">
    <i>
      <x/>
      <x v="5"/>
    </i>
    <i>
      <x v="1"/>
      <x v="3"/>
    </i>
    <i>
      <x v="2"/>
      <x v="4"/>
    </i>
    <i>
      <x v="3"/>
      <x v="6"/>
    </i>
    <i>
      <x v="4"/>
      <x/>
    </i>
    <i>
      <x v="5"/>
      <x v="2"/>
    </i>
    <i>
      <x v="6"/>
      <x v="1"/>
    </i>
    <i t="grand">
      <x/>
    </i>
  </rowItems>
  <colFields count="1">
    <field x="10"/>
  </colFields>
  <colItems count="4">
    <i>
      <x/>
    </i>
    <i>
      <x v="1"/>
    </i>
    <i>
      <x v="2"/>
    </i>
    <i t="grand">
      <x/>
    </i>
  </colItems>
  <dataFields count="1">
    <dataField name=" 1era Modificación" fld="34" baseField="1" baseItem="3" numFmtId="4"/>
  </dataFields>
  <formats count="23">
    <format dxfId="505">
      <pivotArea outline="0" fieldPosition="0">
        <references count="1">
          <reference field="4294967294" count="1">
            <x v="0"/>
          </reference>
        </references>
      </pivotArea>
    </format>
    <format dxfId="504">
      <pivotArea type="all" dataOnly="0" outline="0" fieldPosition="0"/>
    </format>
    <format dxfId="503">
      <pivotArea dataOnly="0" labelOnly="1" outline="0" axis="axisValues" fieldPosition="0"/>
    </format>
    <format dxfId="502">
      <pivotArea dataOnly="0" labelOnly="1" outline="0" fieldPosition="0">
        <references count="1">
          <reference field="10" count="1">
            <x v="0"/>
          </reference>
        </references>
      </pivotArea>
    </format>
    <format dxfId="501">
      <pivotArea type="origin" dataOnly="0" labelOnly="1" outline="0" fieldPosition="0"/>
    </format>
    <format dxfId="500">
      <pivotArea field="10" type="button" dataOnly="0" labelOnly="1" outline="0" axis="axisCol" fieldPosition="0"/>
    </format>
    <format dxfId="499">
      <pivotArea type="origin" dataOnly="0" labelOnly="1" outline="0" fieldPosition="0"/>
    </format>
    <format dxfId="498">
      <pivotArea field="10" type="button" dataOnly="0" labelOnly="1" outline="0" axis="axisCol" fieldPosition="0"/>
    </format>
    <format dxfId="497">
      <pivotArea type="origin" dataOnly="0" labelOnly="1" outline="0" fieldPosition="0"/>
    </format>
    <format dxfId="496">
      <pivotArea field="10" type="button" dataOnly="0" labelOnly="1" outline="0" axis="axisCol" fieldPosition="0"/>
    </format>
    <format dxfId="495">
      <pivotArea field="17" type="button" dataOnly="0" labelOnly="1" outline="0" axis="axisRow" fieldPosition="0"/>
    </format>
    <format dxfId="494">
      <pivotArea field="18" type="button" dataOnly="0" labelOnly="1" outline="0" axis="axisRow" fieldPosition="1"/>
    </format>
    <format dxfId="493">
      <pivotArea dataOnly="0" labelOnly="1" outline="0" fieldPosition="0">
        <references count="1">
          <reference field="10" count="0"/>
        </references>
      </pivotArea>
    </format>
    <format dxfId="492">
      <pivotArea dataOnly="0" labelOnly="1" grandCol="1" outline="0" fieldPosition="0"/>
    </format>
    <format dxfId="491">
      <pivotArea dataOnly="0" labelOnly="1" grandCol="1" outline="0" fieldPosition="0"/>
    </format>
    <format dxfId="490">
      <pivotArea dataOnly="0" labelOnly="1" outline="0" fieldPosition="0">
        <references count="2">
          <reference field="17" count="1" selected="0">
            <x v="0"/>
          </reference>
          <reference field="18" count="1">
            <x v="5"/>
          </reference>
        </references>
      </pivotArea>
    </format>
    <format dxfId="489">
      <pivotArea dataOnly="0" labelOnly="1" outline="0" fieldPosition="0">
        <references count="2">
          <reference field="17" count="1" selected="0">
            <x v="1"/>
          </reference>
          <reference field="18" count="1">
            <x v="3"/>
          </reference>
        </references>
      </pivotArea>
    </format>
    <format dxfId="488">
      <pivotArea dataOnly="0" labelOnly="1" outline="0" fieldPosition="0">
        <references count="2">
          <reference field="17" count="1" selected="0">
            <x v="2"/>
          </reference>
          <reference field="18" count="1">
            <x v="4"/>
          </reference>
        </references>
      </pivotArea>
    </format>
    <format dxfId="487">
      <pivotArea dataOnly="0" labelOnly="1" outline="0" fieldPosition="0">
        <references count="2">
          <reference field="17" count="1" selected="0">
            <x v="3"/>
          </reference>
          <reference field="18" count="1">
            <x v="6"/>
          </reference>
        </references>
      </pivotArea>
    </format>
    <format dxfId="486">
      <pivotArea dataOnly="0" labelOnly="1" outline="0" fieldPosition="0">
        <references count="2">
          <reference field="17" count="1" selected="0">
            <x v="4"/>
          </reference>
          <reference field="18" count="1">
            <x v="0"/>
          </reference>
        </references>
      </pivotArea>
    </format>
    <format dxfId="485">
      <pivotArea dataOnly="0" labelOnly="1" outline="0" fieldPosition="0">
        <references count="2">
          <reference field="17" count="1" selected="0">
            <x v="5"/>
          </reference>
          <reference field="18" count="1">
            <x v="2"/>
          </reference>
        </references>
      </pivotArea>
    </format>
    <format dxfId="484">
      <pivotArea dataOnly="0" labelOnly="1" outline="0" fieldPosition="0">
        <references count="2">
          <reference field="17" count="1" selected="0">
            <x v="6"/>
          </reference>
          <reference field="18" count="1">
            <x v="1"/>
          </reference>
        </references>
      </pivotArea>
    </format>
    <format dxfId="390">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grandTotalCaption="Total 1era MODIFICACION" updatedVersion="4" minRefreshableVersion="3" useAutoFormatting="1" itemPrintTitles="1" createdVersion="4" indent="0" compact="0" compactData="0" multipleFieldFilters="0" rowHeaderCaption="Programas y Proyectos">
  <location ref="B3:D6" firstHeaderRow="1" firstDataRow="1" firstDataCol="2" rowPageCount="1" colPageCount="1"/>
  <pivotFields count="42">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APITULO" axis="axisPage" compact="0" outline="0" multipleItemSelectionAllowed="1" showAll="0" defaultSubtotal="0">
      <items count="7">
        <item h="1" x="0"/>
        <item h="1" x="1"/>
        <item h="1" x="2"/>
        <item h="1" x="3"/>
        <item h="1" x="4"/>
        <item h="1" x="5"/>
        <item x="6"/>
      </items>
    </pivotField>
    <pivotField name="Nombre" compact="0" outline="0" showAll="0" defaultSubtotal="0">
      <items count="7">
        <item x="4"/>
        <item x="6"/>
        <item x="5"/>
        <item x="1"/>
        <item x="2"/>
        <item x="0"/>
        <item x="3"/>
      </items>
    </pivotField>
    <pivotField axis="axisRow" compact="0" outline="0" showAll="0" defaultSubtotal="0">
      <items count="128">
        <item x="0"/>
        <item x="1"/>
        <item x="2"/>
        <item x="3"/>
        <item x="4"/>
        <item x="5"/>
        <item x="6"/>
        <item x="7"/>
        <item x="8"/>
        <item x="9"/>
        <item x="10"/>
        <item x="11"/>
        <item x="12"/>
        <item x="13"/>
        <item x="14"/>
        <item x="15"/>
        <item x="16"/>
        <item x="27"/>
        <item x="28"/>
        <item x="38"/>
        <item x="19"/>
        <item x="20"/>
        <item x="39"/>
        <item x="32"/>
        <item x="40"/>
        <item x="41"/>
        <item x="42"/>
        <item x="25"/>
        <item x="43"/>
        <item x="26"/>
        <item x="30"/>
        <item x="44"/>
        <item x="23"/>
        <item x="17"/>
        <item x="29"/>
        <item x="45"/>
        <item x="34"/>
        <item x="46"/>
        <item x="47"/>
        <item x="37"/>
        <item x="31"/>
        <item x="22"/>
        <item x="48"/>
        <item x="49"/>
        <item x="18"/>
        <item x="21"/>
        <item x="24"/>
        <item x="36"/>
        <item x="50"/>
        <item x="35"/>
        <item x="33"/>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s>
    </pivotField>
    <pivotField axis="axisRow" compact="0" outline="0" showAll="0" defaultSubtotal="0">
      <items count="128">
        <item x="126"/>
        <item x="11"/>
        <item x="10"/>
        <item x="12"/>
        <item x="55"/>
        <item x="57"/>
        <item x="58"/>
        <item x="56"/>
        <item x="30"/>
        <item x="105"/>
        <item x="103"/>
        <item x="104"/>
        <item x="101"/>
        <item x="102"/>
        <item x="111"/>
        <item x="25"/>
        <item x="37"/>
        <item x="74"/>
        <item x="7"/>
        <item x="75"/>
        <item x="123"/>
        <item x="124"/>
        <item x="8"/>
        <item x="9"/>
        <item x="0"/>
        <item x="81"/>
        <item x="95"/>
        <item x="97"/>
        <item x="122"/>
        <item x="125"/>
        <item x="51"/>
        <item x="108"/>
        <item x="116"/>
        <item x="113"/>
        <item x="110"/>
        <item x="16"/>
        <item x="29"/>
        <item x="46"/>
        <item x="89"/>
        <item x="90"/>
        <item x="5"/>
        <item x="18"/>
        <item x="117"/>
        <item x="33"/>
        <item x="6"/>
        <item x="15"/>
        <item x="93"/>
        <item x="13"/>
        <item x="76"/>
        <item x="77"/>
        <item x="79"/>
        <item x="127"/>
        <item x="121"/>
        <item x="43"/>
        <item x="114"/>
        <item x="38"/>
        <item x="26"/>
        <item x="44"/>
        <item x="19"/>
        <item x="34"/>
        <item x="27"/>
        <item x="28"/>
        <item x="48"/>
        <item x="45"/>
        <item x="106"/>
        <item x="107"/>
        <item x="14"/>
        <item x="112"/>
        <item x="59"/>
        <item x="118"/>
        <item x="23"/>
        <item x="109"/>
        <item x="41"/>
        <item x="47"/>
        <item x="88"/>
        <item x="85"/>
        <item x="96"/>
        <item x="49"/>
        <item x="22"/>
        <item x="4"/>
        <item x="39"/>
        <item x="20"/>
        <item x="42"/>
        <item x="17"/>
        <item x="40"/>
        <item x="21"/>
        <item x="24"/>
        <item x="50"/>
        <item x="36"/>
        <item x="35"/>
        <item x="92"/>
        <item x="78"/>
        <item x="3"/>
        <item x="73"/>
        <item x="72"/>
        <item x="94"/>
        <item x="84"/>
        <item x="65"/>
        <item x="63"/>
        <item x="70"/>
        <item x="62"/>
        <item x="82"/>
        <item x="61"/>
        <item x="64"/>
        <item x="83"/>
        <item x="80"/>
        <item x="66"/>
        <item x="71"/>
        <item x="53"/>
        <item x="67"/>
        <item x="69"/>
        <item x="91"/>
        <item x="60"/>
        <item x="54"/>
        <item x="68"/>
        <item x="115"/>
        <item x="120"/>
        <item x="100"/>
        <item x="1"/>
        <item x="2"/>
        <item x="52"/>
        <item x="119"/>
        <item x="99"/>
        <item x="98"/>
        <item x="32"/>
        <item x="31"/>
        <item x="87"/>
        <item x="86"/>
      </items>
    </pivotField>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numFmtId="4" outline="0" showAll="0" defaultSubtotal="0"/>
    <pivotField compact="0" numFmtId="4" outline="0" showAll="0" defaultSubtotal="0"/>
    <pivotField dataField="1" compact="0" numFmtId="4" outline="0" showAll="0" defaultSubtotal="0"/>
    <pivotField compact="0" numFmtId="4"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9"/>
    <field x="20"/>
  </rowFields>
  <rowItems count="3">
    <i>
      <x v="126"/>
      <x/>
    </i>
    <i>
      <x v="127"/>
      <x v="51"/>
    </i>
    <i t="grand">
      <x/>
    </i>
  </rowItems>
  <colItems count="1">
    <i/>
  </colItems>
  <pageFields count="1">
    <pageField fld="17" hier="-1"/>
  </pageFields>
  <dataFields count="1">
    <dataField name="Suma de 1era Modificación" fld="34" baseField="20" baseItem="0" numFmtId="165"/>
  </dataFields>
  <formats count="15">
    <format dxfId="483">
      <pivotArea type="all" dataOnly="0" outline="0" fieldPosition="0"/>
    </format>
    <format dxfId="482">
      <pivotArea dataOnly="0" labelOnly="1" outline="0" axis="axisValues" fieldPosition="0"/>
    </format>
    <format dxfId="481">
      <pivotArea type="origin" dataOnly="0" labelOnly="1" outline="0" fieldPosition="0"/>
    </format>
    <format dxfId="480">
      <pivotArea field="10" type="button" dataOnly="0" labelOnly="1" outline="0"/>
    </format>
    <format dxfId="479">
      <pivotArea type="origin" dataOnly="0" labelOnly="1" outline="0" fieldPosition="0"/>
    </format>
    <format dxfId="478">
      <pivotArea field="10" type="button" dataOnly="0" labelOnly="1" outline="0"/>
    </format>
    <format dxfId="477">
      <pivotArea type="origin" dataOnly="0" labelOnly="1" outline="0" fieldPosition="0"/>
    </format>
    <format dxfId="476">
      <pivotArea field="10" type="button" dataOnly="0" labelOnly="1" outline="0"/>
    </format>
    <format dxfId="475">
      <pivotArea field="17" type="button" dataOnly="0" labelOnly="1" outline="0" axis="axisPage" fieldPosition="0"/>
    </format>
    <format dxfId="474">
      <pivotArea field="18" type="button" dataOnly="0" labelOnly="1" outline="0"/>
    </format>
    <format dxfId="473">
      <pivotArea dataOnly="0" labelOnly="1" grandCol="1" outline="0" fieldPosition="0"/>
    </format>
    <format dxfId="472">
      <pivotArea dataOnly="0" labelOnly="1" grandCol="1" outline="0" fieldPosition="0"/>
    </format>
    <format dxfId="471">
      <pivotArea outline="0" collapsedLevelsAreSubtotals="1" fieldPosition="0"/>
    </format>
    <format dxfId="470">
      <pivotArea outline="0" fieldPosition="0">
        <references count="1">
          <reference field="4294967294" count="1">
            <x v="0"/>
          </reference>
        </references>
      </pivotArea>
    </format>
    <format dxfId="391">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grandTotalCaption="Total" updatedVersion="4" minRefreshableVersion="3" useAutoFormatting="1" itemPrintTitles="1" createdVersion="4" indent="0" compact="0" outline="1" outlineData="1" compactData="0" multipleFieldFilters="0" rowHeaderCaption="Programas y Proyectos">
  <location ref="A3:C32" firstHeaderRow="1" firstDataRow="1" firstDataCol="2" rowPageCount="1" colPageCount="1"/>
  <pivotFields count="42">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items count="3">
        <item x="2"/>
        <item x="1"/>
        <item x="0"/>
      </items>
    </pivotField>
    <pivotField compact="0" showAll="0" defaultSubtotal="0"/>
    <pivotField name="Programa" axis="axisRow" compact="0" showAll="0" defaultSubtotal="0">
      <items count="8">
        <item x="6"/>
        <item x="4"/>
        <item x="7"/>
        <item x="1"/>
        <item x="0"/>
        <item x="3"/>
        <item x="5"/>
        <item x="2"/>
      </items>
    </pivotField>
    <pivotField compact="0" showAll="0" defaultSubtotal="0"/>
    <pivotField axis="axisRow" compact="0" showAll="0" defaultSubtotal="0">
      <items count="53">
        <item x="8"/>
        <item x="42"/>
        <item x="16"/>
        <item x="12"/>
        <item x="32"/>
        <item x="4"/>
        <item x="50"/>
        <item x="49"/>
        <item x="37"/>
        <item x="35"/>
        <item x="3"/>
        <item x="43"/>
        <item x="39"/>
        <item x="29"/>
        <item x="7"/>
        <item x="45"/>
        <item x="25"/>
        <item x="30"/>
        <item x="31"/>
        <item x="15"/>
        <item x="9"/>
        <item x="11"/>
        <item x="10"/>
        <item x="23"/>
        <item x="22"/>
        <item x="13"/>
        <item x="20"/>
        <item x="44"/>
        <item x="6"/>
        <item x="48"/>
        <item x="34"/>
        <item x="19"/>
        <item x="14"/>
        <item x="36"/>
        <item x="21"/>
        <item x="47"/>
        <item x="52"/>
        <item x="51"/>
        <item x="46"/>
        <item x="40"/>
        <item x="38"/>
        <item x="33"/>
        <item x="2"/>
        <item x="24"/>
        <item x="17"/>
        <item x="5"/>
        <item x="27"/>
        <item x="0"/>
        <item x="18"/>
        <item x="41"/>
        <item x="26"/>
        <item x="1"/>
        <item x="28"/>
      </items>
    </pivotField>
    <pivotField compact="0" showAll="0" defaultSubtotal="0"/>
    <pivotField compact="0" showAll="0" defaultSubtotal="0"/>
    <pivotField name="CAPITULO" axis="axisPage" compact="0" multipleItemSelectionAllowed="1" showAll="0" defaultSubtotal="0">
      <items count="7">
        <item h="1" x="0"/>
        <item h="1" x="1"/>
        <item h="1" x="2"/>
        <item x="3"/>
        <item h="1" x="4"/>
        <item h="1" x="5"/>
        <item h="1" x="6"/>
      </items>
    </pivotField>
    <pivotField name="Nombre" compact="0" showAll="0" defaultSubtotal="0">
      <items count="7">
        <item x="4"/>
        <item x="6"/>
        <item x="5"/>
        <item x="1"/>
        <item x="2"/>
        <item x="0"/>
        <item x="3"/>
      </items>
    </pivotField>
    <pivotField compact="0" showAll="0" defaultSubtotal="0"/>
    <pivotField compact="0" showAll="0" defaultSubtotal="0"/>
    <pivotField compact="0" showAll="0" defaultSubtotal="0"/>
    <pivotField compact="0" showAll="0" defaultSubtotal="0"/>
    <pivotField compact="0" numFmtId="4"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numFmtId="4" showAll="0" defaultSubtotal="0"/>
    <pivotField compact="0" numFmtId="4" showAll="0" defaultSubtotal="0"/>
    <pivotField compact="0" numFmtId="4" showAll="0" defaultSubtotal="0"/>
    <pivotField dataField="1" compact="0" numFmtId="4" showAll="0" defaultSubtotal="0"/>
    <pivotField compact="0" numFmtId="4" showAll="0" defaultSubtotal="0"/>
    <pivotField compact="0" numFmtId="4" showAll="0" defaultSubtotal="0"/>
    <pivotField compact="0" showAll="0" defaultSubtotal="0"/>
    <pivotField compact="0" showAll="0" defaultSubtotal="0"/>
    <pivotField compact="0" showAll="0" defaultSubtotal="0"/>
    <pivotField compact="0" showAll="0" defaultSubtotal="0"/>
    <pivotField compact="0" showAll="0" defaultSubtotal="0"/>
  </pivotFields>
  <rowFields count="2">
    <field x="12"/>
    <field x="14"/>
  </rowFields>
  <rowItems count="29">
    <i>
      <x/>
    </i>
    <i r="1">
      <x v="33"/>
    </i>
    <i>
      <x v="1"/>
    </i>
    <i r="1">
      <x v="4"/>
    </i>
    <i r="1">
      <x v="9"/>
    </i>
    <i r="1">
      <x v="11"/>
    </i>
    <i r="1">
      <x v="12"/>
    </i>
    <i r="1">
      <x v="35"/>
    </i>
    <i r="1">
      <x v="38"/>
    </i>
    <i r="1">
      <x v="39"/>
    </i>
    <i r="1">
      <x v="49"/>
    </i>
    <i>
      <x v="2"/>
    </i>
    <i r="1">
      <x v="8"/>
    </i>
    <i r="1">
      <x v="15"/>
    </i>
    <i r="1">
      <x v="27"/>
    </i>
    <i>
      <x v="4"/>
    </i>
    <i r="1">
      <x v="40"/>
    </i>
    <i>
      <x v="6"/>
    </i>
    <i r="1">
      <x v="25"/>
    </i>
    <i>
      <x v="7"/>
    </i>
    <i r="1">
      <x v="1"/>
    </i>
    <i r="1">
      <x v="5"/>
    </i>
    <i r="1">
      <x v="6"/>
    </i>
    <i r="1">
      <x v="7"/>
    </i>
    <i r="1">
      <x v="13"/>
    </i>
    <i r="1">
      <x v="29"/>
    </i>
    <i r="1">
      <x v="37"/>
    </i>
    <i r="1">
      <x v="52"/>
    </i>
    <i t="grand">
      <x/>
    </i>
  </rowItems>
  <colItems count="1">
    <i/>
  </colItems>
  <pageFields count="1">
    <pageField fld="17" hier="-1"/>
  </pageFields>
  <dataFields count="1">
    <dataField name=" 1era Modificación" fld="34" baseField="12" baseItem="35" numFmtId="4"/>
  </dataFields>
  <formats count="14">
    <format dxfId="469">
      <pivotArea type="all" dataOnly="0" outline="0" fieldPosition="0"/>
    </format>
    <format dxfId="468">
      <pivotArea dataOnly="0" labelOnly="1" outline="0" axis="axisValues" fieldPosition="0"/>
    </format>
    <format dxfId="467">
      <pivotArea type="origin" dataOnly="0" labelOnly="1" outline="0" fieldPosition="0"/>
    </format>
    <format dxfId="466">
      <pivotArea field="10" type="button" dataOnly="0" labelOnly="1" outline="0"/>
    </format>
    <format dxfId="465">
      <pivotArea type="origin" dataOnly="0" labelOnly="1" outline="0" fieldPosition="0"/>
    </format>
    <format dxfId="464">
      <pivotArea field="10" type="button" dataOnly="0" labelOnly="1" outline="0"/>
    </format>
    <format dxfId="463">
      <pivotArea type="origin" dataOnly="0" labelOnly="1" outline="0" fieldPosition="0"/>
    </format>
    <format dxfId="462">
      <pivotArea field="10" type="button" dataOnly="0" labelOnly="1" outline="0"/>
    </format>
    <format dxfId="461">
      <pivotArea field="17" type="button" dataOnly="0" labelOnly="1" outline="0" axis="axisPage" fieldPosition="0"/>
    </format>
    <format dxfId="460">
      <pivotArea field="18" type="button" dataOnly="0" labelOnly="1" outline="0"/>
    </format>
    <format dxfId="459">
      <pivotArea dataOnly="0" labelOnly="1" grandCol="1" outline="0" fieldPosition="0"/>
    </format>
    <format dxfId="458">
      <pivotArea dataOnly="0" labelOnly="1" grandCol="1" outline="0" fieldPosition="0"/>
    </format>
    <format dxfId="457">
      <pivotArea outline="0" fieldPosition="0">
        <references count="1">
          <reference field="4294967294" count="1">
            <x v="0"/>
          </reference>
        </references>
      </pivotArea>
    </format>
    <format dxfId="392">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grandTotalCaption="Total 1era MODIFICACION" updatedVersion="4" minRefreshableVersion="3" useAutoFormatting="1" itemPrintTitles="1" createdVersion="4" indent="0" compact="0" compactData="0" multipleFieldFilters="0" rowHeaderCaption="Programas y Proyectos">
  <location ref="A3:D19" firstHeaderRow="1" firstDataRow="1" firstDataCol="3"/>
  <pivotFields count="42">
    <pivotField compact="0" outline="0" showAll="0" defaultSubtotal="0"/>
    <pivotField compact="0" outline="0" showAll="0" defaultSubtotal="0"/>
    <pivotField axis="axisRow" compact="0" outline="0" showAll="0" defaultSubtotal="0">
      <items count="4">
        <item m="1" x="3"/>
        <item x="1"/>
        <item x="0"/>
        <item x="2"/>
      </items>
    </pivotField>
    <pivotField axis="axisRow" compact="0" outline="0" showAll="0" defaultSubtotal="0">
      <items count="11">
        <item x="4"/>
        <item x="7"/>
        <item x="3"/>
        <item x="0"/>
        <item x="2"/>
        <item x="8"/>
        <item x="6"/>
        <item x="9"/>
        <item x="5"/>
        <item x="1"/>
        <item m="1" x="10"/>
      </items>
    </pivotField>
    <pivotField name="Subfuncion" compact="0" outline="0" showAll="0" defaultSubtotal="0"/>
    <pivotField axis="axisRow" compact="0" outline="0" showAll="0" defaultSubtotal="0">
      <items count="15">
        <item x="9"/>
        <item x="4"/>
        <item x="7"/>
        <item x="13"/>
        <item x="1"/>
        <item x="3"/>
        <item x="12"/>
        <item x="0"/>
        <item x="11"/>
        <item x="2"/>
        <item x="10"/>
        <item x="14"/>
        <item x="6"/>
        <item x="5"/>
        <item x="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1"/>
        <item x="0"/>
      </items>
    </pivotField>
    <pivotField compact="0" outline="0" showAll="0" defaultSubtotal="0"/>
    <pivotField name="Programa"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APITULO" compact="0" outline="0" multipleItemSelectionAllowed="1" showAll="0" defaultSubtotal="0">
      <items count="7">
        <item h="1" x="0"/>
        <item h="1" x="1"/>
        <item h="1" x="2"/>
        <item x="3"/>
        <item h="1" x="4"/>
        <item h="1" x="5"/>
        <item h="1" x="6"/>
      </items>
    </pivotField>
    <pivotField name="Nombre" compact="0" outline="0" showAll="0" defaultSubtotal="0">
      <items count="7">
        <item x="4"/>
        <item x="6"/>
        <item x="5"/>
        <item x="1"/>
        <item x="2"/>
        <item x="0"/>
        <item x="3"/>
      </items>
    </pivotField>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numFmtId="4" outline="0" showAll="0" defaultSubtotal="0"/>
    <pivotField compact="0" numFmtId="4" outline="0" showAll="0" defaultSubtotal="0"/>
    <pivotField dataField="1" compact="0" numFmtId="4" outline="0" showAll="0" defaultSubtotal="0"/>
    <pivotField compact="0" numFmtId="4"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2"/>
    <field x="3"/>
    <field x="5"/>
  </rowFields>
  <rowItems count="16">
    <i>
      <x v="1"/>
      <x v="4"/>
      <x v="9"/>
    </i>
    <i r="1">
      <x v="5"/>
      <x v="6"/>
    </i>
    <i r="2">
      <x v="10"/>
    </i>
    <i r="1">
      <x v="6"/>
      <x v="8"/>
    </i>
    <i r="2">
      <x v="14"/>
    </i>
    <i r="1">
      <x v="7"/>
      <x v="11"/>
    </i>
    <i r="1">
      <x v="8"/>
      <x v="2"/>
    </i>
    <i r="2">
      <x v="3"/>
    </i>
    <i r="1">
      <x v="9"/>
      <x v="4"/>
    </i>
    <i>
      <x v="2"/>
      <x/>
      <x v="12"/>
    </i>
    <i r="2">
      <x v="13"/>
    </i>
    <i r="1">
      <x v="3"/>
      <x v="1"/>
    </i>
    <i r="2">
      <x v="7"/>
    </i>
    <i>
      <x v="3"/>
      <x v="1"/>
      <x/>
    </i>
    <i r="1">
      <x v="2"/>
      <x v="5"/>
    </i>
    <i t="grand">
      <x/>
    </i>
  </rowItems>
  <colItems count="1">
    <i/>
  </colItems>
  <dataFields count="1">
    <dataField name=" 1era Modificación" fld="34" baseField="12" baseItem="35" numFmtId="4"/>
  </dataFields>
  <formats count="30">
    <format dxfId="456">
      <pivotArea type="all" dataOnly="0" outline="0" fieldPosition="0"/>
    </format>
    <format dxfId="455">
      <pivotArea dataOnly="0" labelOnly="1" outline="0" axis="axisValues" fieldPosition="0"/>
    </format>
    <format dxfId="454">
      <pivotArea type="origin" dataOnly="0" labelOnly="1" outline="0" fieldPosition="0"/>
    </format>
    <format dxfId="453">
      <pivotArea field="10" type="button" dataOnly="0" labelOnly="1" outline="0"/>
    </format>
    <format dxfId="452">
      <pivotArea type="origin" dataOnly="0" labelOnly="1" outline="0" fieldPosition="0"/>
    </format>
    <format dxfId="451">
      <pivotArea field="10" type="button" dataOnly="0" labelOnly="1" outline="0"/>
    </format>
    <format dxfId="450">
      <pivotArea type="origin" dataOnly="0" labelOnly="1" outline="0" fieldPosition="0"/>
    </format>
    <format dxfId="449">
      <pivotArea field="10" type="button" dataOnly="0" labelOnly="1" outline="0"/>
    </format>
    <format dxfId="448">
      <pivotArea field="17" type="button" dataOnly="0" labelOnly="1" outline="0"/>
    </format>
    <format dxfId="447">
      <pivotArea field="18" type="button" dataOnly="0" labelOnly="1" outline="0"/>
    </format>
    <format dxfId="446">
      <pivotArea dataOnly="0" labelOnly="1" grandCol="1" outline="0" fieldPosition="0"/>
    </format>
    <format dxfId="445">
      <pivotArea dataOnly="0" labelOnly="1" grandCol="1" outline="0" fieldPosition="0"/>
    </format>
    <format dxfId="444">
      <pivotArea outline="0" fieldPosition="0">
        <references count="1">
          <reference field="4294967294" count="1">
            <x v="0"/>
          </reference>
        </references>
      </pivotArea>
    </format>
    <format dxfId="443">
      <pivotArea field="3" type="button" dataOnly="0" labelOnly="1" outline="0" axis="axisRow" fieldPosition="1"/>
    </format>
    <format dxfId="442">
      <pivotArea field="5" type="button" dataOnly="0" labelOnly="1" outline="0" axis="axisRow" fieldPosition="2"/>
    </format>
    <format dxfId="441">
      <pivotArea dataOnly="0" labelOnly="1" outline="0" fieldPosition="0">
        <references count="1">
          <reference field="3" count="0"/>
        </references>
      </pivotArea>
    </format>
    <format dxfId="440">
      <pivotArea dataOnly="0" labelOnly="1" outline="0" fieldPosition="0">
        <references count="3">
          <reference field="2" count="1" selected="0">
            <x v="1"/>
          </reference>
          <reference field="3" count="1" selected="0">
            <x v="4"/>
          </reference>
          <reference field="5" count="1">
            <x v="9"/>
          </reference>
        </references>
      </pivotArea>
    </format>
    <format dxfId="439">
      <pivotArea dataOnly="0" labelOnly="1" outline="0" fieldPosition="0">
        <references count="3">
          <reference field="2" count="1" selected="0">
            <x v="1"/>
          </reference>
          <reference field="3" count="1" selected="0">
            <x v="5"/>
          </reference>
          <reference field="5" count="2">
            <x v="6"/>
            <x v="10"/>
          </reference>
        </references>
      </pivotArea>
    </format>
    <format dxfId="438">
      <pivotArea dataOnly="0" labelOnly="1" outline="0" fieldPosition="0">
        <references count="3">
          <reference field="2" count="1" selected="0">
            <x v="1"/>
          </reference>
          <reference field="3" count="1" selected="0">
            <x v="6"/>
          </reference>
          <reference field="5" count="2">
            <x v="8"/>
            <x v="14"/>
          </reference>
        </references>
      </pivotArea>
    </format>
    <format dxfId="437">
      <pivotArea dataOnly="0" labelOnly="1" outline="0" fieldPosition="0">
        <references count="3">
          <reference field="2" count="1" selected="0">
            <x v="1"/>
          </reference>
          <reference field="3" count="1" selected="0">
            <x v="7"/>
          </reference>
          <reference field="5" count="1">
            <x v="11"/>
          </reference>
        </references>
      </pivotArea>
    </format>
    <format dxfId="436">
      <pivotArea dataOnly="0" labelOnly="1" outline="0" fieldPosition="0">
        <references count="3">
          <reference field="2" count="1" selected="0">
            <x v="1"/>
          </reference>
          <reference field="3" count="1" selected="0">
            <x v="8"/>
          </reference>
          <reference field="5" count="2">
            <x v="2"/>
            <x v="3"/>
          </reference>
        </references>
      </pivotArea>
    </format>
    <format dxfId="435">
      <pivotArea dataOnly="0" labelOnly="1" outline="0" fieldPosition="0">
        <references count="3">
          <reference field="2" count="1" selected="0">
            <x v="1"/>
          </reference>
          <reference field="3" count="1" selected="0">
            <x v="9"/>
          </reference>
          <reference field="5" count="1">
            <x v="4"/>
          </reference>
        </references>
      </pivotArea>
    </format>
    <format dxfId="434">
      <pivotArea dataOnly="0" labelOnly="1" outline="0" fieldPosition="0">
        <references count="3">
          <reference field="2" count="1" selected="0">
            <x v="2"/>
          </reference>
          <reference field="3" count="1" selected="0">
            <x v="0"/>
          </reference>
          <reference field="5" count="2">
            <x v="12"/>
            <x v="13"/>
          </reference>
        </references>
      </pivotArea>
    </format>
    <format dxfId="433">
      <pivotArea dataOnly="0" labelOnly="1" outline="0" fieldPosition="0">
        <references count="3">
          <reference field="2" count="1" selected="0">
            <x v="2"/>
          </reference>
          <reference field="3" count="1" selected="0">
            <x v="3"/>
          </reference>
          <reference field="5" count="2">
            <x v="1"/>
            <x v="7"/>
          </reference>
        </references>
      </pivotArea>
    </format>
    <format dxfId="432">
      <pivotArea dataOnly="0" labelOnly="1" outline="0" fieldPosition="0">
        <references count="3">
          <reference field="2" count="1" selected="0">
            <x v="3"/>
          </reference>
          <reference field="3" count="1" selected="0">
            <x v="1"/>
          </reference>
          <reference field="5" count="1">
            <x v="0"/>
          </reference>
        </references>
      </pivotArea>
    </format>
    <format dxfId="431">
      <pivotArea dataOnly="0" labelOnly="1" outline="0" fieldPosition="0">
        <references count="3">
          <reference field="2" count="1" selected="0">
            <x v="3"/>
          </reference>
          <reference field="3" count="1" selected="0">
            <x v="2"/>
          </reference>
          <reference field="5" count="1">
            <x v="5"/>
          </reference>
        </references>
      </pivotArea>
    </format>
    <format dxfId="430">
      <pivotArea field="2" type="button" dataOnly="0" labelOnly="1" outline="0" axis="axisRow" fieldPosition="0"/>
    </format>
    <format dxfId="429">
      <pivotArea field="3" type="button" dataOnly="0" labelOnly="1" outline="0" axis="axisRow" fieldPosition="1"/>
    </format>
    <format dxfId="428">
      <pivotArea field="5" type="button" dataOnly="0" labelOnly="1" outline="0" axis="axisRow" fieldPosition="2"/>
    </format>
    <format dxfId="393">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grandTotalCaption="Total 1era MODIFICACION" updatedVersion="4" minRefreshableVersion="3" useAutoFormatting="1" itemPrintTitles="1" createdVersion="4" indent="0" outline="1" outlineData="1" multipleFieldFilters="0" rowHeaderCaption="Programas y Proyectos">
  <location ref="A3:B19" firstHeaderRow="1" firstDataRow="1" firstDataCol="1" rowPageCount="1" colPageCount="1"/>
  <pivotFields count="42">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3">
        <item x="2"/>
        <item x="1"/>
        <item x="0"/>
      </items>
    </pivotField>
    <pivotField showAll="0" defaultSubtotal="0"/>
    <pivotField axis="axisRow" showAll="0" defaultSubtotal="0">
      <items count="8">
        <item x="6"/>
        <item x="4"/>
        <item x="7"/>
        <item x="1"/>
        <item x="0"/>
        <item x="3"/>
        <item x="5"/>
        <item x="2"/>
      </items>
    </pivotField>
    <pivotField showAll="0" defaultSubtotal="0"/>
    <pivotField axis="axisRow" showAll="0" defaultSubtotal="0">
      <items count="53">
        <item x="8"/>
        <item x="42"/>
        <item x="16"/>
        <item x="12"/>
        <item x="32"/>
        <item x="4"/>
        <item x="50"/>
        <item x="49"/>
        <item x="37"/>
        <item x="35"/>
        <item x="3"/>
        <item x="43"/>
        <item x="39"/>
        <item x="29"/>
        <item x="7"/>
        <item x="45"/>
        <item x="25"/>
        <item x="30"/>
        <item x="31"/>
        <item x="15"/>
        <item x="9"/>
        <item x="11"/>
        <item x="10"/>
        <item x="23"/>
        <item x="22"/>
        <item x="13"/>
        <item x="20"/>
        <item x="44"/>
        <item x="6"/>
        <item x="48"/>
        <item x="34"/>
        <item x="19"/>
        <item x="14"/>
        <item x="36"/>
        <item x="21"/>
        <item x="47"/>
        <item x="52"/>
        <item x="51"/>
        <item x="46"/>
        <item x="40"/>
        <item x="38"/>
        <item x="33"/>
        <item x="2"/>
        <item x="24"/>
        <item x="17"/>
        <item x="5"/>
        <item x="27"/>
        <item x="0"/>
        <item x="18"/>
        <item x="41"/>
        <item x="26"/>
        <item x="1"/>
        <item x="28"/>
      </items>
    </pivotField>
    <pivotField showAll="0" defaultSubtotal="0"/>
    <pivotField showAll="0" defaultSubtotal="0"/>
    <pivotField name="CAPITULO" axis="axisPage" multipleItemSelectionAllowed="1" showAll="0" defaultSubtotal="0">
      <items count="7">
        <item h="1" x="0"/>
        <item h="1" x="1"/>
        <item h="1" x="2"/>
        <item h="1" x="3"/>
        <item h="1" x="4"/>
        <item x="5"/>
        <item h="1" x="6"/>
      </items>
    </pivotField>
    <pivotField name="Nombre" showAll="0" defaultSubtotal="0">
      <items count="7">
        <item x="4"/>
        <item x="6"/>
        <item x="5"/>
        <item x="1"/>
        <item x="2"/>
        <item x="0"/>
        <item x="3"/>
      </items>
    </pivotField>
    <pivotField axis="axisRow" showAll="0" defaultSubtotal="0">
      <items count="128">
        <item x="0"/>
        <item x="1"/>
        <item x="2"/>
        <item x="3"/>
        <item x="4"/>
        <item x="5"/>
        <item x="6"/>
        <item x="7"/>
        <item x="8"/>
        <item x="9"/>
        <item x="10"/>
        <item x="11"/>
        <item x="12"/>
        <item x="13"/>
        <item x="14"/>
        <item x="15"/>
        <item x="16"/>
        <item x="27"/>
        <item x="28"/>
        <item x="38"/>
        <item x="19"/>
        <item x="20"/>
        <item x="39"/>
        <item x="32"/>
        <item x="40"/>
        <item x="41"/>
        <item x="42"/>
        <item x="25"/>
        <item x="43"/>
        <item x="26"/>
        <item x="30"/>
        <item x="44"/>
        <item x="23"/>
        <item x="17"/>
        <item x="29"/>
        <item x="45"/>
        <item x="34"/>
        <item x="46"/>
        <item x="47"/>
        <item x="37"/>
        <item x="31"/>
        <item x="22"/>
        <item x="48"/>
        <item x="49"/>
        <item x="18"/>
        <item x="21"/>
        <item x="24"/>
        <item x="36"/>
        <item x="50"/>
        <item x="35"/>
        <item x="33"/>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s>
    </pivotField>
    <pivotField axis="axisRow" showAll="0" defaultSubtotal="0">
      <items count="128">
        <item x="126"/>
        <item x="11"/>
        <item x="10"/>
        <item x="12"/>
        <item x="55"/>
        <item x="57"/>
        <item x="58"/>
        <item x="56"/>
        <item x="30"/>
        <item x="105"/>
        <item x="103"/>
        <item x="104"/>
        <item x="101"/>
        <item x="102"/>
        <item x="111"/>
        <item x="25"/>
        <item x="37"/>
        <item x="74"/>
        <item x="7"/>
        <item x="75"/>
        <item x="123"/>
        <item x="124"/>
        <item x="8"/>
        <item x="9"/>
        <item x="0"/>
        <item x="81"/>
        <item x="95"/>
        <item x="97"/>
        <item x="122"/>
        <item x="125"/>
        <item x="51"/>
        <item x="108"/>
        <item x="116"/>
        <item x="113"/>
        <item x="110"/>
        <item x="16"/>
        <item x="29"/>
        <item x="46"/>
        <item x="89"/>
        <item x="90"/>
        <item x="5"/>
        <item x="18"/>
        <item x="117"/>
        <item x="33"/>
        <item x="6"/>
        <item x="15"/>
        <item x="93"/>
        <item x="13"/>
        <item x="76"/>
        <item x="77"/>
        <item x="79"/>
        <item x="127"/>
        <item x="121"/>
        <item x="43"/>
        <item x="114"/>
        <item x="38"/>
        <item x="26"/>
        <item x="44"/>
        <item x="19"/>
        <item x="34"/>
        <item x="27"/>
        <item x="28"/>
        <item x="48"/>
        <item x="45"/>
        <item x="106"/>
        <item x="107"/>
        <item x="14"/>
        <item x="112"/>
        <item x="59"/>
        <item x="118"/>
        <item x="23"/>
        <item x="109"/>
        <item x="41"/>
        <item x="47"/>
        <item x="88"/>
        <item x="85"/>
        <item x="96"/>
        <item x="49"/>
        <item x="22"/>
        <item x="4"/>
        <item x="39"/>
        <item x="20"/>
        <item x="42"/>
        <item x="17"/>
        <item x="40"/>
        <item x="21"/>
        <item x="24"/>
        <item x="50"/>
        <item x="36"/>
        <item x="35"/>
        <item x="92"/>
        <item x="78"/>
        <item x="3"/>
        <item x="73"/>
        <item x="72"/>
        <item x="94"/>
        <item x="84"/>
        <item x="65"/>
        <item x="63"/>
        <item x="70"/>
        <item x="62"/>
        <item x="82"/>
        <item x="61"/>
        <item x="64"/>
        <item x="83"/>
        <item x="80"/>
        <item x="66"/>
        <item x="71"/>
        <item x="53"/>
        <item x="67"/>
        <item x="69"/>
        <item x="91"/>
        <item x="60"/>
        <item x="54"/>
        <item x="68"/>
        <item x="115"/>
        <item x="120"/>
        <item x="100"/>
        <item x="1"/>
        <item x="2"/>
        <item x="52"/>
        <item x="119"/>
        <item x="99"/>
        <item x="98"/>
        <item x="32"/>
        <item x="31"/>
        <item x="87"/>
        <item x="86"/>
      </items>
    </pivotField>
    <pivotField showAll="0" defaultSubtotal="0"/>
    <pivotField showAll="0" defaultSubtotal="0"/>
    <pivotField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4" showAll="0" defaultSubtotal="0"/>
    <pivotField numFmtId="4" showAll="0" defaultSubtotal="0"/>
    <pivotField numFmtId="4" showAll="0" defaultSubtotal="0"/>
    <pivotField dataField="1" numFmtId="4" showAll="0" defaultSubtotal="0"/>
    <pivotField numFmtId="4" showAll="0" defaultSubtotal="0"/>
    <pivotField numFmtId="4" showAll="0" defaultSubtotal="0"/>
    <pivotField showAll="0" defaultSubtotal="0"/>
    <pivotField showAll="0" defaultSubtotal="0"/>
    <pivotField showAll="0" defaultSubtotal="0"/>
    <pivotField showAll="0" defaultSubtotal="0"/>
    <pivotField showAll="0" defaultSubtotal="0"/>
  </pivotFields>
  <rowFields count="4">
    <field x="12"/>
    <field x="14"/>
    <field x="19"/>
    <field x="20"/>
  </rowFields>
  <rowItems count="16">
    <i>
      <x v="4"/>
    </i>
    <i r="1">
      <x v="22"/>
    </i>
    <i r="2">
      <x v="125"/>
    </i>
    <i r="3">
      <x v="29"/>
    </i>
    <i>
      <x v="5"/>
    </i>
    <i r="1">
      <x v="30"/>
    </i>
    <i r="2">
      <x v="122"/>
    </i>
    <i r="3">
      <x v="28"/>
    </i>
    <i r="2">
      <x v="123"/>
    </i>
    <i r="3">
      <x v="20"/>
    </i>
    <i r="2">
      <x v="124"/>
    </i>
    <i r="3">
      <x v="21"/>
    </i>
    <i r="1">
      <x v="36"/>
    </i>
    <i r="2">
      <x v="122"/>
    </i>
    <i r="3">
      <x v="28"/>
    </i>
    <i t="grand">
      <x/>
    </i>
  </rowItems>
  <colItems count="1">
    <i/>
  </colItems>
  <pageFields count="1">
    <pageField fld="17" hier="-1"/>
  </pageFields>
  <dataFields count="1">
    <dataField name=" 1era Modificación" fld="34" baseField="20" baseItem="0" numFmtId="165"/>
  </dataFields>
  <formats count="20">
    <format dxfId="415">
      <pivotArea type="all" dataOnly="0" outline="0" fieldPosition="0"/>
    </format>
    <format dxfId="414">
      <pivotArea dataOnly="0" labelOnly="1" outline="0" axis="axisValues" fieldPosition="0"/>
    </format>
    <format dxfId="413">
      <pivotArea type="origin" dataOnly="0" labelOnly="1" outline="0" fieldPosition="0"/>
    </format>
    <format dxfId="412">
      <pivotArea field="10" type="button" dataOnly="0" labelOnly="1" outline="0"/>
    </format>
    <format dxfId="411">
      <pivotArea type="origin" dataOnly="0" labelOnly="1" outline="0" fieldPosition="0"/>
    </format>
    <format dxfId="410">
      <pivotArea field="10" type="button" dataOnly="0" labelOnly="1" outline="0"/>
    </format>
    <format dxfId="409">
      <pivotArea type="origin" dataOnly="0" labelOnly="1" outline="0" fieldPosition="0"/>
    </format>
    <format dxfId="408">
      <pivotArea field="10" type="button" dataOnly="0" labelOnly="1" outline="0"/>
    </format>
    <format dxfId="407">
      <pivotArea field="17" type="button" dataOnly="0" labelOnly="1" outline="0" axis="axisPage" fieldPosition="0"/>
    </format>
    <format dxfId="406">
      <pivotArea field="18" type="button" dataOnly="0" labelOnly="1" outline="0"/>
    </format>
    <format dxfId="405">
      <pivotArea dataOnly="0" labelOnly="1" grandCol="1" outline="0" fieldPosition="0"/>
    </format>
    <format dxfId="404">
      <pivotArea dataOnly="0" labelOnly="1" grandCol="1" outline="0" fieldPosition="0"/>
    </format>
    <format dxfId="403">
      <pivotArea outline="0" collapsedLevelsAreSubtotals="1" fieldPosition="0"/>
    </format>
    <format dxfId="402">
      <pivotArea outline="0" fieldPosition="0">
        <references count="1">
          <reference field="4294967294" count="1">
            <x v="0"/>
          </reference>
        </references>
      </pivotArea>
    </format>
    <format dxfId="401">
      <pivotArea dataOnly="0" labelOnly="1" outline="0" fieldPosition="0">
        <references count="1">
          <reference field="20" count="0"/>
        </references>
      </pivotArea>
    </format>
    <format dxfId="400">
      <pivotArea dataOnly="0" labelOnly="1" fieldPosition="0">
        <references count="1">
          <reference field="12" count="1">
            <x v="5"/>
          </reference>
        </references>
      </pivotArea>
    </format>
    <format dxfId="399">
      <pivotArea dataOnly="0" labelOnly="1" fieldPosition="0">
        <references count="2">
          <reference field="12" count="1" selected="0">
            <x v="5"/>
          </reference>
          <reference field="14" count="2">
            <x v="30"/>
            <x v="36"/>
          </reference>
        </references>
      </pivotArea>
    </format>
    <format dxfId="398">
      <pivotArea dataOnly="0" labelOnly="1" fieldPosition="0">
        <references count="3">
          <reference field="12" count="1" selected="0">
            <x v="5"/>
          </reference>
          <reference field="14" count="1" selected="0">
            <x v="30"/>
          </reference>
          <reference field="19" count="3">
            <x v="122"/>
            <x v="123"/>
            <x v="124"/>
          </reference>
        </references>
      </pivotArea>
    </format>
    <format dxfId="397">
      <pivotArea dataOnly="0" labelOnly="1" fieldPosition="0">
        <references count="4">
          <reference field="12" count="1" selected="0">
            <x v="4"/>
          </reference>
          <reference field="14" count="1" selected="0">
            <x v="22"/>
          </reference>
          <reference field="19" count="1" selected="0">
            <x v="125"/>
          </reference>
          <reference field="20" count="4">
            <x v="20"/>
            <x v="21"/>
            <x v="28"/>
            <x v="29"/>
          </reference>
        </references>
      </pivotArea>
    </format>
    <format dxfId="394">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Estado del Presupuesto">
  <location ref="A4:B666" firstHeaderRow="1" firstDataRow="1" firstDataCol="1"/>
  <pivotFields count="42">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6"/>
        <item x="4"/>
        <item x="7"/>
        <item x="1"/>
        <item x="0"/>
        <item x="3"/>
        <item x="5"/>
        <item x="2"/>
        <item t="default"/>
      </items>
    </pivotField>
    <pivotField showAll="0"/>
    <pivotField axis="axisRow" showAll="0">
      <items count="54">
        <item x="8"/>
        <item x="42"/>
        <item x="16"/>
        <item x="12"/>
        <item x="32"/>
        <item x="4"/>
        <item x="50"/>
        <item x="49"/>
        <item x="37"/>
        <item x="35"/>
        <item x="3"/>
        <item x="43"/>
        <item x="39"/>
        <item x="29"/>
        <item x="7"/>
        <item x="45"/>
        <item x="25"/>
        <item x="30"/>
        <item x="31"/>
        <item x="15"/>
        <item x="9"/>
        <item x="11"/>
        <item x="10"/>
        <item x="23"/>
        <item x="22"/>
        <item x="13"/>
        <item x="20"/>
        <item x="44"/>
        <item x="6"/>
        <item x="48"/>
        <item x="34"/>
        <item x="19"/>
        <item x="14"/>
        <item x="36"/>
        <item x="21"/>
        <item x="47"/>
        <item x="52"/>
        <item x="51"/>
        <item x="46"/>
        <item x="40"/>
        <item x="38"/>
        <item x="33"/>
        <item x="2"/>
        <item x="24"/>
        <item x="17"/>
        <item x="5"/>
        <item x="27"/>
        <item x="0"/>
        <item x="18"/>
        <item x="41"/>
        <item x="26"/>
        <item x="1"/>
        <item x="28"/>
        <item t="default"/>
      </items>
    </pivotField>
    <pivotField showAll="0"/>
    <pivotField axis="axisRow" showAll="0">
      <items count="38">
        <item x="31"/>
        <item x="34"/>
        <item x="12"/>
        <item x="4"/>
        <item x="15"/>
        <item x="5"/>
        <item x="16"/>
        <item x="25"/>
        <item x="23"/>
        <item x="21"/>
        <item x="28"/>
        <item x="6"/>
        <item x="24"/>
        <item x="9"/>
        <item x="20"/>
        <item x="36"/>
        <item x="11"/>
        <item x="0"/>
        <item x="1"/>
        <item x="13"/>
        <item x="7"/>
        <item x="18"/>
        <item x="30"/>
        <item x="2"/>
        <item x="26"/>
        <item x="22"/>
        <item x="3"/>
        <item x="17"/>
        <item x="29"/>
        <item x="8"/>
        <item x="19"/>
        <item x="32"/>
        <item x="35"/>
        <item x="10"/>
        <item x="27"/>
        <item x="33"/>
        <item x="14"/>
        <item t="default"/>
      </items>
    </pivotField>
    <pivotField showAll="0"/>
    <pivotField showAll="0"/>
    <pivotField axis="axisRow" showAll="0">
      <items count="129">
        <item x="0"/>
        <item x="1"/>
        <item x="2"/>
        <item x="3"/>
        <item x="4"/>
        <item x="5"/>
        <item x="6"/>
        <item x="7"/>
        <item x="8"/>
        <item x="9"/>
        <item x="10"/>
        <item x="11"/>
        <item x="12"/>
        <item x="13"/>
        <item x="14"/>
        <item x="15"/>
        <item x="16"/>
        <item x="27"/>
        <item x="28"/>
        <item x="38"/>
        <item x="19"/>
        <item x="20"/>
        <item x="39"/>
        <item x="32"/>
        <item x="40"/>
        <item x="41"/>
        <item x="42"/>
        <item x="25"/>
        <item x="43"/>
        <item x="26"/>
        <item x="30"/>
        <item x="44"/>
        <item x="23"/>
        <item x="17"/>
        <item x="29"/>
        <item x="45"/>
        <item x="34"/>
        <item x="46"/>
        <item x="47"/>
        <item x="37"/>
        <item x="31"/>
        <item x="22"/>
        <item x="48"/>
        <item x="49"/>
        <item x="18"/>
        <item x="21"/>
        <item x="24"/>
        <item x="36"/>
        <item x="50"/>
        <item x="35"/>
        <item x="33"/>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t="default"/>
      </items>
    </pivotField>
    <pivotField axis="axisRow" showAll="0">
      <items count="129">
        <item x="126"/>
        <item x="11"/>
        <item x="10"/>
        <item x="12"/>
        <item x="55"/>
        <item x="57"/>
        <item x="58"/>
        <item x="56"/>
        <item x="30"/>
        <item x="105"/>
        <item x="103"/>
        <item x="104"/>
        <item x="101"/>
        <item x="102"/>
        <item x="111"/>
        <item x="25"/>
        <item x="37"/>
        <item x="74"/>
        <item x="7"/>
        <item x="75"/>
        <item x="123"/>
        <item x="124"/>
        <item x="8"/>
        <item x="9"/>
        <item x="0"/>
        <item x="81"/>
        <item x="95"/>
        <item x="97"/>
        <item x="122"/>
        <item x="125"/>
        <item x="51"/>
        <item x="108"/>
        <item x="116"/>
        <item x="113"/>
        <item x="110"/>
        <item x="16"/>
        <item x="29"/>
        <item x="46"/>
        <item x="89"/>
        <item x="90"/>
        <item x="5"/>
        <item x="18"/>
        <item x="117"/>
        <item x="33"/>
        <item x="6"/>
        <item x="15"/>
        <item x="93"/>
        <item x="13"/>
        <item x="76"/>
        <item x="77"/>
        <item x="79"/>
        <item x="127"/>
        <item x="121"/>
        <item x="43"/>
        <item x="114"/>
        <item x="38"/>
        <item x="26"/>
        <item x="44"/>
        <item x="19"/>
        <item x="34"/>
        <item x="27"/>
        <item x="28"/>
        <item x="48"/>
        <item x="45"/>
        <item x="106"/>
        <item x="107"/>
        <item x="14"/>
        <item x="112"/>
        <item x="59"/>
        <item x="118"/>
        <item x="23"/>
        <item x="109"/>
        <item x="41"/>
        <item x="47"/>
        <item x="88"/>
        <item x="85"/>
        <item x="96"/>
        <item x="49"/>
        <item x="22"/>
        <item x="4"/>
        <item x="39"/>
        <item x="20"/>
        <item x="42"/>
        <item x="17"/>
        <item x="40"/>
        <item x="21"/>
        <item x="24"/>
        <item x="50"/>
        <item x="36"/>
        <item x="35"/>
        <item x="92"/>
        <item x="78"/>
        <item x="3"/>
        <item x="73"/>
        <item x="72"/>
        <item x="94"/>
        <item x="84"/>
        <item x="65"/>
        <item x="63"/>
        <item x="70"/>
        <item x="62"/>
        <item x="82"/>
        <item x="61"/>
        <item x="64"/>
        <item x="83"/>
        <item x="80"/>
        <item x="66"/>
        <item x="71"/>
        <item x="53"/>
        <item x="67"/>
        <item x="69"/>
        <item x="91"/>
        <item x="60"/>
        <item x="54"/>
        <item x="68"/>
        <item x="115"/>
        <item x="120"/>
        <item x="100"/>
        <item x="1"/>
        <item x="2"/>
        <item x="52"/>
        <item x="119"/>
        <item x="99"/>
        <item x="98"/>
        <item x="32"/>
        <item x="31"/>
        <item x="87"/>
        <item x="8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5">
    <field x="16"/>
    <field x="12"/>
    <field x="14"/>
    <field x="19"/>
    <field x="20"/>
  </rowFields>
  <rowItems count="662">
    <i>
      <x/>
    </i>
    <i r="1">
      <x v="1"/>
    </i>
    <i r="2">
      <x v="12"/>
    </i>
    <i r="3">
      <x v="98"/>
    </i>
    <i r="4">
      <x v="123"/>
    </i>
    <i>
      <x v="1"/>
    </i>
    <i r="1">
      <x v="7"/>
    </i>
    <i r="2">
      <x v="1"/>
    </i>
    <i r="3">
      <x v="98"/>
    </i>
    <i r="4">
      <x v="123"/>
    </i>
    <i>
      <x v="2"/>
    </i>
    <i r="1">
      <x v="6"/>
    </i>
    <i r="2">
      <x v="16"/>
    </i>
    <i r="3">
      <x v="54"/>
    </i>
    <i r="4">
      <x v="113"/>
    </i>
    <i r="3">
      <x v="85"/>
    </i>
    <i r="4">
      <x v="75"/>
    </i>
    <i r="3">
      <x v="86"/>
    </i>
    <i r="4">
      <x v="127"/>
    </i>
    <i r="3">
      <x v="94"/>
    </i>
    <i r="4">
      <x v="95"/>
    </i>
    <i r="2">
      <x v="25"/>
    </i>
    <i r="3">
      <x v="21"/>
    </i>
    <i r="4">
      <x v="81"/>
    </i>
    <i r="3">
      <x v="40"/>
    </i>
    <i r="4">
      <x v="125"/>
    </i>
    <i r="3">
      <x v="42"/>
    </i>
    <i r="4">
      <x v="62"/>
    </i>
    <i r="3">
      <x v="43"/>
    </i>
    <i r="4">
      <x v="77"/>
    </i>
    <i r="3">
      <x v="63"/>
    </i>
    <i r="4">
      <x v="98"/>
    </i>
    <i r="3">
      <x v="68"/>
    </i>
    <i r="4">
      <x v="114"/>
    </i>
    <i r="3">
      <x v="97"/>
    </i>
    <i r="4">
      <x v="27"/>
    </i>
    <i r="3">
      <x v="101"/>
    </i>
    <i r="4">
      <x v="12"/>
    </i>
    <i>
      <x v="3"/>
    </i>
    <i r="1">
      <x v="7"/>
    </i>
    <i r="2">
      <x v="5"/>
    </i>
    <i r="3">
      <x v="29"/>
    </i>
    <i r="4">
      <x v="56"/>
    </i>
    <i r="3">
      <x v="32"/>
    </i>
    <i r="4">
      <x v="70"/>
    </i>
    <i r="3">
      <x v="44"/>
    </i>
    <i r="4">
      <x v="41"/>
    </i>
    <i r="3">
      <x v="45"/>
    </i>
    <i r="4">
      <x v="85"/>
    </i>
    <i r="3">
      <x v="103"/>
    </i>
    <i r="4">
      <x v="10"/>
    </i>
    <i r="3">
      <x v="117"/>
    </i>
    <i r="4">
      <x v="42"/>
    </i>
    <i r="2">
      <x v="6"/>
    </i>
    <i r="3">
      <x v="101"/>
    </i>
    <i r="4">
      <x v="12"/>
    </i>
    <i r="2">
      <x v="7"/>
    </i>
    <i r="3">
      <x v="101"/>
    </i>
    <i r="4">
      <x v="12"/>
    </i>
    <i r="2">
      <x v="37"/>
    </i>
    <i r="3">
      <x v="102"/>
    </i>
    <i r="4">
      <x v="13"/>
    </i>
    <i>
      <x v="4"/>
    </i>
    <i r="1">
      <x v="2"/>
    </i>
    <i r="2">
      <x v="2"/>
    </i>
    <i r="3">
      <x v="22"/>
    </i>
    <i r="4">
      <x v="80"/>
    </i>
    <i r="3">
      <x v="24"/>
    </i>
    <i r="4">
      <x v="84"/>
    </i>
    <i r="3">
      <x v="25"/>
    </i>
    <i r="4">
      <x v="72"/>
    </i>
    <i r="3">
      <x v="58"/>
    </i>
    <i r="4">
      <x v="6"/>
    </i>
    <i r="3">
      <x v="90"/>
    </i>
    <i r="4">
      <x v="39"/>
    </i>
    <i r="3">
      <x v="106"/>
    </i>
    <i r="4">
      <x v="64"/>
    </i>
    <i r="3">
      <x v="107"/>
    </i>
    <i r="4">
      <x v="65"/>
    </i>
    <i r="3">
      <x v="110"/>
    </i>
    <i r="4">
      <x v="34"/>
    </i>
    <i>
      <x v="5"/>
    </i>
    <i r="1">
      <x v="5"/>
    </i>
    <i r="2">
      <x v="45"/>
    </i>
    <i r="3">
      <x v="27"/>
    </i>
    <i r="4">
      <x v="15"/>
    </i>
    <i r="3">
      <x v="30"/>
    </i>
    <i r="4">
      <x v="8"/>
    </i>
    <i r="3">
      <x v="32"/>
    </i>
    <i r="4">
      <x v="70"/>
    </i>
    <i r="3">
      <x v="41"/>
    </i>
    <i r="4">
      <x v="78"/>
    </i>
    <i r="3">
      <x v="44"/>
    </i>
    <i r="4">
      <x v="41"/>
    </i>
    <i r="3">
      <x v="58"/>
    </i>
    <i r="4">
      <x v="6"/>
    </i>
    <i r="3">
      <x v="66"/>
    </i>
    <i r="4">
      <x v="106"/>
    </i>
    <i r="3">
      <x v="79"/>
    </i>
    <i r="4">
      <x v="50"/>
    </i>
    <i r="3">
      <x v="114"/>
    </i>
    <i r="4">
      <x v="54"/>
    </i>
    <i r="3">
      <x v="117"/>
    </i>
    <i r="4">
      <x v="42"/>
    </i>
    <i>
      <x v="6"/>
    </i>
    <i r="1">
      <x v="5"/>
    </i>
    <i r="2">
      <x v="44"/>
    </i>
    <i r="3">
      <x v="29"/>
    </i>
    <i r="4">
      <x v="56"/>
    </i>
    <i r="3">
      <x v="51"/>
    </i>
    <i r="4">
      <x v="30"/>
    </i>
    <i>
      <x v="7"/>
    </i>
    <i r="1">
      <x v="5"/>
    </i>
    <i r="2">
      <x v="41"/>
    </i>
    <i r="3">
      <x v="80"/>
    </i>
    <i r="4">
      <x v="105"/>
    </i>
    <i>
      <x v="8"/>
    </i>
    <i r="1">
      <x v="4"/>
    </i>
    <i r="2">
      <x v="17"/>
    </i>
    <i r="3">
      <x v="68"/>
    </i>
    <i r="4">
      <x v="114"/>
    </i>
    <i r="3">
      <x v="81"/>
    </i>
    <i r="4">
      <x v="25"/>
    </i>
    <i r="3">
      <x v="83"/>
    </i>
    <i r="4">
      <x v="104"/>
    </i>
    <i r="3">
      <x v="84"/>
    </i>
    <i r="4">
      <x v="96"/>
    </i>
    <i>
      <x v="9"/>
    </i>
    <i r="1">
      <x v="4"/>
    </i>
    <i r="2">
      <x v="50"/>
    </i>
    <i r="3">
      <x v="56"/>
    </i>
    <i r="4">
      <x v="7"/>
    </i>
    <i r="3">
      <x v="62"/>
    </i>
    <i r="4">
      <x v="100"/>
    </i>
    <i r="3">
      <x v="68"/>
    </i>
    <i r="4">
      <x v="114"/>
    </i>
    <i r="3">
      <x v="108"/>
    </i>
    <i r="4">
      <x v="31"/>
    </i>
    <i r="3">
      <x v="110"/>
    </i>
    <i r="4">
      <x v="34"/>
    </i>
    <i r="3">
      <x v="118"/>
    </i>
    <i r="4">
      <x v="69"/>
    </i>
    <i r="3">
      <x v="120"/>
    </i>
    <i r="4">
      <x v="116"/>
    </i>
    <i r="3">
      <x v="121"/>
    </i>
    <i r="4">
      <x v="52"/>
    </i>
    <i>
      <x v="10"/>
    </i>
    <i r="1">
      <x/>
    </i>
    <i r="2">
      <x v="33"/>
    </i>
    <i r="3">
      <x v="90"/>
    </i>
    <i r="4">
      <x v="39"/>
    </i>
    <i r="3">
      <x v="98"/>
    </i>
    <i r="4">
      <x v="123"/>
    </i>
    <i>
      <x v="11"/>
    </i>
    <i r="1">
      <x v="4"/>
    </i>
    <i r="2">
      <x v="28"/>
    </i>
    <i r="3">
      <x v="18"/>
    </i>
    <i r="4">
      <x v="61"/>
    </i>
    <i r="3">
      <x v="29"/>
    </i>
    <i r="4">
      <x v="56"/>
    </i>
    <i r="3">
      <x v="41"/>
    </i>
    <i r="4">
      <x v="78"/>
    </i>
    <i r="3">
      <x v="44"/>
    </i>
    <i r="4">
      <x v="41"/>
    </i>
    <i r="3">
      <x v="46"/>
    </i>
    <i r="4">
      <x v="86"/>
    </i>
    <i r="3">
      <x v="50"/>
    </i>
    <i r="4">
      <x v="43"/>
    </i>
    <i r="3">
      <x v="52"/>
    </i>
    <i r="4">
      <x v="120"/>
    </i>
    <i r="3">
      <x v="76"/>
    </i>
    <i r="4">
      <x v="48"/>
    </i>
    <i r="3">
      <x v="108"/>
    </i>
    <i r="4">
      <x v="31"/>
    </i>
    <i r="3">
      <x v="111"/>
    </i>
    <i r="4">
      <x v="14"/>
    </i>
    <i r="3">
      <x v="116"/>
    </i>
    <i r="4">
      <x v="32"/>
    </i>
    <i>
      <x v="12"/>
    </i>
    <i r="1">
      <x v="1"/>
    </i>
    <i r="2">
      <x v="4"/>
    </i>
    <i r="3">
      <x v="79"/>
    </i>
    <i r="4">
      <x v="50"/>
    </i>
    <i r="3">
      <x v="85"/>
    </i>
    <i r="4">
      <x v="75"/>
    </i>
    <i r="3">
      <x v="86"/>
    </i>
    <i r="4">
      <x v="127"/>
    </i>
    <i r="3">
      <x v="87"/>
    </i>
    <i r="4">
      <x v="126"/>
    </i>
    <i r="3">
      <x v="88"/>
    </i>
    <i r="4">
      <x v="74"/>
    </i>
    <i r="3">
      <x v="90"/>
    </i>
    <i r="4">
      <x v="39"/>
    </i>
    <i r="3">
      <x v="104"/>
    </i>
    <i r="4">
      <x v="11"/>
    </i>
    <i r="3">
      <x v="105"/>
    </i>
    <i r="4">
      <x v="9"/>
    </i>
    <i r="2">
      <x v="18"/>
    </i>
    <i r="3">
      <x v="69"/>
    </i>
    <i r="4">
      <x v="110"/>
    </i>
    <i r="3">
      <x v="93"/>
    </i>
    <i r="4">
      <x v="46"/>
    </i>
    <i>
      <x v="13"/>
    </i>
    <i r="1">
      <x v="4"/>
    </i>
    <i r="2">
      <x v="22"/>
    </i>
    <i r="3">
      <x v="21"/>
    </i>
    <i r="4">
      <x v="81"/>
    </i>
    <i r="3">
      <x v="41"/>
    </i>
    <i r="4">
      <x v="78"/>
    </i>
    <i r="3">
      <x v="45"/>
    </i>
    <i r="4">
      <x v="85"/>
    </i>
    <i r="3">
      <x v="47"/>
    </i>
    <i r="4">
      <x v="88"/>
    </i>
    <i r="3">
      <x v="54"/>
    </i>
    <i r="4">
      <x v="113"/>
    </i>
    <i r="3">
      <x v="59"/>
    </i>
    <i r="4">
      <x v="68"/>
    </i>
    <i r="3">
      <x v="60"/>
    </i>
    <i r="4">
      <x v="112"/>
    </i>
    <i r="3">
      <x v="62"/>
    </i>
    <i r="4">
      <x v="100"/>
    </i>
    <i r="3">
      <x v="65"/>
    </i>
    <i r="4">
      <x v="97"/>
    </i>
    <i r="3">
      <x v="69"/>
    </i>
    <i r="4">
      <x v="110"/>
    </i>
    <i r="3">
      <x v="70"/>
    </i>
    <i r="4">
      <x v="99"/>
    </i>
    <i r="3">
      <x v="71"/>
    </i>
    <i r="4">
      <x v="107"/>
    </i>
    <i r="3">
      <x v="75"/>
    </i>
    <i r="4">
      <x v="19"/>
    </i>
    <i r="3">
      <x v="90"/>
    </i>
    <i r="4">
      <x v="39"/>
    </i>
    <i r="3">
      <x v="125"/>
    </i>
    <i r="4">
      <x v="29"/>
    </i>
    <i>
      <x v="14"/>
    </i>
    <i r="1">
      <x v="5"/>
    </i>
    <i r="2">
      <x v="43"/>
    </i>
    <i r="3">
      <x v="44"/>
    </i>
    <i r="4">
      <x v="41"/>
    </i>
    <i r="3">
      <x v="79"/>
    </i>
    <i r="4">
      <x v="50"/>
    </i>
    <i>
      <x v="15"/>
    </i>
    <i r="1">
      <x v="1"/>
    </i>
    <i r="2">
      <x v="35"/>
    </i>
    <i r="3">
      <x v="101"/>
    </i>
    <i r="4">
      <x v="12"/>
    </i>
    <i>
      <x v="16"/>
    </i>
    <i r="1">
      <x v="5"/>
    </i>
    <i r="2">
      <x v="3"/>
    </i>
    <i r="3">
      <x v="21"/>
    </i>
    <i r="4">
      <x v="81"/>
    </i>
    <i r="3">
      <x v="29"/>
    </i>
    <i r="4">
      <x v="56"/>
    </i>
    <i r="3">
      <x v="30"/>
    </i>
    <i r="4">
      <x v="8"/>
    </i>
    <i r="3">
      <x v="39"/>
    </i>
    <i r="4">
      <x v="16"/>
    </i>
    <i r="3">
      <x v="47"/>
    </i>
    <i r="4">
      <x v="88"/>
    </i>
    <i r="3">
      <x v="79"/>
    </i>
    <i r="4">
      <x v="50"/>
    </i>
    <i r="2">
      <x v="26"/>
    </i>
    <i r="3">
      <x v="35"/>
    </i>
    <i r="4">
      <x v="63"/>
    </i>
    <i r="3">
      <x v="36"/>
    </i>
    <i r="4">
      <x v="59"/>
    </i>
    <i r="3">
      <x v="41"/>
    </i>
    <i r="4">
      <x v="78"/>
    </i>
    <i r="3">
      <x v="44"/>
    </i>
    <i r="4">
      <x v="41"/>
    </i>
    <i r="3">
      <x v="116"/>
    </i>
    <i r="4">
      <x v="32"/>
    </i>
    <i r="3">
      <x v="118"/>
    </i>
    <i r="4">
      <x v="69"/>
    </i>
    <i r="2">
      <x v="46"/>
    </i>
    <i r="3">
      <x v="57"/>
    </i>
    <i r="4">
      <x v="5"/>
    </i>
    <i>
      <x v="17"/>
    </i>
    <i r="1">
      <x v="4"/>
    </i>
    <i r="2">
      <x v="14"/>
    </i>
    <i r="3">
      <x v="17"/>
    </i>
    <i r="4">
      <x v="60"/>
    </i>
    <i r="3">
      <x v="18"/>
    </i>
    <i r="4">
      <x v="61"/>
    </i>
    <i r="3">
      <x v="19"/>
    </i>
    <i r="4">
      <x v="55"/>
    </i>
    <i r="3">
      <x v="21"/>
    </i>
    <i r="4">
      <x v="81"/>
    </i>
    <i r="3">
      <x v="26"/>
    </i>
    <i r="4">
      <x v="82"/>
    </i>
    <i r="3">
      <x v="29"/>
    </i>
    <i r="4">
      <x v="56"/>
    </i>
    <i r="3">
      <x v="30"/>
    </i>
    <i r="4">
      <x v="8"/>
    </i>
    <i r="3">
      <x v="32"/>
    </i>
    <i r="4">
      <x v="70"/>
    </i>
    <i r="3">
      <x v="34"/>
    </i>
    <i r="4">
      <x v="36"/>
    </i>
    <i r="3">
      <x v="39"/>
    </i>
    <i r="4">
      <x v="16"/>
    </i>
    <i r="3">
      <x v="44"/>
    </i>
    <i r="4">
      <x v="41"/>
    </i>
    <i r="3">
      <x v="45"/>
    </i>
    <i r="4">
      <x v="85"/>
    </i>
    <i r="3">
      <x v="47"/>
    </i>
    <i r="4">
      <x v="88"/>
    </i>
    <i r="3">
      <x v="49"/>
    </i>
    <i r="4">
      <x v="89"/>
    </i>
    <i r="3">
      <x v="51"/>
    </i>
    <i r="4">
      <x v="30"/>
    </i>
    <i r="3">
      <x v="52"/>
    </i>
    <i r="4">
      <x v="120"/>
    </i>
    <i r="3">
      <x v="53"/>
    </i>
    <i r="4">
      <x v="108"/>
    </i>
    <i r="3">
      <x v="55"/>
    </i>
    <i r="4">
      <x v="4"/>
    </i>
    <i r="3">
      <x v="56"/>
    </i>
    <i r="4">
      <x v="7"/>
    </i>
    <i r="3">
      <x v="57"/>
    </i>
    <i r="4">
      <x v="5"/>
    </i>
    <i r="3">
      <x v="59"/>
    </i>
    <i r="4">
      <x v="68"/>
    </i>
    <i r="3">
      <x v="60"/>
    </i>
    <i r="4">
      <x v="112"/>
    </i>
    <i r="3">
      <x v="62"/>
    </i>
    <i r="4">
      <x v="100"/>
    </i>
    <i r="3">
      <x v="63"/>
    </i>
    <i r="4">
      <x v="98"/>
    </i>
    <i r="3">
      <x v="66"/>
    </i>
    <i r="4">
      <x v="106"/>
    </i>
    <i r="3">
      <x v="72"/>
    </i>
    <i r="4">
      <x v="94"/>
    </i>
    <i r="3">
      <x v="73"/>
    </i>
    <i r="4">
      <x v="93"/>
    </i>
    <i r="3">
      <x v="74"/>
    </i>
    <i r="4">
      <x v="17"/>
    </i>
    <i r="3">
      <x v="75"/>
    </i>
    <i r="4">
      <x v="19"/>
    </i>
    <i r="3">
      <x v="78"/>
    </i>
    <i r="4">
      <x v="91"/>
    </i>
    <i r="3">
      <x v="79"/>
    </i>
    <i r="4">
      <x v="50"/>
    </i>
    <i r="3">
      <x v="82"/>
    </i>
    <i r="4">
      <x v="101"/>
    </i>
    <i r="3">
      <x v="88"/>
    </i>
    <i r="4">
      <x v="74"/>
    </i>
    <i r="3">
      <x v="90"/>
    </i>
    <i r="4">
      <x v="39"/>
    </i>
    <i r="3">
      <x v="91"/>
    </i>
    <i r="4">
      <x v="111"/>
    </i>
    <i r="3">
      <x v="93"/>
    </i>
    <i r="4">
      <x v="46"/>
    </i>
    <i r="3">
      <x v="94"/>
    </i>
    <i r="4">
      <x v="95"/>
    </i>
    <i r="3">
      <x v="97"/>
    </i>
    <i r="4">
      <x v="27"/>
    </i>
    <i r="3">
      <x v="106"/>
    </i>
    <i r="4">
      <x v="64"/>
    </i>
    <i r="3">
      <x v="109"/>
    </i>
    <i r="4">
      <x v="71"/>
    </i>
    <i r="3">
      <x v="114"/>
    </i>
    <i r="4">
      <x v="54"/>
    </i>
    <i r="3">
      <x v="115"/>
    </i>
    <i r="4">
      <x v="115"/>
    </i>
    <i r="2">
      <x v="23"/>
    </i>
    <i r="3">
      <x v="39"/>
    </i>
    <i r="4">
      <x v="16"/>
    </i>
    <i r="2">
      <x v="24"/>
    </i>
    <i r="3">
      <x v="39"/>
    </i>
    <i r="4">
      <x v="16"/>
    </i>
    <i r="2">
      <x v="47"/>
    </i>
    <i r="3">
      <x/>
    </i>
    <i r="4">
      <x v="24"/>
    </i>
    <i r="3">
      <x v="1"/>
    </i>
    <i r="4">
      <x v="118"/>
    </i>
    <i r="3">
      <x v="2"/>
    </i>
    <i r="4">
      <x v="119"/>
    </i>
    <i r="3">
      <x v="3"/>
    </i>
    <i r="4">
      <x v="92"/>
    </i>
    <i r="3">
      <x v="4"/>
    </i>
    <i r="4">
      <x v="79"/>
    </i>
    <i r="3">
      <x v="5"/>
    </i>
    <i r="4">
      <x v="40"/>
    </i>
    <i r="3">
      <x v="6"/>
    </i>
    <i r="4">
      <x v="44"/>
    </i>
    <i r="3">
      <x v="7"/>
    </i>
    <i r="4">
      <x v="18"/>
    </i>
    <i r="3">
      <x v="8"/>
    </i>
    <i r="4">
      <x v="22"/>
    </i>
    <i r="3">
      <x v="9"/>
    </i>
    <i r="4">
      <x v="23"/>
    </i>
    <i r="3">
      <x v="10"/>
    </i>
    <i r="4">
      <x v="2"/>
    </i>
    <i r="3">
      <x v="11"/>
    </i>
    <i r="4">
      <x v="1"/>
    </i>
    <i r="3">
      <x v="12"/>
    </i>
    <i r="4">
      <x v="3"/>
    </i>
    <i r="3">
      <x v="13"/>
    </i>
    <i r="4">
      <x v="47"/>
    </i>
    <i r="3">
      <x v="14"/>
    </i>
    <i r="4">
      <x v="66"/>
    </i>
    <i r="3">
      <x v="15"/>
    </i>
    <i r="4">
      <x v="45"/>
    </i>
    <i r="3">
      <x v="16"/>
    </i>
    <i r="4">
      <x v="35"/>
    </i>
    <i>
      <x v="18"/>
    </i>
    <i r="1">
      <x v="3"/>
    </i>
    <i r="2">
      <x v="51"/>
    </i>
    <i r="3">
      <x v="26"/>
    </i>
    <i r="4">
      <x v="82"/>
    </i>
    <i r="3">
      <x v="27"/>
    </i>
    <i r="4">
      <x v="15"/>
    </i>
    <i r="3">
      <x v="29"/>
    </i>
    <i r="4">
      <x v="56"/>
    </i>
    <i r="3">
      <x v="30"/>
    </i>
    <i r="4">
      <x v="8"/>
    </i>
    <i r="3">
      <x v="33"/>
    </i>
    <i r="4">
      <x v="83"/>
    </i>
    <i r="3">
      <x v="37"/>
    </i>
    <i r="4">
      <x v="37"/>
    </i>
    <i r="3">
      <x v="41"/>
    </i>
    <i r="4">
      <x v="78"/>
    </i>
    <i r="3">
      <x v="44"/>
    </i>
    <i r="4">
      <x v="41"/>
    </i>
    <i r="3">
      <x v="51"/>
    </i>
    <i r="4">
      <x v="30"/>
    </i>
    <i r="3">
      <x v="58"/>
    </i>
    <i r="4">
      <x v="6"/>
    </i>
    <i r="3">
      <x v="60"/>
    </i>
    <i r="4">
      <x v="112"/>
    </i>
    <i r="3">
      <x v="61"/>
    </i>
    <i r="4">
      <x v="102"/>
    </i>
    <i r="3">
      <x v="64"/>
    </i>
    <i r="4">
      <x v="103"/>
    </i>
    <i r="3">
      <x v="67"/>
    </i>
    <i r="4">
      <x v="109"/>
    </i>
    <i r="3">
      <x v="79"/>
    </i>
    <i r="4">
      <x v="50"/>
    </i>
    <i r="3">
      <x v="93"/>
    </i>
    <i r="4">
      <x v="46"/>
    </i>
    <i>
      <x v="19"/>
    </i>
    <i r="1">
      <x v="7"/>
    </i>
    <i r="2">
      <x v="32"/>
    </i>
    <i r="3">
      <x v="21"/>
    </i>
    <i r="4">
      <x v="81"/>
    </i>
    <i r="3">
      <x v="28"/>
    </i>
    <i r="4">
      <x v="53"/>
    </i>
    <i r="3">
      <x v="30"/>
    </i>
    <i r="4">
      <x v="8"/>
    </i>
    <i r="3">
      <x v="32"/>
    </i>
    <i r="4">
      <x v="70"/>
    </i>
    <i r="3">
      <x v="44"/>
    </i>
    <i r="4">
      <x v="41"/>
    </i>
    <i r="3">
      <x v="45"/>
    </i>
    <i r="4">
      <x v="85"/>
    </i>
    <i r="3">
      <x v="63"/>
    </i>
    <i r="4">
      <x v="98"/>
    </i>
    <i r="3">
      <x v="90"/>
    </i>
    <i r="4">
      <x v="39"/>
    </i>
    <i>
      <x v="20"/>
    </i>
    <i r="1">
      <x v="1"/>
    </i>
    <i r="2">
      <x/>
    </i>
    <i r="3">
      <x v="30"/>
    </i>
    <i r="4">
      <x v="8"/>
    </i>
    <i r="3">
      <x v="36"/>
    </i>
    <i r="4">
      <x v="59"/>
    </i>
    <i r="3">
      <x v="41"/>
    </i>
    <i r="4">
      <x v="78"/>
    </i>
    <i r="3">
      <x v="44"/>
    </i>
    <i r="4">
      <x v="41"/>
    </i>
    <i r="3">
      <x v="49"/>
    </i>
    <i r="4">
      <x v="89"/>
    </i>
    <i r="3">
      <x v="68"/>
    </i>
    <i r="4">
      <x v="114"/>
    </i>
    <i r="3">
      <x v="112"/>
    </i>
    <i r="4">
      <x v="67"/>
    </i>
    <i r="3">
      <x v="117"/>
    </i>
    <i r="4">
      <x v="42"/>
    </i>
    <i r="2">
      <x v="38"/>
    </i>
    <i r="3">
      <x v="101"/>
    </i>
    <i r="4">
      <x v="12"/>
    </i>
    <i>
      <x v="21"/>
    </i>
    <i r="1">
      <x v="2"/>
    </i>
    <i r="2">
      <x v="15"/>
    </i>
    <i r="3">
      <x v="100"/>
    </i>
    <i r="4">
      <x v="117"/>
    </i>
    <i r="2">
      <x v="27"/>
    </i>
    <i r="3">
      <x v="100"/>
    </i>
    <i r="4">
      <x v="117"/>
    </i>
    <i r="2">
      <x v="31"/>
    </i>
    <i r="3">
      <x v="34"/>
    </i>
    <i r="4">
      <x v="36"/>
    </i>
    <i>
      <x v="22"/>
    </i>
    <i r="1">
      <x v="4"/>
    </i>
    <i r="2">
      <x v="40"/>
    </i>
    <i r="3">
      <x v="92"/>
    </i>
    <i r="4">
      <x v="90"/>
    </i>
    <i r="3">
      <x v="93"/>
    </i>
    <i r="4">
      <x v="46"/>
    </i>
    <i r="3">
      <x v="94"/>
    </i>
    <i r="4">
      <x v="95"/>
    </i>
    <i r="3">
      <x v="98"/>
    </i>
    <i r="4">
      <x v="123"/>
    </i>
    <i r="3">
      <x v="99"/>
    </i>
    <i r="4">
      <x v="122"/>
    </i>
    <i r="3">
      <x v="119"/>
    </i>
    <i r="4">
      <x v="121"/>
    </i>
    <i r="3">
      <x v="126"/>
    </i>
    <i r="4">
      <x/>
    </i>
    <i r="3">
      <x v="127"/>
    </i>
    <i r="4">
      <x v="51"/>
    </i>
    <i>
      <x v="23"/>
    </i>
    <i r="1">
      <x v="4"/>
    </i>
    <i r="2">
      <x v="42"/>
    </i>
    <i r="3">
      <x v="17"/>
    </i>
    <i r="4">
      <x v="60"/>
    </i>
    <i r="3">
      <x v="20"/>
    </i>
    <i r="4">
      <x v="58"/>
    </i>
    <i r="3">
      <x v="95"/>
    </i>
    <i r="4">
      <x v="26"/>
    </i>
    <i r="3">
      <x v="96"/>
    </i>
    <i r="4">
      <x v="76"/>
    </i>
    <i>
      <x v="24"/>
    </i>
    <i r="1">
      <x v="5"/>
    </i>
    <i r="2">
      <x v="30"/>
    </i>
    <i r="3">
      <x v="85"/>
    </i>
    <i r="4">
      <x v="75"/>
    </i>
    <i r="3">
      <x v="86"/>
    </i>
    <i r="4">
      <x v="127"/>
    </i>
    <i r="3">
      <x v="93"/>
    </i>
    <i r="4">
      <x v="46"/>
    </i>
    <i r="3">
      <x v="94"/>
    </i>
    <i r="4">
      <x v="95"/>
    </i>
    <i r="3">
      <x v="122"/>
    </i>
    <i r="4">
      <x v="28"/>
    </i>
    <i r="3">
      <x v="123"/>
    </i>
    <i r="4">
      <x v="20"/>
    </i>
    <i r="3">
      <x v="124"/>
    </i>
    <i r="4">
      <x v="21"/>
    </i>
    <i r="2">
      <x v="36"/>
    </i>
    <i r="3">
      <x v="122"/>
    </i>
    <i r="4">
      <x v="28"/>
    </i>
    <i>
      <x v="25"/>
    </i>
    <i r="1">
      <x v="7"/>
    </i>
    <i r="2">
      <x v="13"/>
    </i>
    <i r="3">
      <x v="64"/>
    </i>
    <i r="4">
      <x v="103"/>
    </i>
    <i r="3">
      <x v="101"/>
    </i>
    <i r="4">
      <x v="12"/>
    </i>
    <i r="2">
      <x v="29"/>
    </i>
    <i r="3">
      <x v="101"/>
    </i>
    <i r="4">
      <x v="12"/>
    </i>
    <i r="2">
      <x v="52"/>
    </i>
    <i r="3">
      <x v="57"/>
    </i>
    <i r="4">
      <x v="5"/>
    </i>
    <i r="3">
      <x v="101"/>
    </i>
    <i r="4">
      <x v="12"/>
    </i>
    <i>
      <x v="26"/>
    </i>
    <i r="1">
      <x v="7"/>
    </i>
    <i r="2">
      <x v="10"/>
    </i>
    <i r="3">
      <x v="21"/>
    </i>
    <i r="4">
      <x v="81"/>
    </i>
    <i r="3">
      <x v="23"/>
    </i>
    <i r="4">
      <x v="124"/>
    </i>
    <i r="3">
      <x v="59"/>
    </i>
    <i r="4">
      <x v="68"/>
    </i>
    <i r="3">
      <x v="89"/>
    </i>
    <i r="4">
      <x v="38"/>
    </i>
    <i r="3">
      <x v="90"/>
    </i>
    <i r="4">
      <x v="39"/>
    </i>
    <i>
      <x v="27"/>
    </i>
    <i r="1">
      <x v="5"/>
    </i>
    <i r="2">
      <x v="48"/>
    </i>
    <i r="3">
      <x v="31"/>
    </i>
    <i r="4">
      <x v="57"/>
    </i>
    <i r="3">
      <x v="34"/>
    </i>
    <i r="4">
      <x v="36"/>
    </i>
    <i r="3">
      <x v="35"/>
    </i>
    <i r="4">
      <x v="63"/>
    </i>
    <i r="3">
      <x v="36"/>
    </i>
    <i r="4">
      <x v="59"/>
    </i>
    <i r="3">
      <x v="68"/>
    </i>
    <i r="4">
      <x v="114"/>
    </i>
    <i r="3">
      <x v="77"/>
    </i>
    <i r="4">
      <x v="49"/>
    </i>
    <i r="3">
      <x v="80"/>
    </i>
    <i r="4">
      <x v="105"/>
    </i>
    <i>
      <x v="28"/>
    </i>
    <i r="1">
      <x v="2"/>
    </i>
    <i r="2">
      <x v="8"/>
    </i>
    <i r="3">
      <x v="90"/>
    </i>
    <i r="4">
      <x v="39"/>
    </i>
    <i r="3">
      <x v="100"/>
    </i>
    <i r="4">
      <x v="117"/>
    </i>
    <i>
      <x v="29"/>
    </i>
    <i r="1">
      <x v="1"/>
    </i>
    <i r="2">
      <x v="20"/>
    </i>
    <i r="3">
      <x v="20"/>
    </i>
    <i r="4">
      <x v="58"/>
    </i>
    <i r="3">
      <x v="21"/>
    </i>
    <i r="4">
      <x v="81"/>
    </i>
    <i r="3">
      <x v="60"/>
    </i>
    <i r="4">
      <x v="112"/>
    </i>
    <i r="3">
      <x v="86"/>
    </i>
    <i r="4">
      <x v="127"/>
    </i>
    <i>
      <x v="30"/>
    </i>
    <i r="1">
      <x/>
    </i>
    <i r="2">
      <x v="34"/>
    </i>
    <i r="3">
      <x v="38"/>
    </i>
    <i r="4">
      <x v="73"/>
    </i>
    <i r="3">
      <x v="59"/>
    </i>
    <i r="4">
      <x v="68"/>
    </i>
    <i r="3">
      <x v="90"/>
    </i>
    <i r="4">
      <x v="39"/>
    </i>
    <i>
      <x v="31"/>
    </i>
    <i r="1">
      <x v="1"/>
    </i>
    <i r="2">
      <x v="39"/>
    </i>
    <i r="3">
      <x v="98"/>
    </i>
    <i r="4">
      <x v="123"/>
    </i>
    <i>
      <x v="32"/>
    </i>
    <i r="1">
      <x v="1"/>
    </i>
    <i r="2">
      <x v="11"/>
    </i>
    <i r="3">
      <x v="98"/>
    </i>
    <i r="4">
      <x v="123"/>
    </i>
    <i>
      <x v="33"/>
    </i>
    <i r="1">
      <x v="4"/>
    </i>
    <i r="2">
      <x v="21"/>
    </i>
    <i r="3">
      <x v="40"/>
    </i>
    <i r="4">
      <x v="125"/>
    </i>
    <i r="3">
      <x v="65"/>
    </i>
    <i r="4">
      <x v="97"/>
    </i>
    <i>
      <x v="34"/>
    </i>
    <i r="1">
      <x v="1"/>
    </i>
    <i r="2">
      <x v="9"/>
    </i>
    <i r="3">
      <x v="85"/>
    </i>
    <i r="4">
      <x v="75"/>
    </i>
    <i r="3">
      <x v="86"/>
    </i>
    <i r="4">
      <x v="127"/>
    </i>
    <i r="3">
      <x v="101"/>
    </i>
    <i r="4">
      <x v="12"/>
    </i>
    <i r="3">
      <x v="104"/>
    </i>
    <i r="4">
      <x v="11"/>
    </i>
    <i>
      <x v="35"/>
    </i>
    <i r="1">
      <x v="1"/>
    </i>
    <i r="2">
      <x v="49"/>
    </i>
    <i r="3">
      <x v="98"/>
    </i>
    <i r="4">
      <x v="123"/>
    </i>
    <i>
      <x v="36"/>
    </i>
    <i r="1">
      <x/>
    </i>
    <i r="2">
      <x v="19"/>
    </i>
    <i r="3">
      <x v="22"/>
    </i>
    <i r="4">
      <x v="80"/>
    </i>
    <i r="3">
      <x v="35"/>
    </i>
    <i r="4">
      <x v="63"/>
    </i>
    <i r="3">
      <x v="36"/>
    </i>
    <i r="4">
      <x v="59"/>
    </i>
    <i r="3">
      <x v="48"/>
    </i>
    <i r="4">
      <x v="87"/>
    </i>
    <i r="3">
      <x v="113"/>
    </i>
    <i r="4">
      <x v="33"/>
    </i>
    <i t="grand">
      <x/>
    </i>
  </rowItems>
  <colItems count="1">
    <i/>
  </colItems>
  <dataFields count="1">
    <dataField name=" 1era Modificación" fld="34" baseField="16" baseItem="0" numFmtId="4"/>
  </dataFields>
  <formats count="2">
    <format dxfId="396">
      <pivotArea dataOnly="0" outline="0" axis="axisValues" fieldPosition="0"/>
    </format>
    <format dxfId="395">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2"/>
  <sheetViews>
    <sheetView workbookViewId="0"/>
  </sheetViews>
  <sheetFormatPr baseColWidth="10" defaultRowHeight="15" x14ac:dyDescent="0.25"/>
  <cols>
    <col min="2" max="2" width="32.42578125" customWidth="1"/>
    <col min="3" max="3" width="15.7109375" customWidth="1"/>
    <col min="4" max="4" width="32.42578125" customWidth="1"/>
    <col min="5" max="5" width="6.5703125" customWidth="1"/>
    <col min="6" max="6" width="26.5703125" customWidth="1"/>
    <col min="7" max="7" width="23" customWidth="1"/>
    <col min="8" max="12" width="11.42578125" customWidth="1"/>
    <col min="13" max="13" width="23" customWidth="1"/>
    <col min="14" max="14" width="11.42578125" customWidth="1"/>
    <col min="15" max="15" width="22" customWidth="1"/>
    <col min="16" max="16" width="11.42578125" customWidth="1"/>
    <col min="17" max="17" width="65.140625" customWidth="1"/>
    <col min="18" max="18" width="6.7109375" customWidth="1"/>
    <col min="19" max="19" width="32.28515625" customWidth="1"/>
    <col min="21" max="21" width="27.28515625" customWidth="1"/>
    <col min="22" max="22" width="11.5703125" customWidth="1"/>
    <col min="23" max="23" width="38.140625" customWidth="1"/>
    <col min="24" max="24" width="18.85546875" customWidth="1"/>
    <col min="25" max="25" width="16.5703125" customWidth="1"/>
    <col min="26" max="26" width="20.5703125" customWidth="1"/>
    <col min="27" max="27" width="16.7109375" customWidth="1"/>
    <col min="28" max="30" width="13.7109375" customWidth="1"/>
    <col min="31" max="32" width="24.85546875" style="4" customWidth="1"/>
    <col min="33" max="34" width="24.7109375" style="4" customWidth="1"/>
    <col min="35" max="37" width="24.85546875" style="4" customWidth="1"/>
    <col min="38" max="38" width="12.42578125" style="4" customWidth="1"/>
    <col min="39" max="39" width="12.7109375" style="4" customWidth="1"/>
    <col min="40" max="40" width="11.5703125" style="4" customWidth="1"/>
    <col min="41" max="41" width="12.7109375" style="4" customWidth="1"/>
    <col min="42" max="42" width="13.42578125" style="4" customWidth="1"/>
  </cols>
  <sheetData>
    <row r="1" spans="1:43" x14ac:dyDescent="0.25">
      <c r="A1" s="1" t="s">
        <v>0</v>
      </c>
      <c r="B1" s="1" t="s">
        <v>1</v>
      </c>
      <c r="C1" s="1" t="s">
        <v>442</v>
      </c>
      <c r="D1" s="1" t="s">
        <v>441</v>
      </c>
      <c r="E1" s="1" t="s">
        <v>2</v>
      </c>
      <c r="F1" s="1" t="s">
        <v>3</v>
      </c>
      <c r="G1" s="1" t="s">
        <v>4</v>
      </c>
      <c r="H1" s="1" t="s">
        <v>5</v>
      </c>
      <c r="I1" s="1" t="s">
        <v>6</v>
      </c>
      <c r="J1" s="1" t="s">
        <v>7</v>
      </c>
      <c r="K1" s="1" t="s">
        <v>434</v>
      </c>
      <c r="L1" s="1" t="s">
        <v>8</v>
      </c>
      <c r="M1" s="1" t="s">
        <v>9</v>
      </c>
      <c r="N1" s="1" t="s">
        <v>10</v>
      </c>
      <c r="O1" s="1" t="s">
        <v>11</v>
      </c>
      <c r="P1" s="1" t="s">
        <v>12</v>
      </c>
      <c r="Q1" s="1" t="s">
        <v>13</v>
      </c>
      <c r="R1" s="1" t="s">
        <v>14</v>
      </c>
      <c r="S1" s="1" t="s">
        <v>15</v>
      </c>
      <c r="T1" s="1" t="s">
        <v>16</v>
      </c>
      <c r="U1" s="1" t="s">
        <v>17</v>
      </c>
      <c r="V1" s="1" t="s">
        <v>18</v>
      </c>
      <c r="W1" s="1" t="s">
        <v>19</v>
      </c>
      <c r="X1" s="1" t="s">
        <v>20</v>
      </c>
      <c r="Y1" s="1" t="s">
        <v>21</v>
      </c>
      <c r="Z1" s="1" t="s">
        <v>22</v>
      </c>
      <c r="AA1" s="1" t="s">
        <v>23</v>
      </c>
      <c r="AB1" s="1" t="s">
        <v>24</v>
      </c>
      <c r="AC1" s="1" t="s">
        <v>25</v>
      </c>
      <c r="AD1" s="1" t="s">
        <v>26</v>
      </c>
      <c r="AE1" s="2" t="s">
        <v>27</v>
      </c>
      <c r="AF1" s="18" t="s">
        <v>28</v>
      </c>
      <c r="AG1" s="19" t="s">
        <v>29</v>
      </c>
      <c r="AH1" s="20" t="s">
        <v>30</v>
      </c>
      <c r="AI1" s="21" t="s">
        <v>31</v>
      </c>
      <c r="AJ1" s="21" t="s">
        <v>32</v>
      </c>
      <c r="AK1" s="21" t="s">
        <v>428</v>
      </c>
      <c r="AL1" s="3" t="s">
        <v>429</v>
      </c>
      <c r="AM1" s="3" t="s">
        <v>33</v>
      </c>
      <c r="AN1" s="3" t="s">
        <v>34</v>
      </c>
      <c r="AO1" s="3" t="s">
        <v>35</v>
      </c>
      <c r="AP1" s="3" t="s">
        <v>36</v>
      </c>
    </row>
    <row r="2" spans="1:43" x14ac:dyDescent="0.25">
      <c r="A2" t="s">
        <v>37</v>
      </c>
      <c r="B2" t="s">
        <v>38</v>
      </c>
      <c r="C2" t="s">
        <v>443</v>
      </c>
      <c r="D2" t="s">
        <v>444</v>
      </c>
      <c r="E2" t="s">
        <v>39</v>
      </c>
      <c r="F2" t="s">
        <v>40</v>
      </c>
      <c r="G2" t="s">
        <v>41</v>
      </c>
      <c r="H2" t="s">
        <v>42</v>
      </c>
      <c r="I2" t="s">
        <v>43</v>
      </c>
      <c r="J2" t="s">
        <v>44</v>
      </c>
      <c r="K2" t="s">
        <v>436</v>
      </c>
      <c r="L2">
        <v>6</v>
      </c>
      <c r="M2" t="s">
        <v>45</v>
      </c>
      <c r="N2">
        <v>18</v>
      </c>
      <c r="O2" t="s">
        <v>46</v>
      </c>
      <c r="P2" t="s">
        <v>47</v>
      </c>
      <c r="Q2" t="s">
        <v>48</v>
      </c>
      <c r="R2">
        <v>1000</v>
      </c>
      <c r="S2" t="s">
        <v>49</v>
      </c>
      <c r="T2">
        <v>1111</v>
      </c>
      <c r="U2" t="s">
        <v>50</v>
      </c>
      <c r="V2">
        <v>0</v>
      </c>
      <c r="W2" t="s">
        <v>51</v>
      </c>
      <c r="X2" s="4">
        <v>12358086.84</v>
      </c>
      <c r="Y2" s="4">
        <v>12358086.84</v>
      </c>
      <c r="Z2" s="4">
        <v>3393403.65</v>
      </c>
      <c r="AA2" s="4">
        <v>3393403.65</v>
      </c>
      <c r="AB2" s="4">
        <v>3393403.65</v>
      </c>
      <c r="AC2" s="4">
        <v>3393403.65</v>
      </c>
      <c r="AD2" s="4">
        <v>3393403.65</v>
      </c>
      <c r="AE2" s="4">
        <f t="shared" ref="AE2:AE9" si="0">X2-Z2</f>
        <v>8964683.1899999995</v>
      </c>
      <c r="AF2" s="4">
        <v>0</v>
      </c>
      <c r="AG2" s="4">
        <v>0</v>
      </c>
      <c r="AH2" s="4">
        <v>0</v>
      </c>
      <c r="AI2" s="4">
        <f>X2-AG2+AH2+AF2</f>
        <v>12358086.84</v>
      </c>
      <c r="AJ2" s="4">
        <f t="shared" ref="AJ2:AJ26" si="1">AI2-Z2</f>
        <v>8964683.1899999995</v>
      </c>
      <c r="AK2" s="4">
        <f>AI2-Y2</f>
        <v>0</v>
      </c>
      <c r="AL2" s="4">
        <v>0</v>
      </c>
      <c r="AM2" s="4">
        <v>0</v>
      </c>
      <c r="AN2" s="4">
        <v>0</v>
      </c>
      <c r="AO2" s="4">
        <v>0</v>
      </c>
      <c r="AP2" s="4">
        <v>0</v>
      </c>
    </row>
    <row r="3" spans="1:43" s="5" customFormat="1" x14ac:dyDescent="0.25">
      <c r="A3" s="286" t="s">
        <v>52</v>
      </c>
      <c r="B3" s="286" t="s">
        <v>53</v>
      </c>
      <c r="C3" t="s">
        <v>443</v>
      </c>
      <c r="D3" t="s">
        <v>444</v>
      </c>
      <c r="E3" s="5" t="s">
        <v>39</v>
      </c>
      <c r="F3" s="5" t="s">
        <v>40</v>
      </c>
      <c r="G3" s="5" t="s">
        <v>41</v>
      </c>
      <c r="H3" s="5" t="s">
        <v>42</v>
      </c>
      <c r="I3" s="5" t="s">
        <v>43</v>
      </c>
      <c r="J3" s="5" t="s">
        <v>44</v>
      </c>
      <c r="K3" t="s">
        <v>436</v>
      </c>
      <c r="L3" s="5">
        <v>6</v>
      </c>
      <c r="M3" s="5" t="s">
        <v>45</v>
      </c>
      <c r="N3" s="5">
        <v>18</v>
      </c>
      <c r="O3" s="5" t="s">
        <v>46</v>
      </c>
      <c r="P3" s="5" t="s">
        <v>47</v>
      </c>
      <c r="Q3" s="5" t="s">
        <v>48</v>
      </c>
      <c r="R3" s="5">
        <v>1000</v>
      </c>
      <c r="S3" s="5" t="s">
        <v>49</v>
      </c>
      <c r="T3" s="5">
        <v>1131</v>
      </c>
      <c r="U3" s="5" t="s">
        <v>54</v>
      </c>
      <c r="V3" s="5">
        <v>0</v>
      </c>
      <c r="W3" s="5" t="s">
        <v>51</v>
      </c>
      <c r="X3" s="6">
        <v>623086173</v>
      </c>
      <c r="Y3" s="6">
        <v>623086173</v>
      </c>
      <c r="Z3" s="6">
        <v>182494101.81</v>
      </c>
      <c r="AA3" s="6">
        <v>182494101.81</v>
      </c>
      <c r="AB3" s="6">
        <v>182494101.81</v>
      </c>
      <c r="AC3" s="6">
        <v>182494101.81</v>
      </c>
      <c r="AD3" s="6">
        <v>182494101.81</v>
      </c>
      <c r="AE3" s="6">
        <f t="shared" si="0"/>
        <v>440592071.19</v>
      </c>
      <c r="AF3" s="6">
        <v>0</v>
      </c>
      <c r="AG3" s="6">
        <v>0</v>
      </c>
      <c r="AH3" s="6">
        <v>285442.08</v>
      </c>
      <c r="AI3" s="4">
        <f t="shared" ref="AI3:AI26" si="2">X3-AG3+AH3+AF3</f>
        <v>623371615.08000004</v>
      </c>
      <c r="AJ3" s="4">
        <f t="shared" si="1"/>
        <v>440877513.27000004</v>
      </c>
      <c r="AK3" s="4">
        <f t="shared" ref="AK3:AK26" si="3">AI3-Y3</f>
        <v>285442.08000004292</v>
      </c>
      <c r="AL3" s="4">
        <v>0</v>
      </c>
      <c r="AM3" s="4">
        <v>0</v>
      </c>
      <c r="AN3" s="4">
        <v>0</v>
      </c>
      <c r="AO3" s="4">
        <v>19689523.920000002</v>
      </c>
      <c r="AP3" s="4">
        <v>-19689523.920000002</v>
      </c>
    </row>
    <row r="4" spans="1:43" x14ac:dyDescent="0.25">
      <c r="A4" s="286" t="s">
        <v>37</v>
      </c>
      <c r="B4" s="286" t="s">
        <v>38</v>
      </c>
      <c r="C4" t="s">
        <v>443</v>
      </c>
      <c r="D4" t="s">
        <v>444</v>
      </c>
      <c r="E4" t="s">
        <v>39</v>
      </c>
      <c r="F4" t="s">
        <v>40</v>
      </c>
      <c r="G4" t="s">
        <v>41</v>
      </c>
      <c r="H4" t="s">
        <v>42</v>
      </c>
      <c r="I4" t="s">
        <v>43</v>
      </c>
      <c r="J4" t="s">
        <v>44</v>
      </c>
      <c r="K4" t="s">
        <v>436</v>
      </c>
      <c r="L4">
        <v>6</v>
      </c>
      <c r="M4" t="s">
        <v>45</v>
      </c>
      <c r="N4">
        <v>18</v>
      </c>
      <c r="O4" t="s">
        <v>46</v>
      </c>
      <c r="P4" t="s">
        <v>47</v>
      </c>
      <c r="Q4" t="s">
        <v>48</v>
      </c>
      <c r="R4">
        <v>1000</v>
      </c>
      <c r="S4" t="s">
        <v>49</v>
      </c>
      <c r="T4">
        <v>1131</v>
      </c>
      <c r="U4" t="s">
        <v>54</v>
      </c>
      <c r="V4">
        <v>0</v>
      </c>
      <c r="W4" t="s">
        <v>51</v>
      </c>
      <c r="X4" s="4">
        <v>99845471.480000004</v>
      </c>
      <c r="Y4" s="4">
        <v>99845471.480000004</v>
      </c>
      <c r="Z4" s="4">
        <v>-309890.89</v>
      </c>
      <c r="AA4" s="4">
        <v>-309890.89</v>
      </c>
      <c r="AB4" s="4">
        <v>-309890.89</v>
      </c>
      <c r="AC4" s="4">
        <v>-329977.83</v>
      </c>
      <c r="AD4" s="4">
        <v>-329977.83</v>
      </c>
      <c r="AE4" s="4">
        <f t="shared" si="0"/>
        <v>100155362.37</v>
      </c>
      <c r="AF4" s="4">
        <v>0</v>
      </c>
      <c r="AG4" s="4">
        <v>17537945.480000019</v>
      </c>
      <c r="AH4" s="4">
        <v>0</v>
      </c>
      <c r="AI4" s="4">
        <f t="shared" si="2"/>
        <v>82307525.999999985</v>
      </c>
      <c r="AJ4" s="4">
        <f t="shared" si="1"/>
        <v>82617416.889999986</v>
      </c>
      <c r="AK4" s="4">
        <f t="shared" si="3"/>
        <v>-17537945.480000019</v>
      </c>
      <c r="AL4" s="4">
        <v>0</v>
      </c>
      <c r="AM4" s="4">
        <v>19689523.920000002</v>
      </c>
      <c r="AN4" s="4">
        <v>0</v>
      </c>
      <c r="AO4" s="4">
        <v>0</v>
      </c>
      <c r="AP4" s="4">
        <v>19689523.920000002</v>
      </c>
    </row>
    <row r="5" spans="1:43" s="7" customFormat="1" x14ac:dyDescent="0.25">
      <c r="A5" s="286" t="s">
        <v>55</v>
      </c>
      <c r="B5" s="286" t="s">
        <v>56</v>
      </c>
      <c r="C5" t="s">
        <v>443</v>
      </c>
      <c r="D5" t="s">
        <v>444</v>
      </c>
      <c r="E5" s="7" t="s">
        <v>39</v>
      </c>
      <c r="F5" s="7" t="s">
        <v>40</v>
      </c>
      <c r="G5" s="7" t="s">
        <v>41</v>
      </c>
      <c r="H5" s="7" t="s">
        <v>42</v>
      </c>
      <c r="I5" s="7" t="s">
        <v>43</v>
      </c>
      <c r="J5" s="7" t="s">
        <v>44</v>
      </c>
      <c r="K5" t="s">
        <v>436</v>
      </c>
      <c r="L5" s="7">
        <v>6</v>
      </c>
      <c r="M5" s="7" t="s">
        <v>45</v>
      </c>
      <c r="N5" s="7">
        <v>18</v>
      </c>
      <c r="O5" s="7" t="s">
        <v>46</v>
      </c>
      <c r="P5" s="7" t="s">
        <v>47</v>
      </c>
      <c r="Q5" s="7" t="s">
        <v>48</v>
      </c>
      <c r="R5" s="7">
        <v>1000</v>
      </c>
      <c r="S5" s="7" t="s">
        <v>49</v>
      </c>
      <c r="T5" s="7">
        <v>1221</v>
      </c>
      <c r="U5" s="7" t="s">
        <v>57</v>
      </c>
      <c r="V5" s="7">
        <v>0</v>
      </c>
      <c r="W5" s="7" t="s">
        <v>51</v>
      </c>
      <c r="X5" s="8">
        <v>95006134.359999999</v>
      </c>
      <c r="Y5" s="8">
        <v>95006134.359999999</v>
      </c>
      <c r="Z5" s="8">
        <v>34984956.600000001</v>
      </c>
      <c r="AA5" s="8">
        <v>34984956.600000001</v>
      </c>
      <c r="AB5" s="8">
        <v>34984956.600000001</v>
      </c>
      <c r="AC5" s="8">
        <v>34984956.600000001</v>
      </c>
      <c r="AD5" s="8">
        <v>34984956.600000001</v>
      </c>
      <c r="AE5" s="8">
        <f t="shared" si="0"/>
        <v>60021177.759999998</v>
      </c>
      <c r="AF5" s="8">
        <v>38666434.269999996</v>
      </c>
      <c r="AG5" s="8">
        <v>160756.67000000001</v>
      </c>
      <c r="AH5" s="8">
        <v>0</v>
      </c>
      <c r="AI5" s="4">
        <f t="shared" si="2"/>
        <v>133511811.95999999</v>
      </c>
      <c r="AJ5" s="4">
        <f t="shared" si="1"/>
        <v>98526855.359999985</v>
      </c>
      <c r="AK5" s="4">
        <f t="shared" si="3"/>
        <v>38505677.599999994</v>
      </c>
      <c r="AL5" s="4">
        <v>0</v>
      </c>
      <c r="AM5" s="4">
        <v>0</v>
      </c>
      <c r="AN5" s="4">
        <v>0</v>
      </c>
      <c r="AO5" s="4">
        <v>0</v>
      </c>
      <c r="AP5" s="4">
        <v>0</v>
      </c>
    </row>
    <row r="6" spans="1:43" x14ac:dyDescent="0.25">
      <c r="A6" s="286" t="s">
        <v>37</v>
      </c>
      <c r="B6" s="286" t="s">
        <v>38</v>
      </c>
      <c r="C6" t="s">
        <v>443</v>
      </c>
      <c r="D6" t="s">
        <v>444</v>
      </c>
      <c r="E6" t="s">
        <v>39</v>
      </c>
      <c r="F6" t="s">
        <v>40</v>
      </c>
      <c r="G6" t="s">
        <v>41</v>
      </c>
      <c r="H6" t="s">
        <v>42</v>
      </c>
      <c r="I6" t="s">
        <v>43</v>
      </c>
      <c r="J6" t="s">
        <v>44</v>
      </c>
      <c r="K6" t="s">
        <v>436</v>
      </c>
      <c r="L6">
        <v>6</v>
      </c>
      <c r="M6" t="s">
        <v>45</v>
      </c>
      <c r="N6">
        <v>18</v>
      </c>
      <c r="O6" t="s">
        <v>46</v>
      </c>
      <c r="P6" t="s">
        <v>47</v>
      </c>
      <c r="Q6" t="s">
        <v>48</v>
      </c>
      <c r="R6">
        <v>1000</v>
      </c>
      <c r="S6" t="s">
        <v>49</v>
      </c>
      <c r="T6">
        <v>1221</v>
      </c>
      <c r="U6" t="s">
        <v>57</v>
      </c>
      <c r="V6">
        <v>0</v>
      </c>
      <c r="W6" t="s">
        <v>51</v>
      </c>
      <c r="X6" s="4">
        <v>0</v>
      </c>
      <c r="Y6" s="4">
        <v>0</v>
      </c>
      <c r="Z6" s="4">
        <v>2606.94</v>
      </c>
      <c r="AA6" s="4">
        <v>2606.94</v>
      </c>
      <c r="AB6" s="4">
        <v>2606.94</v>
      </c>
      <c r="AC6" s="4">
        <v>2606.94</v>
      </c>
      <c r="AD6" s="4">
        <v>2606.94</v>
      </c>
      <c r="AE6" s="4">
        <f t="shared" si="0"/>
        <v>-2606.94</v>
      </c>
      <c r="AF6" s="4">
        <v>0</v>
      </c>
      <c r="AG6" s="22">
        <v>84924.47</v>
      </c>
      <c r="AH6" s="4">
        <v>0</v>
      </c>
      <c r="AI6" s="4">
        <f t="shared" si="2"/>
        <v>-84924.47</v>
      </c>
      <c r="AJ6" s="4">
        <f t="shared" si="1"/>
        <v>-87531.41</v>
      </c>
      <c r="AK6" s="4">
        <f t="shared" si="3"/>
        <v>-84924.47</v>
      </c>
      <c r="AL6" s="4">
        <v>0</v>
      </c>
      <c r="AM6" s="4">
        <v>0</v>
      </c>
      <c r="AN6" s="4">
        <v>0</v>
      </c>
      <c r="AO6" s="4">
        <v>0</v>
      </c>
      <c r="AP6" s="4">
        <v>0</v>
      </c>
    </row>
    <row r="7" spans="1:43" x14ac:dyDescent="0.25">
      <c r="A7" t="s">
        <v>37</v>
      </c>
      <c r="B7" t="s">
        <v>38</v>
      </c>
      <c r="C7" t="s">
        <v>443</v>
      </c>
      <c r="D7" t="s">
        <v>444</v>
      </c>
      <c r="E7" t="s">
        <v>39</v>
      </c>
      <c r="F7" t="s">
        <v>40</v>
      </c>
      <c r="G7" t="s">
        <v>41</v>
      </c>
      <c r="H7" t="s">
        <v>42</v>
      </c>
      <c r="I7" t="s">
        <v>43</v>
      </c>
      <c r="J7" t="s">
        <v>44</v>
      </c>
      <c r="K7" t="s">
        <v>436</v>
      </c>
      <c r="L7">
        <v>6</v>
      </c>
      <c r="M7" t="s">
        <v>45</v>
      </c>
      <c r="N7">
        <v>18</v>
      </c>
      <c r="O7" t="s">
        <v>46</v>
      </c>
      <c r="P7" t="s">
        <v>47</v>
      </c>
      <c r="Q7" t="s">
        <v>48</v>
      </c>
      <c r="R7">
        <v>1000</v>
      </c>
      <c r="S7" t="s">
        <v>49</v>
      </c>
      <c r="T7">
        <v>1231</v>
      </c>
      <c r="U7" t="s">
        <v>58</v>
      </c>
      <c r="V7">
        <v>0</v>
      </c>
      <c r="W7" t="s">
        <v>51</v>
      </c>
      <c r="X7" s="4">
        <v>26400</v>
      </c>
      <c r="Y7" s="4">
        <v>26400</v>
      </c>
      <c r="Z7">
        <v>0</v>
      </c>
      <c r="AA7">
        <v>0</v>
      </c>
      <c r="AB7">
        <v>0</v>
      </c>
      <c r="AC7">
        <v>0</v>
      </c>
      <c r="AD7">
        <v>0</v>
      </c>
      <c r="AE7" s="4">
        <f t="shared" si="0"/>
        <v>26400</v>
      </c>
      <c r="AF7" s="4">
        <v>0</v>
      </c>
      <c r="AG7" s="4">
        <v>0</v>
      </c>
      <c r="AH7" s="4">
        <v>0</v>
      </c>
      <c r="AI7" s="4">
        <f t="shared" si="2"/>
        <v>26400</v>
      </c>
      <c r="AJ7" s="4">
        <f t="shared" si="1"/>
        <v>26400</v>
      </c>
      <c r="AK7" s="4">
        <f t="shared" si="3"/>
        <v>0</v>
      </c>
      <c r="AL7" s="4">
        <v>0</v>
      </c>
      <c r="AM7" s="4">
        <v>0</v>
      </c>
      <c r="AN7" s="4">
        <v>0</v>
      </c>
      <c r="AO7" s="4">
        <v>0</v>
      </c>
      <c r="AP7" s="4">
        <v>0</v>
      </c>
    </row>
    <row r="8" spans="1:43" x14ac:dyDescent="0.25">
      <c r="A8" s="286" t="s">
        <v>37</v>
      </c>
      <c r="B8" s="286" t="s">
        <v>38</v>
      </c>
      <c r="C8" t="s">
        <v>443</v>
      </c>
      <c r="D8" t="s">
        <v>444</v>
      </c>
      <c r="E8" t="s">
        <v>39</v>
      </c>
      <c r="F8" t="s">
        <v>40</v>
      </c>
      <c r="G8" t="s">
        <v>41</v>
      </c>
      <c r="H8" t="s">
        <v>42</v>
      </c>
      <c r="I8" t="s">
        <v>43</v>
      </c>
      <c r="J8" t="s">
        <v>44</v>
      </c>
      <c r="K8" t="s">
        <v>436</v>
      </c>
      <c r="L8">
        <v>6</v>
      </c>
      <c r="M8" t="s">
        <v>45</v>
      </c>
      <c r="N8">
        <v>18</v>
      </c>
      <c r="O8" t="s">
        <v>46</v>
      </c>
      <c r="P8" t="s">
        <v>47</v>
      </c>
      <c r="Q8" t="s">
        <v>48</v>
      </c>
      <c r="R8">
        <v>1000</v>
      </c>
      <c r="S8" t="s">
        <v>49</v>
      </c>
      <c r="T8">
        <v>1321</v>
      </c>
      <c r="U8" t="s">
        <v>59</v>
      </c>
      <c r="V8">
        <v>0</v>
      </c>
      <c r="W8" t="s">
        <v>51</v>
      </c>
      <c r="X8" s="4">
        <v>10820420.640000001</v>
      </c>
      <c r="Y8" s="4">
        <v>10820420.640000001</v>
      </c>
      <c r="Z8" s="4">
        <v>7824759.2199999997</v>
      </c>
      <c r="AA8" s="4">
        <v>7824759.2199999997</v>
      </c>
      <c r="AB8" s="4">
        <v>7824759.2199999997</v>
      </c>
      <c r="AC8" s="4">
        <v>7819651.75</v>
      </c>
      <c r="AD8" s="4">
        <v>7819651.75</v>
      </c>
      <c r="AE8" s="4">
        <f t="shared" si="0"/>
        <v>2995661.4200000009</v>
      </c>
      <c r="AF8" s="4">
        <v>0</v>
      </c>
      <c r="AG8" s="4">
        <v>0</v>
      </c>
      <c r="AH8" s="4">
        <f>665852.08+3964.47</f>
        <v>669816.54999999993</v>
      </c>
      <c r="AI8" s="4">
        <f t="shared" si="2"/>
        <v>11490237.190000001</v>
      </c>
      <c r="AJ8" s="4">
        <f t="shared" si="1"/>
        <v>3665477.9700000016</v>
      </c>
      <c r="AK8" s="4">
        <f t="shared" si="3"/>
        <v>669816.55000000075</v>
      </c>
      <c r="AL8" s="4">
        <v>0</v>
      </c>
      <c r="AM8" s="4">
        <v>0</v>
      </c>
      <c r="AN8" s="4">
        <v>0</v>
      </c>
      <c r="AO8" s="4">
        <v>0</v>
      </c>
      <c r="AP8" s="4">
        <v>0</v>
      </c>
    </row>
    <row r="9" spans="1:43" x14ac:dyDescent="0.25">
      <c r="A9" s="286" t="s">
        <v>37</v>
      </c>
      <c r="B9" s="286" t="s">
        <v>38</v>
      </c>
      <c r="C9" t="s">
        <v>443</v>
      </c>
      <c r="D9" t="s">
        <v>444</v>
      </c>
      <c r="E9" t="s">
        <v>39</v>
      </c>
      <c r="F9" t="s">
        <v>40</v>
      </c>
      <c r="G9" t="s">
        <v>41</v>
      </c>
      <c r="H9" t="s">
        <v>42</v>
      </c>
      <c r="I9" t="s">
        <v>43</v>
      </c>
      <c r="J9" t="s">
        <v>44</v>
      </c>
      <c r="K9" t="s">
        <v>436</v>
      </c>
      <c r="L9">
        <v>6</v>
      </c>
      <c r="M9" t="s">
        <v>45</v>
      </c>
      <c r="N9">
        <v>18</v>
      </c>
      <c r="O9" t="s">
        <v>46</v>
      </c>
      <c r="P9" t="s">
        <v>47</v>
      </c>
      <c r="Q9" t="s">
        <v>48</v>
      </c>
      <c r="R9">
        <v>1000</v>
      </c>
      <c r="S9" t="s">
        <v>49</v>
      </c>
      <c r="T9">
        <v>1322</v>
      </c>
      <c r="U9" t="s">
        <v>60</v>
      </c>
      <c r="V9">
        <v>0</v>
      </c>
      <c r="W9" t="s">
        <v>51</v>
      </c>
      <c r="X9" s="4">
        <v>96031755.760000005</v>
      </c>
      <c r="Y9" s="4">
        <v>96031755.760000005</v>
      </c>
      <c r="Z9" s="4">
        <v>612830.4</v>
      </c>
      <c r="AA9" s="4">
        <v>612830.4</v>
      </c>
      <c r="AB9" s="4">
        <v>612830.4</v>
      </c>
      <c r="AC9" s="4">
        <v>583628.55000000005</v>
      </c>
      <c r="AD9" s="4">
        <v>583628.55000000005</v>
      </c>
      <c r="AE9" s="3">
        <f t="shared" si="0"/>
        <v>95418925.359999999</v>
      </c>
      <c r="AF9" s="4">
        <v>0</v>
      </c>
      <c r="AG9" s="4">
        <v>95418925.359999999</v>
      </c>
      <c r="AH9" s="4">
        <v>0</v>
      </c>
      <c r="AI9" s="4">
        <f t="shared" si="2"/>
        <v>612830.40000000596</v>
      </c>
      <c r="AJ9" s="4">
        <f t="shared" si="1"/>
        <v>5.9371814131736755E-9</v>
      </c>
      <c r="AK9" s="4">
        <f t="shared" si="3"/>
        <v>-95418925.359999999</v>
      </c>
      <c r="AL9" s="4">
        <v>0</v>
      </c>
      <c r="AM9" s="4">
        <v>248316.96</v>
      </c>
      <c r="AN9" s="4">
        <v>0</v>
      </c>
      <c r="AO9" s="10">
        <v>0</v>
      </c>
      <c r="AP9" s="10">
        <v>248316.96</v>
      </c>
      <c r="AQ9" s="7" t="s">
        <v>61</v>
      </c>
    </row>
    <row r="10" spans="1:43" s="5" customFormat="1" x14ac:dyDescent="0.25">
      <c r="A10" s="286" t="s">
        <v>52</v>
      </c>
      <c r="B10" s="286" t="s">
        <v>53</v>
      </c>
      <c r="C10" t="s">
        <v>443</v>
      </c>
      <c r="D10" t="s">
        <v>444</v>
      </c>
      <c r="E10" s="5" t="s">
        <v>39</v>
      </c>
      <c r="F10" s="5" t="s">
        <v>40</v>
      </c>
      <c r="G10" s="5" t="s">
        <v>41</v>
      </c>
      <c r="H10" s="5" t="s">
        <v>42</v>
      </c>
      <c r="I10" s="5" t="s">
        <v>43</v>
      </c>
      <c r="J10" s="5" t="s">
        <v>44</v>
      </c>
      <c r="K10" t="s">
        <v>436</v>
      </c>
      <c r="L10" s="5">
        <v>6</v>
      </c>
      <c r="M10" s="5" t="s">
        <v>45</v>
      </c>
      <c r="N10" s="5">
        <v>18</v>
      </c>
      <c r="O10" s="5" t="s">
        <v>46</v>
      </c>
      <c r="P10" s="5" t="s">
        <v>47</v>
      </c>
      <c r="Q10" s="5" t="s">
        <v>48</v>
      </c>
      <c r="R10" s="5">
        <v>1000</v>
      </c>
      <c r="S10" s="5" t="s">
        <v>49</v>
      </c>
      <c r="T10" s="5">
        <v>1322</v>
      </c>
      <c r="U10" s="5" t="s">
        <v>60</v>
      </c>
      <c r="V10" s="5">
        <v>0</v>
      </c>
      <c r="W10" s="5" t="s">
        <v>51</v>
      </c>
      <c r="X10" s="6">
        <v>0</v>
      </c>
      <c r="Y10" s="6">
        <v>0</v>
      </c>
      <c r="Z10" s="6">
        <v>0</v>
      </c>
      <c r="AA10" s="6">
        <v>0</v>
      </c>
      <c r="AB10" s="6">
        <v>0</v>
      </c>
      <c r="AC10" s="6">
        <v>0</v>
      </c>
      <c r="AD10" s="6">
        <v>0</v>
      </c>
      <c r="AE10" s="11">
        <v>0</v>
      </c>
      <c r="AF10" s="6">
        <v>93995100.819999993</v>
      </c>
      <c r="AG10" s="6">
        <v>366793.07</v>
      </c>
      <c r="AH10" s="6">
        <v>0</v>
      </c>
      <c r="AI10" s="4">
        <f t="shared" si="2"/>
        <v>93628307.75</v>
      </c>
      <c r="AJ10" s="4">
        <f t="shared" si="1"/>
        <v>93628307.75</v>
      </c>
      <c r="AK10" s="4">
        <f t="shared" si="3"/>
        <v>93628307.75</v>
      </c>
      <c r="AL10" s="4"/>
      <c r="AM10" s="4"/>
      <c r="AN10" s="4"/>
      <c r="AO10" s="4"/>
      <c r="AP10" s="4"/>
    </row>
    <row r="11" spans="1:43" s="7" customFormat="1" x14ac:dyDescent="0.25">
      <c r="A11" s="286" t="s">
        <v>55</v>
      </c>
      <c r="B11" s="286" t="s">
        <v>56</v>
      </c>
      <c r="C11" t="s">
        <v>443</v>
      </c>
      <c r="D11" t="s">
        <v>444</v>
      </c>
      <c r="E11" s="7" t="s">
        <v>39</v>
      </c>
      <c r="F11" s="7" t="s">
        <v>40</v>
      </c>
      <c r="G11" s="7" t="s">
        <v>41</v>
      </c>
      <c r="H11" s="7" t="s">
        <v>42</v>
      </c>
      <c r="I11" s="7" t="s">
        <v>43</v>
      </c>
      <c r="J11" s="7" t="s">
        <v>44</v>
      </c>
      <c r="K11" t="s">
        <v>436</v>
      </c>
      <c r="L11" s="7">
        <v>6</v>
      </c>
      <c r="M11" s="7" t="s">
        <v>45</v>
      </c>
      <c r="N11" s="7">
        <v>18</v>
      </c>
      <c r="O11" s="7" t="s">
        <v>46</v>
      </c>
      <c r="P11" s="7" t="s">
        <v>47</v>
      </c>
      <c r="Q11" s="7" t="s">
        <v>48</v>
      </c>
      <c r="R11" s="7">
        <v>1000</v>
      </c>
      <c r="S11" s="7" t="s">
        <v>49</v>
      </c>
      <c r="T11" s="7">
        <v>1322</v>
      </c>
      <c r="U11" s="7" t="s">
        <v>60</v>
      </c>
      <c r="V11" s="7">
        <v>0</v>
      </c>
      <c r="W11" s="7" t="s">
        <v>51</v>
      </c>
      <c r="X11" s="8">
        <v>12172450.640000001</v>
      </c>
      <c r="Y11" s="8">
        <v>12172450.640000001</v>
      </c>
      <c r="Z11" s="8">
        <v>-33474.31</v>
      </c>
      <c r="AA11" s="8">
        <v>-33474.31</v>
      </c>
      <c r="AB11" s="8">
        <v>-33474.31</v>
      </c>
      <c r="AC11" s="8">
        <v>-33474.31</v>
      </c>
      <c r="AD11" s="8">
        <v>-33474.31</v>
      </c>
      <c r="AE11" s="8">
        <f t="shared" ref="AE11:AE17" si="4">X11-Z11</f>
        <v>12205924.950000001</v>
      </c>
      <c r="AF11" s="8">
        <v>20136976.920000002</v>
      </c>
      <c r="AG11" s="8">
        <v>0</v>
      </c>
      <c r="AH11" s="8">
        <v>160756.67000001669</v>
      </c>
      <c r="AI11" s="4">
        <f t="shared" si="2"/>
        <v>32470184.230000019</v>
      </c>
      <c r="AJ11" s="4">
        <f t="shared" si="1"/>
        <v>32503658.540000018</v>
      </c>
      <c r="AK11" s="4">
        <f t="shared" si="3"/>
        <v>20297733.590000018</v>
      </c>
      <c r="AL11" s="4">
        <v>0</v>
      </c>
      <c r="AM11" s="4">
        <v>0</v>
      </c>
      <c r="AN11" s="4">
        <v>0</v>
      </c>
      <c r="AO11" s="10">
        <v>248316.96</v>
      </c>
      <c r="AP11" s="10">
        <v>-248316.96</v>
      </c>
      <c r="AQ11" s="7" t="s">
        <v>61</v>
      </c>
    </row>
    <row r="12" spans="1:43" x14ac:dyDescent="0.25">
      <c r="A12" t="s">
        <v>37</v>
      </c>
      <c r="B12" t="s">
        <v>38</v>
      </c>
      <c r="C12" t="s">
        <v>443</v>
      </c>
      <c r="D12" t="s">
        <v>444</v>
      </c>
      <c r="E12" t="s">
        <v>39</v>
      </c>
      <c r="F12" t="s">
        <v>40</v>
      </c>
      <c r="G12" t="s">
        <v>41</v>
      </c>
      <c r="H12" t="s">
        <v>42</v>
      </c>
      <c r="I12" t="s">
        <v>43</v>
      </c>
      <c r="J12" t="s">
        <v>44</v>
      </c>
      <c r="K12" t="s">
        <v>436</v>
      </c>
      <c r="L12">
        <v>6</v>
      </c>
      <c r="M12" t="s">
        <v>45</v>
      </c>
      <c r="N12">
        <v>18</v>
      </c>
      <c r="O12" t="s">
        <v>46</v>
      </c>
      <c r="P12" t="s">
        <v>47</v>
      </c>
      <c r="Q12" t="s">
        <v>48</v>
      </c>
      <c r="R12">
        <v>1000</v>
      </c>
      <c r="S12" t="s">
        <v>49</v>
      </c>
      <c r="T12">
        <v>1331</v>
      </c>
      <c r="U12" t="s">
        <v>62</v>
      </c>
      <c r="V12">
        <v>0</v>
      </c>
      <c r="W12" t="s">
        <v>51</v>
      </c>
      <c r="X12" s="4">
        <v>1140000</v>
      </c>
      <c r="Y12" s="4">
        <v>1140000</v>
      </c>
      <c r="Z12" s="4">
        <v>269318.42</v>
      </c>
      <c r="AA12" s="4">
        <v>269318.42</v>
      </c>
      <c r="AB12" s="4">
        <v>269318.42</v>
      </c>
      <c r="AC12" s="4">
        <v>269318.42</v>
      </c>
      <c r="AD12" s="4">
        <v>269318.42</v>
      </c>
      <c r="AE12" s="4">
        <f t="shared" si="4"/>
        <v>870681.58000000007</v>
      </c>
      <c r="AF12" s="4">
        <v>0</v>
      </c>
      <c r="AG12" s="4">
        <v>0</v>
      </c>
      <c r="AH12" s="4">
        <v>0</v>
      </c>
      <c r="AI12" s="4">
        <f t="shared" si="2"/>
        <v>1140000</v>
      </c>
      <c r="AJ12" s="4">
        <f t="shared" si="1"/>
        <v>870681.58000000007</v>
      </c>
      <c r="AK12" s="4">
        <f t="shared" si="3"/>
        <v>0</v>
      </c>
      <c r="AL12" s="4">
        <v>0</v>
      </c>
      <c r="AM12" s="4">
        <v>0</v>
      </c>
      <c r="AN12" s="4">
        <v>0</v>
      </c>
      <c r="AO12" s="4">
        <v>0</v>
      </c>
      <c r="AP12" s="4">
        <v>0</v>
      </c>
    </row>
    <row r="13" spans="1:43" x14ac:dyDescent="0.25">
      <c r="A13" t="s">
        <v>37</v>
      </c>
      <c r="B13" t="s">
        <v>38</v>
      </c>
      <c r="C13" t="s">
        <v>443</v>
      </c>
      <c r="D13" t="s">
        <v>444</v>
      </c>
      <c r="E13" t="s">
        <v>39</v>
      </c>
      <c r="F13" t="s">
        <v>40</v>
      </c>
      <c r="G13" t="s">
        <v>41</v>
      </c>
      <c r="H13" t="s">
        <v>42</v>
      </c>
      <c r="I13" t="s">
        <v>43</v>
      </c>
      <c r="J13" t="s">
        <v>44</v>
      </c>
      <c r="K13" t="s">
        <v>436</v>
      </c>
      <c r="L13">
        <v>6</v>
      </c>
      <c r="M13" t="s">
        <v>45</v>
      </c>
      <c r="N13">
        <v>18</v>
      </c>
      <c r="O13" t="s">
        <v>46</v>
      </c>
      <c r="P13" t="s">
        <v>47</v>
      </c>
      <c r="Q13" t="s">
        <v>48</v>
      </c>
      <c r="R13">
        <v>1000</v>
      </c>
      <c r="S13" t="s">
        <v>49</v>
      </c>
      <c r="T13">
        <v>1341</v>
      </c>
      <c r="U13" t="s">
        <v>63</v>
      </c>
      <c r="V13">
        <v>0</v>
      </c>
      <c r="W13" t="s">
        <v>51</v>
      </c>
      <c r="X13" s="4">
        <v>5136420</v>
      </c>
      <c r="Y13" s="4">
        <v>5136420</v>
      </c>
      <c r="Z13" s="4">
        <v>224995</v>
      </c>
      <c r="AA13" s="4">
        <v>224995</v>
      </c>
      <c r="AB13" s="4">
        <v>224995</v>
      </c>
      <c r="AC13" s="4">
        <v>224995</v>
      </c>
      <c r="AD13" s="4">
        <v>224995</v>
      </c>
      <c r="AE13" s="4">
        <f t="shared" si="4"/>
        <v>4911425</v>
      </c>
      <c r="AF13" s="4">
        <v>0</v>
      </c>
      <c r="AG13" s="4">
        <v>2636420</v>
      </c>
      <c r="AH13" s="4">
        <v>0</v>
      </c>
      <c r="AI13" s="4">
        <f t="shared" si="2"/>
        <v>2500000</v>
      </c>
      <c r="AJ13" s="4">
        <f t="shared" si="1"/>
        <v>2275005</v>
      </c>
      <c r="AK13" s="4">
        <f t="shared" si="3"/>
        <v>-2636420</v>
      </c>
      <c r="AL13" s="4">
        <v>0</v>
      </c>
      <c r="AM13" s="4">
        <v>0</v>
      </c>
      <c r="AN13" s="4">
        <v>0</v>
      </c>
      <c r="AO13" s="4">
        <v>0</v>
      </c>
      <c r="AP13" s="4">
        <v>0</v>
      </c>
    </row>
    <row r="14" spans="1:43" s="5" customFormat="1" x14ac:dyDescent="0.25">
      <c r="A14" s="286" t="s">
        <v>52</v>
      </c>
      <c r="B14" s="286" t="s">
        <v>53</v>
      </c>
      <c r="C14" t="s">
        <v>443</v>
      </c>
      <c r="D14" t="s">
        <v>444</v>
      </c>
      <c r="E14" s="5" t="s">
        <v>39</v>
      </c>
      <c r="F14" s="5" t="s">
        <v>40</v>
      </c>
      <c r="G14" s="5" t="s">
        <v>41</v>
      </c>
      <c r="H14" s="5" t="s">
        <v>42</v>
      </c>
      <c r="I14" s="5" t="s">
        <v>43</v>
      </c>
      <c r="J14" s="5" t="s">
        <v>44</v>
      </c>
      <c r="K14" t="s">
        <v>436</v>
      </c>
      <c r="L14" s="5">
        <v>6</v>
      </c>
      <c r="M14" s="5" t="s">
        <v>45</v>
      </c>
      <c r="N14" s="5">
        <v>18</v>
      </c>
      <c r="O14" s="5" t="s">
        <v>46</v>
      </c>
      <c r="P14" s="5" t="s">
        <v>47</v>
      </c>
      <c r="Q14" s="5" t="s">
        <v>48</v>
      </c>
      <c r="R14" s="5">
        <v>1000</v>
      </c>
      <c r="S14" s="5" t="s">
        <v>49</v>
      </c>
      <c r="T14" s="5">
        <v>1411</v>
      </c>
      <c r="U14" s="5" t="s">
        <v>64</v>
      </c>
      <c r="V14" s="5">
        <v>0</v>
      </c>
      <c r="W14" s="5" t="s">
        <v>51</v>
      </c>
      <c r="X14" s="6">
        <v>0</v>
      </c>
      <c r="Y14" s="6">
        <v>0</v>
      </c>
      <c r="Z14" s="6">
        <v>0</v>
      </c>
      <c r="AA14" s="6">
        <v>0</v>
      </c>
      <c r="AB14" s="6">
        <v>0</v>
      </c>
      <c r="AC14" s="6">
        <v>0</v>
      </c>
      <c r="AD14" s="6">
        <v>0</v>
      </c>
      <c r="AE14" s="11">
        <f t="shared" si="4"/>
        <v>0</v>
      </c>
      <c r="AF14" s="6">
        <v>35842628.149999999</v>
      </c>
      <c r="AG14" s="6">
        <v>0</v>
      </c>
      <c r="AH14" s="6">
        <v>17126.52</v>
      </c>
      <c r="AI14" s="4">
        <f t="shared" si="2"/>
        <v>35859754.670000002</v>
      </c>
      <c r="AJ14" s="4">
        <f t="shared" si="1"/>
        <v>35859754.670000002</v>
      </c>
      <c r="AK14" s="4">
        <f t="shared" si="3"/>
        <v>35859754.670000002</v>
      </c>
      <c r="AL14" s="4"/>
      <c r="AM14" s="4"/>
      <c r="AN14" s="4"/>
      <c r="AO14" s="4"/>
      <c r="AP14" s="4"/>
    </row>
    <row r="15" spans="1:43" x14ac:dyDescent="0.25">
      <c r="A15" s="286" t="s">
        <v>37</v>
      </c>
      <c r="B15" s="286" t="s">
        <v>38</v>
      </c>
      <c r="C15" t="s">
        <v>443</v>
      </c>
      <c r="D15" t="s">
        <v>444</v>
      </c>
      <c r="E15" t="s">
        <v>39</v>
      </c>
      <c r="F15" t="s">
        <v>40</v>
      </c>
      <c r="G15" t="s">
        <v>41</v>
      </c>
      <c r="H15" t="s">
        <v>42</v>
      </c>
      <c r="I15" t="s">
        <v>43</v>
      </c>
      <c r="J15" t="s">
        <v>44</v>
      </c>
      <c r="K15" t="s">
        <v>436</v>
      </c>
      <c r="L15">
        <v>6</v>
      </c>
      <c r="M15" t="s">
        <v>45</v>
      </c>
      <c r="N15">
        <v>18</v>
      </c>
      <c r="O15" t="s">
        <v>46</v>
      </c>
      <c r="P15" t="s">
        <v>47</v>
      </c>
      <c r="Q15" t="s">
        <v>48</v>
      </c>
      <c r="R15">
        <v>1000</v>
      </c>
      <c r="S15" t="s">
        <v>49</v>
      </c>
      <c r="T15">
        <v>1411</v>
      </c>
      <c r="U15" t="s">
        <v>64</v>
      </c>
      <c r="V15">
        <v>0</v>
      </c>
      <c r="W15" t="s">
        <v>51</v>
      </c>
      <c r="X15" s="4">
        <v>46744217.159999996</v>
      </c>
      <c r="Y15" s="4">
        <v>46744217.159999996</v>
      </c>
      <c r="Z15" s="4">
        <v>13778070.01</v>
      </c>
      <c r="AA15" s="4">
        <v>13778070.01</v>
      </c>
      <c r="AB15" s="4">
        <v>13778070.01</v>
      </c>
      <c r="AC15" s="4">
        <v>13778070.01</v>
      </c>
      <c r="AD15" s="4">
        <v>13778070.01</v>
      </c>
      <c r="AE15" s="3">
        <f t="shared" si="4"/>
        <v>32966147.149999999</v>
      </c>
      <c r="AF15" s="4">
        <v>0</v>
      </c>
      <c r="AG15" s="4">
        <v>32966147.149999999</v>
      </c>
      <c r="AH15" s="4">
        <v>0</v>
      </c>
      <c r="AI15" s="4">
        <f t="shared" si="2"/>
        <v>13778070.009999998</v>
      </c>
      <c r="AJ15" s="4">
        <f t="shared" si="1"/>
        <v>0</v>
      </c>
      <c r="AK15" s="4">
        <f t="shared" si="3"/>
        <v>-32966147.149999999</v>
      </c>
      <c r="AL15" s="4">
        <v>0</v>
      </c>
      <c r="AM15" s="4">
        <v>0</v>
      </c>
      <c r="AN15" s="4">
        <v>0</v>
      </c>
      <c r="AO15" s="4">
        <v>0</v>
      </c>
      <c r="AP15" s="4">
        <v>0</v>
      </c>
    </row>
    <row r="16" spans="1:43" s="5" customFormat="1" x14ac:dyDescent="0.25">
      <c r="A16" s="286" t="s">
        <v>52</v>
      </c>
      <c r="B16" s="286" t="s">
        <v>53</v>
      </c>
      <c r="C16" t="s">
        <v>443</v>
      </c>
      <c r="D16" t="s">
        <v>444</v>
      </c>
      <c r="E16" s="5" t="s">
        <v>39</v>
      </c>
      <c r="F16" s="5" t="s">
        <v>40</v>
      </c>
      <c r="G16" s="5" t="s">
        <v>41</v>
      </c>
      <c r="H16" s="5" t="s">
        <v>42</v>
      </c>
      <c r="I16" s="5" t="s">
        <v>43</v>
      </c>
      <c r="J16" s="5" t="s">
        <v>44</v>
      </c>
      <c r="K16" t="s">
        <v>436</v>
      </c>
      <c r="L16" s="5">
        <v>6</v>
      </c>
      <c r="M16" s="5" t="s">
        <v>45</v>
      </c>
      <c r="N16" s="5">
        <v>18</v>
      </c>
      <c r="O16" s="5" t="s">
        <v>46</v>
      </c>
      <c r="P16" s="5" t="s">
        <v>47</v>
      </c>
      <c r="Q16" s="5" t="s">
        <v>48</v>
      </c>
      <c r="R16" s="5">
        <v>1000</v>
      </c>
      <c r="S16" s="5" t="s">
        <v>49</v>
      </c>
      <c r="T16" s="5">
        <v>1421</v>
      </c>
      <c r="U16" s="5" t="s">
        <v>65</v>
      </c>
      <c r="V16" s="5">
        <v>0</v>
      </c>
      <c r="W16" s="5" t="s">
        <v>51</v>
      </c>
      <c r="X16" s="6">
        <v>0</v>
      </c>
      <c r="Y16" s="6">
        <v>0</v>
      </c>
      <c r="Z16" s="6">
        <v>0</v>
      </c>
      <c r="AA16" s="6">
        <v>0</v>
      </c>
      <c r="AB16" s="6">
        <v>0</v>
      </c>
      <c r="AC16" s="6">
        <v>0</v>
      </c>
      <c r="AD16" s="6">
        <v>0</v>
      </c>
      <c r="AE16" s="11">
        <f t="shared" si="4"/>
        <v>0</v>
      </c>
      <c r="AF16" s="6">
        <v>18143921.68</v>
      </c>
      <c r="AG16" s="6">
        <v>0</v>
      </c>
      <c r="AH16" s="6">
        <v>8563.26</v>
      </c>
      <c r="AI16" s="4">
        <f t="shared" si="2"/>
        <v>18152484.940000001</v>
      </c>
      <c r="AJ16" s="4">
        <f t="shared" si="1"/>
        <v>18152484.940000001</v>
      </c>
      <c r="AK16" s="4">
        <f t="shared" si="3"/>
        <v>18152484.940000001</v>
      </c>
      <c r="AL16" s="4"/>
      <c r="AM16" s="4"/>
      <c r="AN16" s="4"/>
      <c r="AO16" s="4"/>
      <c r="AP16" s="4"/>
    </row>
    <row r="17" spans="1:42" x14ac:dyDescent="0.25">
      <c r="A17" s="286" t="s">
        <v>37</v>
      </c>
      <c r="B17" s="286" t="s">
        <v>38</v>
      </c>
      <c r="C17" t="s">
        <v>443</v>
      </c>
      <c r="D17" t="s">
        <v>444</v>
      </c>
      <c r="E17" t="s">
        <v>39</v>
      </c>
      <c r="F17" t="s">
        <v>40</v>
      </c>
      <c r="G17" t="s">
        <v>41</v>
      </c>
      <c r="H17" t="s">
        <v>42</v>
      </c>
      <c r="I17" t="s">
        <v>43</v>
      </c>
      <c r="J17" t="s">
        <v>44</v>
      </c>
      <c r="K17" t="s">
        <v>436</v>
      </c>
      <c r="L17">
        <v>6</v>
      </c>
      <c r="M17" t="s">
        <v>45</v>
      </c>
      <c r="N17">
        <v>18</v>
      </c>
      <c r="O17" t="s">
        <v>46</v>
      </c>
      <c r="P17" t="s">
        <v>47</v>
      </c>
      <c r="Q17" t="s">
        <v>48</v>
      </c>
      <c r="R17">
        <v>1000</v>
      </c>
      <c r="S17" t="s">
        <v>49</v>
      </c>
      <c r="T17">
        <v>1421</v>
      </c>
      <c r="U17" t="s">
        <v>65</v>
      </c>
      <c r="V17">
        <v>0</v>
      </c>
      <c r="W17" t="s">
        <v>51</v>
      </c>
      <c r="X17" s="4">
        <v>23372108.579999998</v>
      </c>
      <c r="Y17" s="4">
        <v>23372108.579999998</v>
      </c>
      <c r="Z17" s="4">
        <v>6666427.4000000004</v>
      </c>
      <c r="AA17" s="4">
        <v>6666427.4000000004</v>
      </c>
      <c r="AB17" s="4">
        <v>6666427.4000000004</v>
      </c>
      <c r="AC17" s="4">
        <v>6666427.4000000004</v>
      </c>
      <c r="AD17" s="4">
        <v>6666427.4000000004</v>
      </c>
      <c r="AE17" s="3">
        <f t="shared" si="4"/>
        <v>16705681.179999998</v>
      </c>
      <c r="AF17" s="4">
        <v>0</v>
      </c>
      <c r="AG17" s="4">
        <v>16705681.179999998</v>
      </c>
      <c r="AH17" s="4">
        <v>0</v>
      </c>
      <c r="AI17" s="4">
        <f t="shared" si="2"/>
        <v>6666427.4000000004</v>
      </c>
      <c r="AJ17" s="4">
        <f t="shared" si="1"/>
        <v>0</v>
      </c>
      <c r="AK17" s="4">
        <f t="shared" si="3"/>
        <v>-16705681.179999998</v>
      </c>
      <c r="AL17" s="4">
        <v>0</v>
      </c>
      <c r="AM17" s="4">
        <v>0</v>
      </c>
      <c r="AN17" s="4">
        <v>0</v>
      </c>
      <c r="AO17" s="4">
        <v>0</v>
      </c>
      <c r="AP17" s="4">
        <v>0</v>
      </c>
    </row>
    <row r="18" spans="1:42" s="5" customFormat="1" x14ac:dyDescent="0.25">
      <c r="A18" s="286" t="s">
        <v>52</v>
      </c>
      <c r="B18" s="286" t="s">
        <v>53</v>
      </c>
      <c r="C18" t="s">
        <v>443</v>
      </c>
      <c r="D18" t="s">
        <v>444</v>
      </c>
      <c r="E18" s="5" t="s">
        <v>39</v>
      </c>
      <c r="F18" s="5" t="s">
        <v>40</v>
      </c>
      <c r="G18" s="5" t="s">
        <v>41</v>
      </c>
      <c r="H18" s="5" t="s">
        <v>42</v>
      </c>
      <c r="I18" s="5" t="s">
        <v>43</v>
      </c>
      <c r="J18" s="5" t="s">
        <v>44</v>
      </c>
      <c r="K18" t="s">
        <v>436</v>
      </c>
      <c r="L18" s="5">
        <v>6</v>
      </c>
      <c r="M18" s="5" t="s">
        <v>45</v>
      </c>
      <c r="N18" s="5">
        <v>18</v>
      </c>
      <c r="O18" s="5" t="s">
        <v>46</v>
      </c>
      <c r="P18" s="5" t="s">
        <v>47</v>
      </c>
      <c r="Q18" s="5" t="s">
        <v>48</v>
      </c>
      <c r="R18" s="5">
        <v>1000</v>
      </c>
      <c r="S18" s="5" t="s">
        <v>49</v>
      </c>
      <c r="T18" s="5">
        <v>1431</v>
      </c>
      <c r="U18" s="5" t="s">
        <v>66</v>
      </c>
      <c r="V18" s="5">
        <v>0</v>
      </c>
      <c r="W18" s="5" t="s">
        <v>51</v>
      </c>
      <c r="X18" s="6">
        <v>0</v>
      </c>
      <c r="Y18" s="6">
        <v>0</v>
      </c>
      <c r="Z18" s="6">
        <v>0</v>
      </c>
      <c r="AA18" s="6">
        <v>0</v>
      </c>
      <c r="AB18" s="6">
        <v>0</v>
      </c>
      <c r="AC18" s="6">
        <v>0</v>
      </c>
      <c r="AD18" s="6">
        <v>0</v>
      </c>
      <c r="AE18" s="6">
        <v>0</v>
      </c>
      <c r="AF18" s="6">
        <v>12039497.130000001</v>
      </c>
      <c r="AG18" s="6">
        <v>0</v>
      </c>
      <c r="AH18" s="6">
        <v>5708.84</v>
      </c>
      <c r="AI18" s="4">
        <f t="shared" si="2"/>
        <v>12045205.970000001</v>
      </c>
      <c r="AJ18" s="4">
        <f t="shared" si="1"/>
        <v>12045205.970000001</v>
      </c>
      <c r="AK18" s="4">
        <f t="shared" si="3"/>
        <v>12045205.970000001</v>
      </c>
      <c r="AL18" s="4"/>
      <c r="AM18" s="4"/>
      <c r="AN18" s="4"/>
      <c r="AO18" s="4"/>
      <c r="AP18" s="4"/>
    </row>
    <row r="19" spans="1:42" x14ac:dyDescent="0.25">
      <c r="A19" s="286" t="s">
        <v>37</v>
      </c>
      <c r="B19" s="286" t="s">
        <v>38</v>
      </c>
      <c r="C19" t="s">
        <v>443</v>
      </c>
      <c r="D19" t="s">
        <v>444</v>
      </c>
      <c r="E19" t="s">
        <v>39</v>
      </c>
      <c r="F19" t="s">
        <v>40</v>
      </c>
      <c r="G19" t="s">
        <v>41</v>
      </c>
      <c r="H19" t="s">
        <v>42</v>
      </c>
      <c r="I19" t="s">
        <v>43</v>
      </c>
      <c r="J19" t="s">
        <v>44</v>
      </c>
      <c r="K19" t="s">
        <v>436</v>
      </c>
      <c r="L19">
        <v>6</v>
      </c>
      <c r="M19" t="s">
        <v>45</v>
      </c>
      <c r="N19">
        <v>18</v>
      </c>
      <c r="O19" t="s">
        <v>46</v>
      </c>
      <c r="P19" t="s">
        <v>47</v>
      </c>
      <c r="Q19" t="s">
        <v>48</v>
      </c>
      <c r="R19">
        <v>1000</v>
      </c>
      <c r="S19" t="s">
        <v>49</v>
      </c>
      <c r="T19">
        <v>1431</v>
      </c>
      <c r="U19" t="s">
        <v>66</v>
      </c>
      <c r="V19">
        <v>0</v>
      </c>
      <c r="W19" t="s">
        <v>51</v>
      </c>
      <c r="X19" s="4">
        <v>15581405.720000001</v>
      </c>
      <c r="Y19" s="4">
        <v>15581405.720000001</v>
      </c>
      <c r="Z19" s="4">
        <v>4500735.59</v>
      </c>
      <c r="AA19" s="4">
        <v>4500735.59</v>
      </c>
      <c r="AB19" s="4">
        <v>4500735.59</v>
      </c>
      <c r="AC19" s="4">
        <v>4500735.59</v>
      </c>
      <c r="AD19" s="4">
        <v>4500735.59</v>
      </c>
      <c r="AE19" s="3">
        <f>X19-Z19</f>
        <v>11080670.130000001</v>
      </c>
      <c r="AF19" s="4">
        <v>0</v>
      </c>
      <c r="AG19" s="4">
        <v>11080670.130000001</v>
      </c>
      <c r="AH19" s="4">
        <v>0</v>
      </c>
      <c r="AI19" s="4">
        <f t="shared" si="2"/>
        <v>4500735.59</v>
      </c>
      <c r="AJ19" s="4">
        <f t="shared" si="1"/>
        <v>0</v>
      </c>
      <c r="AK19" s="4">
        <f t="shared" si="3"/>
        <v>-11080670.130000001</v>
      </c>
      <c r="AL19" s="4">
        <v>0</v>
      </c>
      <c r="AM19" s="4">
        <v>0</v>
      </c>
      <c r="AN19" s="4">
        <v>0</v>
      </c>
      <c r="AO19" s="4">
        <v>0</v>
      </c>
      <c r="AP19" s="4">
        <v>0</v>
      </c>
    </row>
    <row r="20" spans="1:42" s="5" customFormat="1" x14ac:dyDescent="0.25">
      <c r="A20" s="286" t="s">
        <v>52</v>
      </c>
      <c r="B20" s="286" t="s">
        <v>53</v>
      </c>
      <c r="C20" t="s">
        <v>443</v>
      </c>
      <c r="D20" t="s">
        <v>444</v>
      </c>
      <c r="E20" s="5" t="s">
        <v>39</v>
      </c>
      <c r="F20" s="5" t="s">
        <v>40</v>
      </c>
      <c r="G20" s="5" t="s">
        <v>41</v>
      </c>
      <c r="H20" s="5" t="s">
        <v>42</v>
      </c>
      <c r="I20" s="5" t="s">
        <v>43</v>
      </c>
      <c r="J20" s="5" t="s">
        <v>44</v>
      </c>
      <c r="K20" t="s">
        <v>436</v>
      </c>
      <c r="L20" s="5">
        <v>6</v>
      </c>
      <c r="M20" s="5" t="s">
        <v>45</v>
      </c>
      <c r="N20" s="5">
        <v>18</v>
      </c>
      <c r="O20" s="5" t="s">
        <v>46</v>
      </c>
      <c r="P20" s="5" t="s">
        <v>47</v>
      </c>
      <c r="Q20" s="5" t="s">
        <v>48</v>
      </c>
      <c r="R20" s="5">
        <v>1000</v>
      </c>
      <c r="S20" s="5" t="s">
        <v>49</v>
      </c>
      <c r="T20" s="5">
        <v>1432</v>
      </c>
      <c r="U20" s="5" t="s">
        <v>67</v>
      </c>
      <c r="V20" s="5">
        <v>0</v>
      </c>
      <c r="W20" s="5" t="s">
        <v>51</v>
      </c>
      <c r="X20" s="6">
        <v>0</v>
      </c>
      <c r="Y20" s="6">
        <v>0</v>
      </c>
      <c r="Z20" s="6">
        <v>0</v>
      </c>
      <c r="AA20" s="6">
        <v>0</v>
      </c>
      <c r="AB20" s="6">
        <v>0</v>
      </c>
      <c r="AC20" s="6">
        <v>0</v>
      </c>
      <c r="AD20" s="6">
        <v>0</v>
      </c>
      <c r="AE20" s="6">
        <v>0</v>
      </c>
      <c r="AF20" s="6">
        <v>97141814.519999996</v>
      </c>
      <c r="AG20" s="6">
        <v>0</v>
      </c>
      <c r="AH20" s="6">
        <v>49952.37</v>
      </c>
      <c r="AI20" s="4">
        <f t="shared" si="2"/>
        <v>97191766.890000001</v>
      </c>
      <c r="AJ20" s="4">
        <f t="shared" si="1"/>
        <v>97191766.890000001</v>
      </c>
      <c r="AK20" s="4">
        <f t="shared" si="3"/>
        <v>97191766.890000001</v>
      </c>
      <c r="AL20" s="4"/>
      <c r="AM20" s="4"/>
      <c r="AN20" s="4"/>
      <c r="AO20" s="4"/>
      <c r="AP20" s="4"/>
    </row>
    <row r="21" spans="1:42" x14ac:dyDescent="0.25">
      <c r="A21" s="286" t="s">
        <v>37</v>
      </c>
      <c r="B21" s="286" t="s">
        <v>38</v>
      </c>
      <c r="C21" t="s">
        <v>443</v>
      </c>
      <c r="D21" t="s">
        <v>444</v>
      </c>
      <c r="E21" t="s">
        <v>39</v>
      </c>
      <c r="F21" t="s">
        <v>40</v>
      </c>
      <c r="G21" t="s">
        <v>41</v>
      </c>
      <c r="H21" t="s">
        <v>42</v>
      </c>
      <c r="I21" t="s">
        <v>43</v>
      </c>
      <c r="J21" t="s">
        <v>44</v>
      </c>
      <c r="K21" t="s">
        <v>436</v>
      </c>
      <c r="L21">
        <v>6</v>
      </c>
      <c r="M21" t="s">
        <v>45</v>
      </c>
      <c r="N21">
        <v>18</v>
      </c>
      <c r="O21" t="s">
        <v>46</v>
      </c>
      <c r="P21" t="s">
        <v>47</v>
      </c>
      <c r="Q21" t="s">
        <v>48</v>
      </c>
      <c r="R21">
        <v>1000</v>
      </c>
      <c r="S21" t="s">
        <v>49</v>
      </c>
      <c r="T21">
        <v>1432</v>
      </c>
      <c r="U21" t="s">
        <v>67</v>
      </c>
      <c r="V21">
        <v>0</v>
      </c>
      <c r="W21" t="s">
        <v>51</v>
      </c>
      <c r="X21" s="4">
        <v>136337300.06</v>
      </c>
      <c r="Y21" s="4">
        <v>136337300.06</v>
      </c>
      <c r="Z21" s="4">
        <v>39564537.920000002</v>
      </c>
      <c r="AA21" s="4">
        <v>39564537.920000002</v>
      </c>
      <c r="AB21" s="4">
        <v>39564537.920000002</v>
      </c>
      <c r="AC21" s="4">
        <v>39564537.920000002</v>
      </c>
      <c r="AD21" s="4">
        <v>39564537.920000002</v>
      </c>
      <c r="AE21" s="12">
        <f t="shared" ref="AE21:AE26" si="5">X21-Z21</f>
        <v>96772762.140000001</v>
      </c>
      <c r="AF21" s="4">
        <v>0</v>
      </c>
      <c r="AG21" s="4">
        <v>88752078.260000005</v>
      </c>
      <c r="AH21" s="4">
        <v>0</v>
      </c>
      <c r="AI21" s="4">
        <f t="shared" si="2"/>
        <v>47585221.799999997</v>
      </c>
      <c r="AJ21" s="4">
        <f t="shared" si="1"/>
        <v>8020683.8799999952</v>
      </c>
      <c r="AK21" s="4">
        <f t="shared" si="3"/>
        <v>-88752078.260000005</v>
      </c>
      <c r="AL21" s="4">
        <v>0</v>
      </c>
      <c r="AM21" s="4">
        <v>0</v>
      </c>
      <c r="AN21" s="4">
        <v>0</v>
      </c>
      <c r="AO21" s="4">
        <v>0</v>
      </c>
      <c r="AP21" s="4">
        <v>0</v>
      </c>
    </row>
    <row r="22" spans="1:42" x14ac:dyDescent="0.25">
      <c r="A22" t="s">
        <v>37</v>
      </c>
      <c r="B22" t="s">
        <v>38</v>
      </c>
      <c r="C22" t="s">
        <v>443</v>
      </c>
      <c r="D22" t="s">
        <v>444</v>
      </c>
      <c r="E22" t="s">
        <v>39</v>
      </c>
      <c r="F22" t="s">
        <v>40</v>
      </c>
      <c r="G22" t="s">
        <v>41</v>
      </c>
      <c r="H22" t="s">
        <v>42</v>
      </c>
      <c r="I22" t="s">
        <v>43</v>
      </c>
      <c r="J22" t="s">
        <v>44</v>
      </c>
      <c r="K22" t="s">
        <v>436</v>
      </c>
      <c r="L22">
        <v>6</v>
      </c>
      <c r="M22" t="s">
        <v>45</v>
      </c>
      <c r="N22">
        <v>18</v>
      </c>
      <c r="O22" t="s">
        <v>46</v>
      </c>
      <c r="P22" t="s">
        <v>47</v>
      </c>
      <c r="Q22" t="s">
        <v>48</v>
      </c>
      <c r="R22">
        <v>1000</v>
      </c>
      <c r="S22" t="s">
        <v>49</v>
      </c>
      <c r="T22">
        <v>1441</v>
      </c>
      <c r="U22" t="s">
        <v>68</v>
      </c>
      <c r="V22">
        <v>0</v>
      </c>
      <c r="W22" t="s">
        <v>51</v>
      </c>
      <c r="X22" s="4">
        <v>10000000</v>
      </c>
      <c r="Y22" s="4">
        <v>10000000</v>
      </c>
      <c r="Z22" s="4">
        <v>8869784.9199999999</v>
      </c>
      <c r="AA22" s="4">
        <v>8869784.9199999999</v>
      </c>
      <c r="AB22" s="4">
        <v>8869784.9199999999</v>
      </c>
      <c r="AC22" s="4">
        <v>8869784.9199999999</v>
      </c>
      <c r="AD22" s="4">
        <v>8869784.9199999999</v>
      </c>
      <c r="AE22" s="4">
        <f t="shared" si="5"/>
        <v>1130215.08</v>
      </c>
      <c r="AF22" s="4">
        <v>0</v>
      </c>
      <c r="AG22" s="4">
        <v>0</v>
      </c>
      <c r="AH22" s="4">
        <v>0</v>
      </c>
      <c r="AI22" s="4">
        <f t="shared" si="2"/>
        <v>10000000</v>
      </c>
      <c r="AJ22" s="4">
        <f t="shared" si="1"/>
        <v>1130215.08</v>
      </c>
      <c r="AK22" s="4">
        <f t="shared" si="3"/>
        <v>0</v>
      </c>
      <c r="AL22" s="4">
        <v>0</v>
      </c>
      <c r="AM22" s="4">
        <v>0</v>
      </c>
      <c r="AN22" s="4">
        <v>0</v>
      </c>
      <c r="AO22" s="4">
        <v>0</v>
      </c>
      <c r="AP22" s="4">
        <v>0</v>
      </c>
    </row>
    <row r="23" spans="1:42" x14ac:dyDescent="0.25">
      <c r="A23" s="14" t="s">
        <v>37</v>
      </c>
      <c r="B23" s="14" t="s">
        <v>38</v>
      </c>
      <c r="C23" t="s">
        <v>443</v>
      </c>
      <c r="D23" t="s">
        <v>444</v>
      </c>
      <c r="E23" t="s">
        <v>39</v>
      </c>
      <c r="F23" t="s">
        <v>40</v>
      </c>
      <c r="G23" t="s">
        <v>41</v>
      </c>
      <c r="H23" t="s">
        <v>42</v>
      </c>
      <c r="I23" t="s">
        <v>43</v>
      </c>
      <c r="J23" t="s">
        <v>44</v>
      </c>
      <c r="K23" t="s">
        <v>436</v>
      </c>
      <c r="L23">
        <v>6</v>
      </c>
      <c r="M23" t="s">
        <v>45</v>
      </c>
      <c r="N23">
        <v>18</v>
      </c>
      <c r="O23" t="s">
        <v>46</v>
      </c>
      <c r="P23" t="s">
        <v>47</v>
      </c>
      <c r="Q23" t="s">
        <v>48</v>
      </c>
      <c r="R23">
        <v>1000</v>
      </c>
      <c r="S23" t="s">
        <v>49</v>
      </c>
      <c r="T23">
        <v>1521</v>
      </c>
      <c r="U23" t="s">
        <v>69</v>
      </c>
      <c r="V23">
        <v>0</v>
      </c>
      <c r="W23" t="s">
        <v>51</v>
      </c>
      <c r="X23" s="4">
        <v>6000000</v>
      </c>
      <c r="Y23" s="4">
        <v>6000000</v>
      </c>
      <c r="Z23">
        <v>0</v>
      </c>
      <c r="AA23">
        <v>0</v>
      </c>
      <c r="AB23">
        <v>0</v>
      </c>
      <c r="AC23">
        <v>0</v>
      </c>
      <c r="AD23">
        <v>0</v>
      </c>
      <c r="AE23" s="4">
        <f t="shared" si="5"/>
        <v>6000000</v>
      </c>
      <c r="AF23" s="4">
        <v>0</v>
      </c>
      <c r="AG23" s="4">
        <v>0</v>
      </c>
      <c r="AH23" s="4">
        <v>0</v>
      </c>
      <c r="AI23" s="4">
        <f t="shared" si="2"/>
        <v>6000000</v>
      </c>
      <c r="AJ23" s="4">
        <f t="shared" si="1"/>
        <v>6000000</v>
      </c>
      <c r="AK23" s="4">
        <f t="shared" si="3"/>
        <v>0</v>
      </c>
      <c r="AL23" s="4">
        <v>0</v>
      </c>
      <c r="AM23" s="4">
        <v>0</v>
      </c>
      <c r="AN23" s="4">
        <v>0</v>
      </c>
      <c r="AO23" s="4">
        <v>0</v>
      </c>
      <c r="AP23" s="4">
        <v>0</v>
      </c>
    </row>
    <row r="24" spans="1:42" x14ac:dyDescent="0.25">
      <c r="A24" s="286" t="s">
        <v>37</v>
      </c>
      <c r="B24" s="286" t="s">
        <v>38</v>
      </c>
      <c r="C24" t="s">
        <v>443</v>
      </c>
      <c r="D24" t="s">
        <v>444</v>
      </c>
      <c r="E24" t="s">
        <v>39</v>
      </c>
      <c r="F24" t="s">
        <v>40</v>
      </c>
      <c r="G24" t="s">
        <v>41</v>
      </c>
      <c r="H24" t="s">
        <v>42</v>
      </c>
      <c r="I24" t="s">
        <v>43</v>
      </c>
      <c r="J24" t="s">
        <v>44</v>
      </c>
      <c r="K24" t="s">
        <v>436</v>
      </c>
      <c r="L24">
        <v>6</v>
      </c>
      <c r="M24" t="s">
        <v>45</v>
      </c>
      <c r="N24">
        <v>18</v>
      </c>
      <c r="O24" t="s">
        <v>46</v>
      </c>
      <c r="P24" t="s">
        <v>47</v>
      </c>
      <c r="Q24" t="s">
        <v>48</v>
      </c>
      <c r="R24">
        <v>1000</v>
      </c>
      <c r="S24" t="s">
        <v>49</v>
      </c>
      <c r="T24">
        <v>1591</v>
      </c>
      <c r="U24" t="s">
        <v>70</v>
      </c>
      <c r="V24">
        <v>0</v>
      </c>
      <c r="W24" t="s">
        <v>51</v>
      </c>
      <c r="X24" s="4">
        <v>79263655.760000005</v>
      </c>
      <c r="Y24" s="4">
        <v>79263655.760000005</v>
      </c>
      <c r="Z24" s="4">
        <v>66839970.299999997</v>
      </c>
      <c r="AA24" s="4">
        <v>66839970.299999997</v>
      </c>
      <c r="AB24" s="4">
        <v>22479206.82</v>
      </c>
      <c r="AC24" s="4">
        <v>22478985.149999999</v>
      </c>
      <c r="AD24" s="4">
        <v>22478985.149999999</v>
      </c>
      <c r="AE24" s="3">
        <f t="shared" si="5"/>
        <v>12423685.460000008</v>
      </c>
      <c r="AF24" s="4">
        <v>0</v>
      </c>
      <c r="AG24" s="4">
        <v>0</v>
      </c>
      <c r="AH24" s="4">
        <f>6465641.99+80960</f>
        <v>6546601.9900000002</v>
      </c>
      <c r="AI24" s="4">
        <f t="shared" si="2"/>
        <v>85810257.75</v>
      </c>
      <c r="AJ24" s="4">
        <f t="shared" si="1"/>
        <v>18970287.450000003</v>
      </c>
      <c r="AK24" s="4">
        <f t="shared" si="3"/>
        <v>6546601.9899999946</v>
      </c>
      <c r="AL24" s="4">
        <v>0</v>
      </c>
      <c r="AM24" s="4">
        <v>0</v>
      </c>
      <c r="AN24" s="4">
        <v>0</v>
      </c>
      <c r="AO24" s="4">
        <v>0</v>
      </c>
      <c r="AP24" s="4">
        <v>0</v>
      </c>
    </row>
    <row r="25" spans="1:42" x14ac:dyDescent="0.25">
      <c r="A25" t="s">
        <v>37</v>
      </c>
      <c r="B25" t="s">
        <v>38</v>
      </c>
      <c r="C25" t="s">
        <v>443</v>
      </c>
      <c r="D25" t="s">
        <v>444</v>
      </c>
      <c r="E25" t="s">
        <v>39</v>
      </c>
      <c r="F25" t="s">
        <v>40</v>
      </c>
      <c r="G25" t="s">
        <v>41</v>
      </c>
      <c r="H25" t="s">
        <v>42</v>
      </c>
      <c r="I25" t="s">
        <v>43</v>
      </c>
      <c r="J25" t="s">
        <v>44</v>
      </c>
      <c r="K25" t="s">
        <v>436</v>
      </c>
      <c r="L25">
        <v>6</v>
      </c>
      <c r="M25" t="s">
        <v>45</v>
      </c>
      <c r="N25">
        <v>18</v>
      </c>
      <c r="O25" t="s">
        <v>46</v>
      </c>
      <c r="P25" t="s">
        <v>47</v>
      </c>
      <c r="Q25" t="s">
        <v>48</v>
      </c>
      <c r="R25">
        <v>1000</v>
      </c>
      <c r="S25" t="s">
        <v>49</v>
      </c>
      <c r="T25">
        <v>1611</v>
      </c>
      <c r="U25" t="s">
        <v>71</v>
      </c>
      <c r="V25">
        <v>0</v>
      </c>
      <c r="W25" t="s">
        <v>51</v>
      </c>
      <c r="X25" s="4">
        <v>20000000</v>
      </c>
      <c r="Y25" s="4">
        <v>20000000</v>
      </c>
      <c r="Z25">
        <v>0</v>
      </c>
      <c r="AA25">
        <v>0</v>
      </c>
      <c r="AB25">
        <v>0</v>
      </c>
      <c r="AC25">
        <v>0</v>
      </c>
      <c r="AD25">
        <v>0</v>
      </c>
      <c r="AE25" s="3">
        <f t="shared" si="5"/>
        <v>20000000</v>
      </c>
      <c r="AF25" s="4">
        <v>0</v>
      </c>
      <c r="AG25" s="4">
        <v>20000000</v>
      </c>
      <c r="AH25" s="4">
        <v>0</v>
      </c>
      <c r="AI25" s="4">
        <f t="shared" si="2"/>
        <v>0</v>
      </c>
      <c r="AJ25" s="4">
        <f t="shared" si="1"/>
        <v>0</v>
      </c>
      <c r="AK25" s="4">
        <f t="shared" si="3"/>
        <v>-20000000</v>
      </c>
      <c r="AL25" s="4">
        <v>0</v>
      </c>
      <c r="AM25" s="4">
        <v>0</v>
      </c>
      <c r="AN25" s="4">
        <v>0</v>
      </c>
      <c r="AO25" s="4">
        <v>0</v>
      </c>
      <c r="AP25" s="4">
        <v>0</v>
      </c>
    </row>
    <row r="26" spans="1:42" x14ac:dyDescent="0.25">
      <c r="A26" t="s">
        <v>72</v>
      </c>
      <c r="B26" t="s">
        <v>73</v>
      </c>
      <c r="C26" t="s">
        <v>443</v>
      </c>
      <c r="D26" t="s">
        <v>444</v>
      </c>
      <c r="E26" t="s">
        <v>39</v>
      </c>
      <c r="F26" t="s">
        <v>40</v>
      </c>
      <c r="G26" t="s">
        <v>41</v>
      </c>
      <c r="H26" t="s">
        <v>42</v>
      </c>
      <c r="I26" t="s">
        <v>43</v>
      </c>
      <c r="J26" t="s">
        <v>44</v>
      </c>
      <c r="K26" t="s">
        <v>436</v>
      </c>
      <c r="L26">
        <v>6</v>
      </c>
      <c r="M26" t="s">
        <v>45</v>
      </c>
      <c r="N26">
        <v>18</v>
      </c>
      <c r="O26" t="s">
        <v>46</v>
      </c>
      <c r="P26" t="s">
        <v>47</v>
      </c>
      <c r="Q26" t="s">
        <v>48</v>
      </c>
      <c r="R26">
        <v>1000</v>
      </c>
      <c r="S26" t="s">
        <v>49</v>
      </c>
      <c r="T26">
        <v>1711</v>
      </c>
      <c r="U26" t="s">
        <v>74</v>
      </c>
      <c r="V26">
        <v>0</v>
      </c>
      <c r="W26" t="s">
        <v>51</v>
      </c>
      <c r="X26" s="4">
        <v>0</v>
      </c>
      <c r="Y26" s="4">
        <v>0</v>
      </c>
      <c r="Z26" s="4">
        <v>5014959.1100000003</v>
      </c>
      <c r="AA26" s="4">
        <v>5014959.1100000003</v>
      </c>
      <c r="AB26" s="4">
        <v>5014959.1100000003</v>
      </c>
      <c r="AC26" s="4">
        <v>5014959.1100000003</v>
      </c>
      <c r="AD26" s="4">
        <v>5014959.1100000003</v>
      </c>
      <c r="AE26" s="4">
        <f t="shared" si="5"/>
        <v>-5014959.1100000003</v>
      </c>
      <c r="AF26" s="10">
        <v>15044877.330000002</v>
      </c>
      <c r="AG26" s="4">
        <v>0</v>
      </c>
      <c r="AH26" s="4">
        <v>0</v>
      </c>
      <c r="AI26" s="4">
        <f t="shared" si="2"/>
        <v>15044877.330000002</v>
      </c>
      <c r="AJ26" s="4">
        <f t="shared" si="1"/>
        <v>10029918.220000003</v>
      </c>
      <c r="AK26" s="4">
        <f t="shared" si="3"/>
        <v>15044877.330000002</v>
      </c>
      <c r="AL26" s="4">
        <v>0</v>
      </c>
      <c r="AM26" s="4">
        <v>0</v>
      </c>
      <c r="AN26" s="4">
        <v>0</v>
      </c>
      <c r="AO26" s="4">
        <v>0</v>
      </c>
      <c r="AP26" s="4">
        <v>0</v>
      </c>
    </row>
    <row r="27" spans="1:42" x14ac:dyDescent="0.25">
      <c r="A27" t="s">
        <v>37</v>
      </c>
      <c r="B27" t="s">
        <v>38</v>
      </c>
      <c r="C27" t="s">
        <v>446</v>
      </c>
      <c r="D27" t="s">
        <v>449</v>
      </c>
      <c r="E27" t="s">
        <v>162</v>
      </c>
      <c r="F27" t="s">
        <v>163</v>
      </c>
      <c r="G27" t="s">
        <v>41</v>
      </c>
      <c r="H27" t="s">
        <v>42</v>
      </c>
      <c r="I27" t="s">
        <v>164</v>
      </c>
      <c r="J27" t="s">
        <v>165</v>
      </c>
      <c r="K27" t="s">
        <v>436</v>
      </c>
      <c r="L27">
        <v>2</v>
      </c>
      <c r="M27" t="s">
        <v>166</v>
      </c>
      <c r="N27">
        <v>30</v>
      </c>
      <c r="O27" t="s">
        <v>167</v>
      </c>
      <c r="P27" t="s">
        <v>168</v>
      </c>
      <c r="Q27" t="s">
        <v>169</v>
      </c>
      <c r="R27">
        <v>2000</v>
      </c>
      <c r="S27" t="s">
        <v>76</v>
      </c>
      <c r="T27">
        <v>2511</v>
      </c>
      <c r="U27" t="s">
        <v>195</v>
      </c>
      <c r="V27">
        <v>0</v>
      </c>
      <c r="W27" t="s">
        <v>51</v>
      </c>
      <c r="X27" s="4">
        <v>300000</v>
      </c>
      <c r="Y27" s="4">
        <v>300000</v>
      </c>
      <c r="Z27" s="4">
        <v>2334500</v>
      </c>
      <c r="AA27" s="4">
        <v>2334500</v>
      </c>
      <c r="AB27">
        <v>0</v>
      </c>
      <c r="AC27">
        <v>0</v>
      </c>
      <c r="AD27">
        <v>0</v>
      </c>
      <c r="AE27" s="4">
        <f t="shared" ref="AE27:AE50" si="6">X27-Z27</f>
        <v>-2034500</v>
      </c>
      <c r="AF27" s="4">
        <v>0</v>
      </c>
      <c r="AG27" s="4">
        <v>0</v>
      </c>
      <c r="AH27" s="4">
        <v>2534500</v>
      </c>
      <c r="AI27" s="4">
        <f t="shared" ref="AI27:AI58" si="7">X27-AG27+AH27+AF27</f>
        <v>2834500</v>
      </c>
      <c r="AJ27" s="4">
        <f t="shared" ref="AJ27:AJ58" si="8">AI27-Z27</f>
        <v>500000</v>
      </c>
      <c r="AK27" s="4">
        <f t="shared" ref="AK27:AK58" si="9">AI27-Y27</f>
        <v>2534500</v>
      </c>
      <c r="AL27" s="4">
        <v>0</v>
      </c>
      <c r="AM27" s="4">
        <v>0</v>
      </c>
      <c r="AN27" s="4">
        <v>0</v>
      </c>
      <c r="AO27" s="4">
        <v>0</v>
      </c>
      <c r="AP27" s="4">
        <v>0</v>
      </c>
    </row>
    <row r="28" spans="1:42" x14ac:dyDescent="0.25">
      <c r="A28" t="s">
        <v>37</v>
      </c>
      <c r="B28" t="s">
        <v>38</v>
      </c>
      <c r="C28" t="s">
        <v>446</v>
      </c>
      <c r="D28" t="s">
        <v>449</v>
      </c>
      <c r="E28" t="s">
        <v>162</v>
      </c>
      <c r="F28" t="s">
        <v>163</v>
      </c>
      <c r="G28" t="s">
        <v>41</v>
      </c>
      <c r="H28" t="s">
        <v>42</v>
      </c>
      <c r="I28" t="s">
        <v>164</v>
      </c>
      <c r="J28" t="s">
        <v>165</v>
      </c>
      <c r="K28" t="s">
        <v>436</v>
      </c>
      <c r="L28">
        <v>2</v>
      </c>
      <c r="M28" t="s">
        <v>166</v>
      </c>
      <c r="N28">
        <v>30</v>
      </c>
      <c r="O28" t="s">
        <v>167</v>
      </c>
      <c r="P28" t="s">
        <v>168</v>
      </c>
      <c r="Q28" t="s">
        <v>169</v>
      </c>
      <c r="R28">
        <v>2000</v>
      </c>
      <c r="S28" t="s">
        <v>76</v>
      </c>
      <c r="T28">
        <v>2911</v>
      </c>
      <c r="U28" t="s">
        <v>224</v>
      </c>
      <c r="V28">
        <v>0</v>
      </c>
      <c r="W28" t="s">
        <v>51</v>
      </c>
      <c r="X28" s="4">
        <v>1000000</v>
      </c>
      <c r="Y28" s="4">
        <v>1000000</v>
      </c>
      <c r="Z28" s="4">
        <v>3012675.86</v>
      </c>
      <c r="AA28" s="4">
        <v>2478304.46</v>
      </c>
      <c r="AB28" s="4">
        <v>974400</v>
      </c>
      <c r="AC28">
        <v>0</v>
      </c>
      <c r="AD28">
        <v>0</v>
      </c>
      <c r="AE28" s="4">
        <f t="shared" si="6"/>
        <v>-2012675.8599999999</v>
      </c>
      <c r="AF28" s="4">
        <v>0</v>
      </c>
      <c r="AG28" s="4">
        <v>0</v>
      </c>
      <c r="AH28" s="4">
        <v>2200000</v>
      </c>
      <c r="AI28" s="4">
        <f t="shared" si="7"/>
        <v>3200000</v>
      </c>
      <c r="AJ28" s="4">
        <f t="shared" si="8"/>
        <v>187324.14000000013</v>
      </c>
      <c r="AK28" s="4">
        <f t="shared" si="9"/>
        <v>2200000</v>
      </c>
      <c r="AL28" s="4">
        <v>0</v>
      </c>
      <c r="AM28" s="4">
        <v>0</v>
      </c>
      <c r="AN28" s="4">
        <v>0</v>
      </c>
      <c r="AO28" s="4">
        <v>0</v>
      </c>
      <c r="AP28" s="4">
        <v>0</v>
      </c>
    </row>
    <row r="29" spans="1:42" x14ac:dyDescent="0.25">
      <c r="A29" t="s">
        <v>37</v>
      </c>
      <c r="B29" t="s">
        <v>38</v>
      </c>
      <c r="C29" t="s">
        <v>443</v>
      </c>
      <c r="D29" t="s">
        <v>444</v>
      </c>
      <c r="E29" t="s">
        <v>39</v>
      </c>
      <c r="F29" t="s">
        <v>40</v>
      </c>
      <c r="G29" t="s">
        <v>78</v>
      </c>
      <c r="H29" t="s">
        <v>79</v>
      </c>
      <c r="I29" t="s">
        <v>80</v>
      </c>
      <c r="J29" t="s">
        <v>81</v>
      </c>
      <c r="K29" t="s">
        <v>436</v>
      </c>
      <c r="L29">
        <v>6</v>
      </c>
      <c r="M29" t="s">
        <v>45</v>
      </c>
      <c r="N29">
        <v>15</v>
      </c>
      <c r="O29" t="s">
        <v>82</v>
      </c>
      <c r="P29" t="s">
        <v>83</v>
      </c>
      <c r="Q29" t="s">
        <v>84</v>
      </c>
      <c r="R29">
        <v>2000</v>
      </c>
      <c r="S29" t="s">
        <v>76</v>
      </c>
      <c r="T29">
        <v>2181</v>
      </c>
      <c r="U29" t="s">
        <v>105</v>
      </c>
      <c r="V29">
        <v>0</v>
      </c>
      <c r="W29" t="s">
        <v>51</v>
      </c>
      <c r="X29" s="4">
        <v>3470000</v>
      </c>
      <c r="Y29" s="4">
        <v>3500000</v>
      </c>
      <c r="Z29" s="4">
        <v>2510880</v>
      </c>
      <c r="AA29" s="4">
        <v>2510880</v>
      </c>
      <c r="AB29" s="4">
        <v>1762880</v>
      </c>
      <c r="AC29" s="4">
        <v>1762880</v>
      </c>
      <c r="AD29" s="4">
        <v>1762880</v>
      </c>
      <c r="AE29" s="4">
        <f t="shared" si="6"/>
        <v>959120</v>
      </c>
      <c r="AF29" s="4">
        <v>0</v>
      </c>
      <c r="AG29" s="4">
        <v>0</v>
      </c>
      <c r="AH29" s="4">
        <v>1900000</v>
      </c>
      <c r="AI29" s="4">
        <f t="shared" si="7"/>
        <v>5370000</v>
      </c>
      <c r="AJ29" s="4">
        <f t="shared" si="8"/>
        <v>2859120</v>
      </c>
      <c r="AK29" s="4">
        <f t="shared" si="9"/>
        <v>1870000</v>
      </c>
      <c r="AL29" s="4">
        <v>0</v>
      </c>
      <c r="AM29" s="4">
        <v>0</v>
      </c>
      <c r="AN29" s="4">
        <v>0</v>
      </c>
      <c r="AO29" s="4">
        <v>30000</v>
      </c>
      <c r="AP29" s="4">
        <v>-30000</v>
      </c>
    </row>
    <row r="30" spans="1:42" x14ac:dyDescent="0.25">
      <c r="A30" t="s">
        <v>37</v>
      </c>
      <c r="B30" t="s">
        <v>38</v>
      </c>
      <c r="C30" t="s">
        <v>443</v>
      </c>
      <c r="D30" t="s">
        <v>444</v>
      </c>
      <c r="E30" t="s">
        <v>39</v>
      </c>
      <c r="F30" t="s">
        <v>40</v>
      </c>
      <c r="G30" t="s">
        <v>41</v>
      </c>
      <c r="H30" t="s">
        <v>42</v>
      </c>
      <c r="I30" t="s">
        <v>106</v>
      </c>
      <c r="J30" t="s">
        <v>107</v>
      </c>
      <c r="K30" t="s">
        <v>436</v>
      </c>
      <c r="L30">
        <v>5</v>
      </c>
      <c r="M30" t="s">
        <v>108</v>
      </c>
      <c r="N30">
        <v>2</v>
      </c>
      <c r="O30" t="s">
        <v>109</v>
      </c>
      <c r="P30" t="s">
        <v>110</v>
      </c>
      <c r="Q30" t="s">
        <v>111</v>
      </c>
      <c r="R30">
        <v>2000</v>
      </c>
      <c r="S30" t="s">
        <v>76</v>
      </c>
      <c r="T30">
        <v>2211</v>
      </c>
      <c r="U30" t="s">
        <v>112</v>
      </c>
      <c r="V30">
        <v>0</v>
      </c>
      <c r="W30" t="s">
        <v>51</v>
      </c>
      <c r="X30" s="4">
        <v>100000</v>
      </c>
      <c r="Y30" s="4">
        <v>100000</v>
      </c>
      <c r="Z30" s="4">
        <v>223604.73</v>
      </c>
      <c r="AA30" s="4">
        <v>223604.73</v>
      </c>
      <c r="AB30" s="4">
        <v>200984.73</v>
      </c>
      <c r="AC30" s="4">
        <v>107805.41</v>
      </c>
      <c r="AD30" s="4">
        <v>107805.41</v>
      </c>
      <c r="AE30" s="4">
        <f t="shared" si="6"/>
        <v>-123604.73000000001</v>
      </c>
      <c r="AF30" s="4">
        <v>0</v>
      </c>
      <c r="AG30" s="22">
        <v>0</v>
      </c>
      <c r="AH30" s="22">
        <v>400000</v>
      </c>
      <c r="AI30" s="4">
        <f t="shared" si="7"/>
        <v>500000</v>
      </c>
      <c r="AJ30" s="4">
        <f t="shared" si="8"/>
        <v>276395.27</v>
      </c>
      <c r="AK30" s="4">
        <f t="shared" si="9"/>
        <v>400000</v>
      </c>
      <c r="AL30" s="4">
        <v>0</v>
      </c>
      <c r="AM30" s="4">
        <v>0</v>
      </c>
      <c r="AN30" s="4">
        <v>0</v>
      </c>
      <c r="AO30" s="4">
        <v>0</v>
      </c>
      <c r="AP30" s="4">
        <v>0</v>
      </c>
    </row>
    <row r="31" spans="1:42" x14ac:dyDescent="0.25">
      <c r="A31" t="s">
        <v>37</v>
      </c>
      <c r="B31" t="s">
        <v>38</v>
      </c>
      <c r="C31" t="s">
        <v>446</v>
      </c>
      <c r="D31" t="s">
        <v>448</v>
      </c>
      <c r="E31" t="s">
        <v>176</v>
      </c>
      <c r="F31" t="s">
        <v>177</v>
      </c>
      <c r="G31" t="s">
        <v>178</v>
      </c>
      <c r="H31" t="s">
        <v>179</v>
      </c>
      <c r="I31" t="s">
        <v>133</v>
      </c>
      <c r="J31" t="s">
        <v>134</v>
      </c>
      <c r="K31" t="s">
        <v>436</v>
      </c>
      <c r="L31">
        <v>5</v>
      </c>
      <c r="M31" t="s">
        <v>108</v>
      </c>
      <c r="N31">
        <v>22</v>
      </c>
      <c r="O31" t="s">
        <v>180</v>
      </c>
      <c r="P31" t="s">
        <v>181</v>
      </c>
      <c r="Q31" t="s">
        <v>182</v>
      </c>
      <c r="R31">
        <v>2000</v>
      </c>
      <c r="S31" t="s">
        <v>76</v>
      </c>
      <c r="T31">
        <v>2921</v>
      </c>
      <c r="U31" t="s">
        <v>228</v>
      </c>
      <c r="V31">
        <v>0</v>
      </c>
      <c r="W31" t="s">
        <v>51</v>
      </c>
      <c r="X31" s="4">
        <v>0</v>
      </c>
      <c r="Y31" s="4">
        <v>0</v>
      </c>
      <c r="Z31" s="4">
        <v>112989.8</v>
      </c>
      <c r="AA31">
        <v>0</v>
      </c>
      <c r="AB31">
        <v>0</v>
      </c>
      <c r="AC31">
        <v>0</v>
      </c>
      <c r="AD31">
        <v>0</v>
      </c>
      <c r="AE31" s="4">
        <f t="shared" si="6"/>
        <v>-112989.8</v>
      </c>
      <c r="AF31" s="4">
        <v>0</v>
      </c>
      <c r="AG31" s="4">
        <v>0</v>
      </c>
      <c r="AH31" s="4">
        <v>322374</v>
      </c>
      <c r="AI31" s="4">
        <f t="shared" si="7"/>
        <v>322374</v>
      </c>
      <c r="AJ31" s="4">
        <f t="shared" si="8"/>
        <v>209384.2</v>
      </c>
      <c r="AK31" s="4">
        <f t="shared" si="9"/>
        <v>322374</v>
      </c>
      <c r="AL31" s="4">
        <v>0</v>
      </c>
      <c r="AM31" s="4">
        <v>0</v>
      </c>
      <c r="AN31" s="4">
        <v>0</v>
      </c>
      <c r="AO31" s="4">
        <v>0</v>
      </c>
      <c r="AP31" s="4">
        <v>0</v>
      </c>
    </row>
    <row r="32" spans="1:42" x14ac:dyDescent="0.25">
      <c r="A32" t="s">
        <v>37</v>
      </c>
      <c r="B32" t="s">
        <v>38</v>
      </c>
      <c r="C32" t="s">
        <v>443</v>
      </c>
      <c r="D32" t="s">
        <v>444</v>
      </c>
      <c r="E32" t="s">
        <v>39</v>
      </c>
      <c r="F32" t="s">
        <v>40</v>
      </c>
      <c r="G32" t="s">
        <v>41</v>
      </c>
      <c r="H32" t="s">
        <v>42</v>
      </c>
      <c r="I32" t="s">
        <v>164</v>
      </c>
      <c r="J32" t="s">
        <v>165</v>
      </c>
      <c r="K32" t="s">
        <v>436</v>
      </c>
      <c r="L32">
        <v>3</v>
      </c>
      <c r="M32" t="s">
        <v>119</v>
      </c>
      <c r="N32">
        <v>32</v>
      </c>
      <c r="O32" t="s">
        <v>171</v>
      </c>
      <c r="P32" t="s">
        <v>172</v>
      </c>
      <c r="Q32" t="s">
        <v>173</v>
      </c>
      <c r="R32">
        <v>2000</v>
      </c>
      <c r="S32" t="s">
        <v>76</v>
      </c>
      <c r="T32">
        <v>2721</v>
      </c>
      <c r="U32" t="s">
        <v>221</v>
      </c>
      <c r="V32">
        <v>0</v>
      </c>
      <c r="W32" t="s">
        <v>51</v>
      </c>
      <c r="X32" s="4">
        <v>70000</v>
      </c>
      <c r="Y32" s="4">
        <v>70000</v>
      </c>
      <c r="Z32" s="4">
        <v>376733.2</v>
      </c>
      <c r="AA32">
        <v>0</v>
      </c>
      <c r="AB32">
        <v>0</v>
      </c>
      <c r="AC32">
        <v>0</v>
      </c>
      <c r="AD32">
        <v>0</v>
      </c>
      <c r="AE32" s="4">
        <f t="shared" si="6"/>
        <v>-306733.2</v>
      </c>
      <c r="AF32" s="4">
        <v>0</v>
      </c>
      <c r="AG32" s="4">
        <v>0</v>
      </c>
      <c r="AH32" s="4">
        <v>307000</v>
      </c>
      <c r="AI32" s="4">
        <f t="shared" si="7"/>
        <v>377000</v>
      </c>
      <c r="AJ32" s="4">
        <f t="shared" si="8"/>
        <v>266.79999999998836</v>
      </c>
      <c r="AK32" s="4">
        <f t="shared" si="9"/>
        <v>307000</v>
      </c>
      <c r="AL32" s="4">
        <v>0</v>
      </c>
      <c r="AM32" s="4">
        <v>0</v>
      </c>
      <c r="AN32" s="4">
        <v>0</v>
      </c>
      <c r="AO32" s="4">
        <v>0</v>
      </c>
      <c r="AP32" s="4">
        <v>0</v>
      </c>
    </row>
    <row r="33" spans="1:43" x14ac:dyDescent="0.25">
      <c r="A33" t="s">
        <v>37</v>
      </c>
      <c r="B33" t="s">
        <v>38</v>
      </c>
      <c r="C33" t="s">
        <v>446</v>
      </c>
      <c r="D33" t="s">
        <v>448</v>
      </c>
      <c r="E33" t="s">
        <v>176</v>
      </c>
      <c r="F33" t="s">
        <v>177</v>
      </c>
      <c r="G33" t="s">
        <v>178</v>
      </c>
      <c r="H33" t="s">
        <v>179</v>
      </c>
      <c r="I33" t="s">
        <v>133</v>
      </c>
      <c r="J33" t="s">
        <v>134</v>
      </c>
      <c r="K33" t="s">
        <v>436</v>
      </c>
      <c r="L33">
        <v>5</v>
      </c>
      <c r="M33" t="s">
        <v>108</v>
      </c>
      <c r="N33">
        <v>22</v>
      </c>
      <c r="O33" t="s">
        <v>180</v>
      </c>
      <c r="P33" t="s">
        <v>181</v>
      </c>
      <c r="Q33" t="s">
        <v>182</v>
      </c>
      <c r="R33">
        <v>2000</v>
      </c>
      <c r="S33" t="s">
        <v>76</v>
      </c>
      <c r="T33">
        <v>2491</v>
      </c>
      <c r="U33" t="s">
        <v>194</v>
      </c>
      <c r="V33">
        <v>0</v>
      </c>
      <c r="W33" t="s">
        <v>51</v>
      </c>
      <c r="X33" s="4">
        <v>0</v>
      </c>
      <c r="Y33" s="4">
        <v>0</v>
      </c>
      <c r="Z33" s="4">
        <v>282668.79999999999</v>
      </c>
      <c r="AA33">
        <v>0</v>
      </c>
      <c r="AB33">
        <v>0</v>
      </c>
      <c r="AC33">
        <v>0</v>
      </c>
      <c r="AD33">
        <v>0</v>
      </c>
      <c r="AE33" s="4">
        <f t="shared" si="6"/>
        <v>-282668.79999999999</v>
      </c>
      <c r="AF33" s="4">
        <v>0</v>
      </c>
      <c r="AG33" s="4">
        <v>0</v>
      </c>
      <c r="AH33" s="4">
        <v>282669</v>
      </c>
      <c r="AI33" s="4">
        <f t="shared" si="7"/>
        <v>282669</v>
      </c>
      <c r="AJ33" s="4">
        <f t="shared" si="8"/>
        <v>0.20000000001164153</v>
      </c>
      <c r="AK33" s="4">
        <f t="shared" si="9"/>
        <v>282669</v>
      </c>
      <c r="AL33" s="4">
        <v>0</v>
      </c>
      <c r="AM33" s="4">
        <v>0</v>
      </c>
      <c r="AN33" s="4">
        <v>0</v>
      </c>
      <c r="AO33" s="4">
        <v>0</v>
      </c>
      <c r="AP33" s="4">
        <v>0</v>
      </c>
    </row>
    <row r="34" spans="1:43" x14ac:dyDescent="0.25">
      <c r="A34" t="s">
        <v>37</v>
      </c>
      <c r="B34" t="s">
        <v>38</v>
      </c>
      <c r="C34" t="s">
        <v>948</v>
      </c>
      <c r="D34" t="s">
        <v>454</v>
      </c>
      <c r="E34" t="s">
        <v>87</v>
      </c>
      <c r="F34" t="s">
        <v>88</v>
      </c>
      <c r="G34" t="s">
        <v>41</v>
      </c>
      <c r="H34" t="s">
        <v>42</v>
      </c>
      <c r="I34" t="s">
        <v>89</v>
      </c>
      <c r="J34" t="s">
        <v>90</v>
      </c>
      <c r="K34" t="s">
        <v>436</v>
      </c>
      <c r="L34">
        <v>6</v>
      </c>
      <c r="M34" t="s">
        <v>45</v>
      </c>
      <c r="N34">
        <v>46</v>
      </c>
      <c r="O34" t="s">
        <v>91</v>
      </c>
      <c r="P34" t="s">
        <v>92</v>
      </c>
      <c r="Q34" t="s">
        <v>93</v>
      </c>
      <c r="R34">
        <v>2000</v>
      </c>
      <c r="S34" t="s">
        <v>76</v>
      </c>
      <c r="T34">
        <v>2941</v>
      </c>
      <c r="U34" t="s">
        <v>229</v>
      </c>
      <c r="V34">
        <v>0</v>
      </c>
      <c r="W34" t="s">
        <v>51</v>
      </c>
      <c r="X34" s="4">
        <v>53900</v>
      </c>
      <c r="Y34" s="4">
        <v>50000</v>
      </c>
      <c r="Z34" s="4">
        <v>221046.22</v>
      </c>
      <c r="AA34" s="4">
        <v>38369.42</v>
      </c>
      <c r="AB34" s="4">
        <v>4253.32</v>
      </c>
      <c r="AC34" s="4">
        <v>4253.32</v>
      </c>
      <c r="AD34">
        <v>0</v>
      </c>
      <c r="AE34" s="4">
        <f t="shared" si="6"/>
        <v>-167146.22</v>
      </c>
      <c r="AF34" s="4">
        <v>0</v>
      </c>
      <c r="AG34" s="4">
        <v>0</v>
      </c>
      <c r="AH34" s="4">
        <f>25000+160000+26000</f>
        <v>211000</v>
      </c>
      <c r="AI34" s="4">
        <f t="shared" si="7"/>
        <v>264900</v>
      </c>
      <c r="AJ34" s="4">
        <f t="shared" si="8"/>
        <v>43853.78</v>
      </c>
      <c r="AK34" s="4">
        <f t="shared" si="9"/>
        <v>214900</v>
      </c>
      <c r="AL34" s="4">
        <v>0</v>
      </c>
      <c r="AM34" s="4">
        <v>3900</v>
      </c>
      <c r="AN34" s="4">
        <v>0</v>
      </c>
      <c r="AO34" s="4">
        <v>0</v>
      </c>
      <c r="AP34" s="4">
        <v>3900</v>
      </c>
    </row>
    <row r="35" spans="1:43" x14ac:dyDescent="0.25">
      <c r="A35" t="s">
        <v>37</v>
      </c>
      <c r="B35" t="s">
        <v>38</v>
      </c>
      <c r="C35" t="s">
        <v>446</v>
      </c>
      <c r="D35" t="s">
        <v>449</v>
      </c>
      <c r="E35" t="s">
        <v>162</v>
      </c>
      <c r="F35" t="s">
        <v>163</v>
      </c>
      <c r="G35" t="s">
        <v>41</v>
      </c>
      <c r="H35" t="s">
        <v>42</v>
      </c>
      <c r="I35" t="s">
        <v>164</v>
      </c>
      <c r="J35" t="s">
        <v>165</v>
      </c>
      <c r="K35" t="s">
        <v>436</v>
      </c>
      <c r="L35">
        <v>2</v>
      </c>
      <c r="M35" t="s">
        <v>166</v>
      </c>
      <c r="N35">
        <v>30</v>
      </c>
      <c r="O35" t="s">
        <v>167</v>
      </c>
      <c r="P35" t="s">
        <v>168</v>
      </c>
      <c r="Q35" t="s">
        <v>169</v>
      </c>
      <c r="R35">
        <v>2000</v>
      </c>
      <c r="S35" t="s">
        <v>76</v>
      </c>
      <c r="T35">
        <v>2421</v>
      </c>
      <c r="U35" t="s">
        <v>170</v>
      </c>
      <c r="V35">
        <v>0</v>
      </c>
      <c r="W35" t="s">
        <v>51</v>
      </c>
      <c r="X35" s="4">
        <v>300000</v>
      </c>
      <c r="Y35" s="4">
        <v>300000</v>
      </c>
      <c r="Z35" s="4">
        <v>429773.04</v>
      </c>
      <c r="AA35" s="4">
        <v>234939.44</v>
      </c>
      <c r="AB35" s="4">
        <v>234939.44</v>
      </c>
      <c r="AC35" s="4">
        <v>234939.44</v>
      </c>
      <c r="AD35" s="4">
        <v>234939.44</v>
      </c>
      <c r="AE35" s="4">
        <f t="shared" si="6"/>
        <v>-129773.03999999998</v>
      </c>
      <c r="AF35" s="4">
        <v>0</v>
      </c>
      <c r="AG35" s="4">
        <v>0</v>
      </c>
      <c r="AH35" s="4">
        <v>200000</v>
      </c>
      <c r="AI35" s="4">
        <f t="shared" si="7"/>
        <v>500000</v>
      </c>
      <c r="AJ35" s="4">
        <f t="shared" si="8"/>
        <v>70226.960000000021</v>
      </c>
      <c r="AK35" s="4">
        <f t="shared" si="9"/>
        <v>200000</v>
      </c>
      <c r="AL35" s="4">
        <v>0</v>
      </c>
      <c r="AM35" s="4">
        <v>0</v>
      </c>
      <c r="AN35" s="4">
        <v>0</v>
      </c>
      <c r="AO35" s="4">
        <v>0</v>
      </c>
      <c r="AP35" s="4">
        <v>0</v>
      </c>
    </row>
    <row r="36" spans="1:43" x14ac:dyDescent="0.25">
      <c r="A36" t="s">
        <v>37</v>
      </c>
      <c r="B36" t="s">
        <v>38</v>
      </c>
      <c r="C36" t="s">
        <v>446</v>
      </c>
      <c r="D36" t="s">
        <v>448</v>
      </c>
      <c r="E36" t="s">
        <v>176</v>
      </c>
      <c r="F36" t="s">
        <v>177</v>
      </c>
      <c r="G36" t="s">
        <v>178</v>
      </c>
      <c r="H36" t="s">
        <v>179</v>
      </c>
      <c r="I36" t="s">
        <v>133</v>
      </c>
      <c r="J36" t="s">
        <v>134</v>
      </c>
      <c r="K36" t="s">
        <v>436</v>
      </c>
      <c r="L36">
        <v>5</v>
      </c>
      <c r="M36" t="s">
        <v>108</v>
      </c>
      <c r="N36">
        <v>22</v>
      </c>
      <c r="O36" t="s">
        <v>180</v>
      </c>
      <c r="P36" t="s">
        <v>181</v>
      </c>
      <c r="Q36" t="s">
        <v>182</v>
      </c>
      <c r="R36">
        <v>2000</v>
      </c>
      <c r="S36" t="s">
        <v>76</v>
      </c>
      <c r="T36">
        <v>2461</v>
      </c>
      <c r="U36" t="s">
        <v>175</v>
      </c>
      <c r="V36">
        <v>0</v>
      </c>
      <c r="W36" t="s">
        <v>51</v>
      </c>
      <c r="X36" s="4">
        <v>0</v>
      </c>
      <c r="Y36" s="4">
        <v>0</v>
      </c>
      <c r="Z36" s="4">
        <v>173652</v>
      </c>
      <c r="AA36">
        <v>0</v>
      </c>
      <c r="AB36">
        <v>0</v>
      </c>
      <c r="AC36">
        <v>0</v>
      </c>
      <c r="AD36">
        <v>0</v>
      </c>
      <c r="AE36" s="4">
        <f t="shared" si="6"/>
        <v>-173652</v>
      </c>
      <c r="AF36" s="4">
        <v>0</v>
      </c>
      <c r="AG36" s="4">
        <v>0</v>
      </c>
      <c r="AH36" s="4">
        <v>173652</v>
      </c>
      <c r="AI36" s="4">
        <f t="shared" si="7"/>
        <v>173652</v>
      </c>
      <c r="AJ36" s="4">
        <f t="shared" si="8"/>
        <v>0</v>
      </c>
      <c r="AK36" s="4">
        <f t="shared" si="9"/>
        <v>173652</v>
      </c>
      <c r="AL36" s="4">
        <v>0</v>
      </c>
      <c r="AM36" s="4">
        <v>0</v>
      </c>
      <c r="AN36" s="4">
        <v>0</v>
      </c>
      <c r="AO36" s="4">
        <v>0</v>
      </c>
      <c r="AP36" s="4">
        <v>0</v>
      </c>
    </row>
    <row r="37" spans="1:43" x14ac:dyDescent="0.25">
      <c r="A37" t="s">
        <v>37</v>
      </c>
      <c r="B37" t="s">
        <v>38</v>
      </c>
      <c r="C37" t="s">
        <v>443</v>
      </c>
      <c r="D37" t="s">
        <v>444</v>
      </c>
      <c r="E37" t="s">
        <v>39</v>
      </c>
      <c r="F37" t="s">
        <v>40</v>
      </c>
      <c r="G37" t="s">
        <v>41</v>
      </c>
      <c r="H37" t="s">
        <v>42</v>
      </c>
      <c r="I37" t="s">
        <v>43</v>
      </c>
      <c r="J37" t="s">
        <v>44</v>
      </c>
      <c r="K37" t="s">
        <v>436</v>
      </c>
      <c r="L37">
        <v>6</v>
      </c>
      <c r="M37" t="s">
        <v>45</v>
      </c>
      <c r="N37">
        <v>19</v>
      </c>
      <c r="O37" t="s">
        <v>75</v>
      </c>
      <c r="P37" t="s">
        <v>47</v>
      </c>
      <c r="Q37" t="s">
        <v>48</v>
      </c>
      <c r="R37">
        <v>2000</v>
      </c>
      <c r="S37" t="s">
        <v>76</v>
      </c>
      <c r="T37">
        <v>2111</v>
      </c>
      <c r="U37" t="s">
        <v>77</v>
      </c>
      <c r="V37">
        <v>0</v>
      </c>
      <c r="W37" t="s">
        <v>51</v>
      </c>
      <c r="X37" s="4">
        <v>1506446</v>
      </c>
      <c r="Y37" s="4">
        <v>2000000</v>
      </c>
      <c r="Z37" s="4">
        <v>1506420.69</v>
      </c>
      <c r="AA37" s="4">
        <v>860545.58</v>
      </c>
      <c r="AB37" s="4">
        <v>717178.21</v>
      </c>
      <c r="AC37" s="4">
        <v>11375.83</v>
      </c>
      <c r="AD37">
        <v>0</v>
      </c>
      <c r="AE37" s="4">
        <f t="shared" si="6"/>
        <v>25.310000000055879</v>
      </c>
      <c r="AF37" s="4">
        <v>0</v>
      </c>
      <c r="AG37" s="4">
        <v>0</v>
      </c>
      <c r="AH37" s="4">
        <v>167376.4</v>
      </c>
      <c r="AI37" s="4">
        <f t="shared" si="7"/>
        <v>1673822.4</v>
      </c>
      <c r="AJ37" s="4">
        <f t="shared" si="8"/>
        <v>167401.70999999996</v>
      </c>
      <c r="AK37" s="4">
        <f t="shared" si="9"/>
        <v>-326177.60000000009</v>
      </c>
      <c r="AL37" s="4">
        <v>0</v>
      </c>
      <c r="AM37" s="4">
        <v>0</v>
      </c>
      <c r="AN37" s="4">
        <v>0</v>
      </c>
      <c r="AO37" s="4">
        <v>493554</v>
      </c>
      <c r="AP37" s="4">
        <v>-493554</v>
      </c>
    </row>
    <row r="38" spans="1:43" x14ac:dyDescent="0.25">
      <c r="A38" t="s">
        <v>37</v>
      </c>
      <c r="B38" t="s">
        <v>38</v>
      </c>
      <c r="C38" t="s">
        <v>443</v>
      </c>
      <c r="D38" t="s">
        <v>444</v>
      </c>
      <c r="E38" t="s">
        <v>39</v>
      </c>
      <c r="F38" t="s">
        <v>40</v>
      </c>
      <c r="G38" t="s">
        <v>41</v>
      </c>
      <c r="H38" t="s">
        <v>42</v>
      </c>
      <c r="I38" t="s">
        <v>43</v>
      </c>
      <c r="J38" t="s">
        <v>44</v>
      </c>
      <c r="K38" t="s">
        <v>436</v>
      </c>
      <c r="L38">
        <v>6</v>
      </c>
      <c r="M38" t="s">
        <v>45</v>
      </c>
      <c r="N38">
        <v>19</v>
      </c>
      <c r="O38" t="s">
        <v>75</v>
      </c>
      <c r="P38" t="s">
        <v>47</v>
      </c>
      <c r="Q38" t="s">
        <v>48</v>
      </c>
      <c r="R38">
        <v>2000</v>
      </c>
      <c r="S38" t="s">
        <v>76</v>
      </c>
      <c r="T38">
        <v>2911</v>
      </c>
      <c r="U38" t="s">
        <v>224</v>
      </c>
      <c r="V38">
        <v>0</v>
      </c>
      <c r="W38" t="s">
        <v>51</v>
      </c>
      <c r="X38" s="4">
        <v>50000</v>
      </c>
      <c r="Y38" s="4">
        <v>50000</v>
      </c>
      <c r="Z38" s="4">
        <v>40159.72</v>
      </c>
      <c r="AA38" s="4">
        <v>33199.72</v>
      </c>
      <c r="AB38" s="4">
        <v>33199.72</v>
      </c>
      <c r="AC38">
        <v>0</v>
      </c>
      <c r="AD38">
        <v>0</v>
      </c>
      <c r="AE38" s="4">
        <f t="shared" si="6"/>
        <v>9840.2799999999988</v>
      </c>
      <c r="AF38" s="4">
        <v>0</v>
      </c>
      <c r="AG38" s="4">
        <v>0</v>
      </c>
      <c r="AH38" s="4">
        <v>150000</v>
      </c>
      <c r="AI38" s="4">
        <f t="shared" si="7"/>
        <v>200000</v>
      </c>
      <c r="AJ38" s="4">
        <f t="shared" si="8"/>
        <v>159840.28</v>
      </c>
      <c r="AK38" s="4">
        <f t="shared" si="9"/>
        <v>150000</v>
      </c>
      <c r="AL38" s="4">
        <v>0</v>
      </c>
      <c r="AM38" s="4">
        <v>0</v>
      </c>
      <c r="AN38" s="4">
        <v>0</v>
      </c>
      <c r="AO38" s="4">
        <v>0</v>
      </c>
      <c r="AP38" s="4">
        <v>0</v>
      </c>
    </row>
    <row r="39" spans="1:43" x14ac:dyDescent="0.25">
      <c r="A39" t="s">
        <v>37</v>
      </c>
      <c r="B39" t="s">
        <v>38</v>
      </c>
      <c r="C39" t="s">
        <v>443</v>
      </c>
      <c r="D39" t="s">
        <v>444</v>
      </c>
      <c r="E39" t="s">
        <v>39</v>
      </c>
      <c r="F39" t="s">
        <v>40</v>
      </c>
      <c r="G39" t="s">
        <v>41</v>
      </c>
      <c r="H39" t="s">
        <v>42</v>
      </c>
      <c r="I39" t="s">
        <v>43</v>
      </c>
      <c r="J39" t="s">
        <v>44</v>
      </c>
      <c r="K39" t="s">
        <v>436</v>
      </c>
      <c r="L39">
        <v>6</v>
      </c>
      <c r="M39" t="s">
        <v>45</v>
      </c>
      <c r="N39">
        <v>19</v>
      </c>
      <c r="O39" t="s">
        <v>75</v>
      </c>
      <c r="P39" t="s">
        <v>47</v>
      </c>
      <c r="Q39" t="s">
        <v>48</v>
      </c>
      <c r="R39">
        <v>2000</v>
      </c>
      <c r="S39" t="s">
        <v>76</v>
      </c>
      <c r="T39">
        <v>2141</v>
      </c>
      <c r="U39" t="s">
        <v>85</v>
      </c>
      <c r="V39">
        <v>0</v>
      </c>
      <c r="W39" t="s">
        <v>51</v>
      </c>
      <c r="X39" s="4">
        <v>0</v>
      </c>
      <c r="Y39" s="4">
        <v>0</v>
      </c>
      <c r="Z39" s="4">
        <v>0</v>
      </c>
      <c r="AA39">
        <v>0</v>
      </c>
      <c r="AB39">
        <v>0</v>
      </c>
      <c r="AC39">
        <v>0</v>
      </c>
      <c r="AD39">
        <v>0</v>
      </c>
      <c r="AE39" s="4">
        <f t="shared" si="6"/>
        <v>0</v>
      </c>
      <c r="AF39" s="4">
        <v>0</v>
      </c>
      <c r="AG39" s="4">
        <v>0</v>
      </c>
      <c r="AH39" s="4">
        <v>145000</v>
      </c>
      <c r="AI39" s="4">
        <f t="shared" si="7"/>
        <v>145000</v>
      </c>
      <c r="AJ39" s="4">
        <f t="shared" si="8"/>
        <v>145000</v>
      </c>
      <c r="AK39" s="4">
        <f t="shared" si="9"/>
        <v>145000</v>
      </c>
    </row>
    <row r="40" spans="1:43" x14ac:dyDescent="0.25">
      <c r="A40" t="s">
        <v>37</v>
      </c>
      <c r="B40" t="s">
        <v>38</v>
      </c>
      <c r="C40" t="s">
        <v>948</v>
      </c>
      <c r="D40" t="s">
        <v>454</v>
      </c>
      <c r="E40" t="s">
        <v>87</v>
      </c>
      <c r="F40" t="s">
        <v>88</v>
      </c>
      <c r="G40" t="s">
        <v>41</v>
      </c>
      <c r="H40" t="s">
        <v>42</v>
      </c>
      <c r="I40" t="s">
        <v>89</v>
      </c>
      <c r="J40" t="s">
        <v>90</v>
      </c>
      <c r="K40" t="s">
        <v>436</v>
      </c>
      <c r="L40">
        <v>6</v>
      </c>
      <c r="M40" t="s">
        <v>45</v>
      </c>
      <c r="N40">
        <v>46</v>
      </c>
      <c r="O40" t="s">
        <v>91</v>
      </c>
      <c r="P40" t="s">
        <v>92</v>
      </c>
      <c r="Q40" t="s">
        <v>93</v>
      </c>
      <c r="R40">
        <v>2000</v>
      </c>
      <c r="S40" t="s">
        <v>76</v>
      </c>
      <c r="T40">
        <v>2461</v>
      </c>
      <c r="U40" t="s">
        <v>175</v>
      </c>
      <c r="V40">
        <v>0</v>
      </c>
      <c r="W40" t="s">
        <v>51</v>
      </c>
      <c r="X40" s="4">
        <v>96100</v>
      </c>
      <c r="Y40" s="4">
        <v>100000</v>
      </c>
      <c r="Z40" s="4">
        <v>168197.44</v>
      </c>
      <c r="AA40" s="4">
        <v>2767.52</v>
      </c>
      <c r="AB40" s="4">
        <v>2767.52</v>
      </c>
      <c r="AC40" s="4">
        <v>2767.52</v>
      </c>
      <c r="AD40">
        <v>0</v>
      </c>
      <c r="AE40" s="4">
        <f t="shared" si="6"/>
        <v>-72097.440000000002</v>
      </c>
      <c r="AF40" s="4">
        <v>0</v>
      </c>
      <c r="AG40" s="4">
        <v>0</v>
      </c>
      <c r="AH40" s="4">
        <v>121000</v>
      </c>
      <c r="AI40" s="4">
        <f t="shared" si="7"/>
        <v>217100</v>
      </c>
      <c r="AJ40" s="4">
        <f t="shared" si="8"/>
        <v>48902.559999999998</v>
      </c>
      <c r="AK40" s="4">
        <f t="shared" si="9"/>
        <v>117100</v>
      </c>
      <c r="AL40" s="4">
        <v>0</v>
      </c>
      <c r="AM40" s="4">
        <v>0</v>
      </c>
      <c r="AN40" s="4">
        <v>0</v>
      </c>
      <c r="AO40" s="4">
        <v>3900</v>
      </c>
      <c r="AP40" s="4">
        <v>-3900</v>
      </c>
    </row>
    <row r="41" spans="1:43" x14ac:dyDescent="0.25">
      <c r="A41" t="s">
        <v>37</v>
      </c>
      <c r="B41" t="s">
        <v>38</v>
      </c>
      <c r="C41" t="s">
        <v>443</v>
      </c>
      <c r="D41" t="s">
        <v>444</v>
      </c>
      <c r="E41" t="s">
        <v>39</v>
      </c>
      <c r="F41" t="s">
        <v>40</v>
      </c>
      <c r="G41" t="s">
        <v>115</v>
      </c>
      <c r="H41" t="s">
        <v>116</v>
      </c>
      <c r="I41" t="s">
        <v>117</v>
      </c>
      <c r="J41" t="s">
        <v>118</v>
      </c>
      <c r="K41" t="s">
        <v>436</v>
      </c>
      <c r="L41">
        <v>1</v>
      </c>
      <c r="M41" t="s">
        <v>101</v>
      </c>
      <c r="N41">
        <v>9</v>
      </c>
      <c r="O41" t="s">
        <v>187</v>
      </c>
      <c r="P41" t="s">
        <v>188</v>
      </c>
      <c r="Q41" t="s">
        <v>189</v>
      </c>
      <c r="R41">
        <v>2000</v>
      </c>
      <c r="S41" t="s">
        <v>76</v>
      </c>
      <c r="T41">
        <v>2911</v>
      </c>
      <c r="U41" t="s">
        <v>224</v>
      </c>
      <c r="V41">
        <v>0</v>
      </c>
      <c r="W41" t="s">
        <v>51</v>
      </c>
      <c r="X41" s="4">
        <v>30000</v>
      </c>
      <c r="Y41" s="4">
        <v>0</v>
      </c>
      <c r="Z41">
        <v>0</v>
      </c>
      <c r="AA41">
        <v>0</v>
      </c>
      <c r="AB41">
        <v>0</v>
      </c>
      <c r="AC41">
        <v>0</v>
      </c>
      <c r="AD41">
        <v>0</v>
      </c>
      <c r="AE41" s="4">
        <f t="shared" si="6"/>
        <v>30000</v>
      </c>
      <c r="AF41" s="4">
        <v>0</v>
      </c>
      <c r="AG41" s="4">
        <v>0</v>
      </c>
      <c r="AH41" s="4">
        <v>70586.759999999995</v>
      </c>
      <c r="AI41" s="4">
        <f t="shared" si="7"/>
        <v>100586.76</v>
      </c>
      <c r="AJ41" s="4">
        <f t="shared" si="8"/>
        <v>100586.76</v>
      </c>
      <c r="AK41" s="4">
        <f t="shared" si="9"/>
        <v>100586.76</v>
      </c>
      <c r="AL41" s="4">
        <v>0</v>
      </c>
      <c r="AM41" s="4">
        <v>30000</v>
      </c>
      <c r="AN41" s="4">
        <v>0</v>
      </c>
      <c r="AO41" s="4">
        <v>0</v>
      </c>
      <c r="AP41" s="4">
        <v>30000</v>
      </c>
    </row>
    <row r="42" spans="1:43" x14ac:dyDescent="0.25">
      <c r="A42" t="s">
        <v>37</v>
      </c>
      <c r="B42" t="s">
        <v>38</v>
      </c>
      <c r="C42" t="s">
        <v>443</v>
      </c>
      <c r="D42" t="s">
        <v>444</v>
      </c>
      <c r="E42" t="s">
        <v>95</v>
      </c>
      <c r="F42" t="s">
        <v>96</v>
      </c>
      <c r="G42" t="s">
        <v>97</v>
      </c>
      <c r="H42" t="s">
        <v>98</v>
      </c>
      <c r="I42" t="s">
        <v>99</v>
      </c>
      <c r="J42" t="s">
        <v>100</v>
      </c>
      <c r="K42" t="s">
        <v>436</v>
      </c>
      <c r="L42">
        <v>1</v>
      </c>
      <c r="M42" t="s">
        <v>101</v>
      </c>
      <c r="N42">
        <v>14</v>
      </c>
      <c r="O42" t="s">
        <v>102</v>
      </c>
      <c r="P42" t="s">
        <v>103</v>
      </c>
      <c r="Q42" t="s">
        <v>104</v>
      </c>
      <c r="R42">
        <v>2000</v>
      </c>
      <c r="S42" t="s">
        <v>76</v>
      </c>
      <c r="T42">
        <v>2181</v>
      </c>
      <c r="U42" t="s">
        <v>105</v>
      </c>
      <c r="V42">
        <v>0</v>
      </c>
      <c r="W42" t="s">
        <v>51</v>
      </c>
      <c r="X42" s="4">
        <v>20000</v>
      </c>
      <c r="Y42" s="4">
        <v>20000</v>
      </c>
      <c r="Z42" s="4">
        <v>52200</v>
      </c>
      <c r="AA42">
        <v>0</v>
      </c>
      <c r="AB42">
        <v>0</v>
      </c>
      <c r="AC42">
        <v>0</v>
      </c>
      <c r="AD42">
        <v>0</v>
      </c>
      <c r="AE42" s="4">
        <f t="shared" si="6"/>
        <v>-32200</v>
      </c>
      <c r="AF42" s="4">
        <v>0</v>
      </c>
      <c r="AG42" s="4">
        <v>0</v>
      </c>
      <c r="AH42" s="4">
        <v>50000</v>
      </c>
      <c r="AI42" s="4">
        <f t="shared" si="7"/>
        <v>70000</v>
      </c>
      <c r="AJ42" s="4">
        <f t="shared" si="8"/>
        <v>17800</v>
      </c>
      <c r="AK42" s="4">
        <f t="shared" si="9"/>
        <v>50000</v>
      </c>
      <c r="AL42" s="4">
        <v>0</v>
      </c>
      <c r="AM42" s="4">
        <v>0</v>
      </c>
      <c r="AN42" s="4">
        <v>0</v>
      </c>
      <c r="AO42" s="4">
        <v>0</v>
      </c>
      <c r="AP42" s="4">
        <v>0</v>
      </c>
    </row>
    <row r="43" spans="1:43" x14ac:dyDescent="0.25">
      <c r="A43" t="s">
        <v>37</v>
      </c>
      <c r="B43" t="s">
        <v>38</v>
      </c>
      <c r="C43" t="s">
        <v>948</v>
      </c>
      <c r="D43" t="s">
        <v>454</v>
      </c>
      <c r="E43" t="s">
        <v>87</v>
      </c>
      <c r="F43" t="s">
        <v>88</v>
      </c>
      <c r="G43" t="s">
        <v>41</v>
      </c>
      <c r="H43" t="s">
        <v>42</v>
      </c>
      <c r="I43" t="s">
        <v>89</v>
      </c>
      <c r="J43" t="s">
        <v>90</v>
      </c>
      <c r="K43" t="s">
        <v>436</v>
      </c>
      <c r="L43">
        <v>6</v>
      </c>
      <c r="M43" t="s">
        <v>45</v>
      </c>
      <c r="N43">
        <v>46</v>
      </c>
      <c r="O43" t="s">
        <v>91</v>
      </c>
      <c r="P43" t="s">
        <v>92</v>
      </c>
      <c r="Q43" t="s">
        <v>93</v>
      </c>
      <c r="R43">
        <v>2000</v>
      </c>
      <c r="S43" t="s">
        <v>76</v>
      </c>
      <c r="T43">
        <v>2911</v>
      </c>
      <c r="U43" t="s">
        <v>224</v>
      </c>
      <c r="V43">
        <v>0</v>
      </c>
      <c r="W43" t="s">
        <v>51</v>
      </c>
      <c r="X43" s="4">
        <v>0</v>
      </c>
      <c r="Y43" s="4">
        <v>0</v>
      </c>
      <c r="Z43" s="4">
        <v>27610.32</v>
      </c>
      <c r="AA43">
        <v>0</v>
      </c>
      <c r="AB43">
        <v>0</v>
      </c>
      <c r="AC43">
        <v>0</v>
      </c>
      <c r="AD43">
        <v>0</v>
      </c>
      <c r="AE43" s="4">
        <f t="shared" si="6"/>
        <v>-27610.32</v>
      </c>
      <c r="AF43" s="4">
        <v>0</v>
      </c>
      <c r="AG43" s="4">
        <v>0</v>
      </c>
      <c r="AH43" s="4">
        <v>29000</v>
      </c>
      <c r="AI43" s="4">
        <f t="shared" si="7"/>
        <v>29000</v>
      </c>
      <c r="AJ43" s="4">
        <f t="shared" si="8"/>
        <v>1389.6800000000003</v>
      </c>
      <c r="AK43" s="4">
        <f t="shared" si="9"/>
        <v>29000</v>
      </c>
      <c r="AL43" s="4">
        <v>0</v>
      </c>
      <c r="AM43" s="4">
        <v>0</v>
      </c>
      <c r="AN43" s="4">
        <v>0</v>
      </c>
      <c r="AO43" s="4">
        <v>0</v>
      </c>
      <c r="AP43" s="4">
        <v>0</v>
      </c>
    </row>
    <row r="44" spans="1:43" x14ac:dyDescent="0.25">
      <c r="A44" t="s">
        <v>37</v>
      </c>
      <c r="B44" t="s">
        <v>38</v>
      </c>
      <c r="C44" t="s">
        <v>948</v>
      </c>
      <c r="D44" t="s">
        <v>454</v>
      </c>
      <c r="E44" t="s">
        <v>87</v>
      </c>
      <c r="F44" t="s">
        <v>88</v>
      </c>
      <c r="G44" t="s">
        <v>41</v>
      </c>
      <c r="H44" t="s">
        <v>42</v>
      </c>
      <c r="I44" t="s">
        <v>89</v>
      </c>
      <c r="J44" t="s">
        <v>90</v>
      </c>
      <c r="K44" t="s">
        <v>436</v>
      </c>
      <c r="L44">
        <v>6</v>
      </c>
      <c r="M44" t="s">
        <v>45</v>
      </c>
      <c r="N44">
        <v>46</v>
      </c>
      <c r="O44" t="s">
        <v>91</v>
      </c>
      <c r="P44" t="s">
        <v>92</v>
      </c>
      <c r="Q44" t="s">
        <v>93</v>
      </c>
      <c r="R44">
        <v>2000</v>
      </c>
      <c r="S44" t="s">
        <v>76</v>
      </c>
      <c r="T44">
        <v>2721</v>
      </c>
      <c r="U44" t="s">
        <v>221</v>
      </c>
      <c r="V44">
        <v>0</v>
      </c>
      <c r="W44" t="s">
        <v>51</v>
      </c>
      <c r="X44" s="4">
        <v>0</v>
      </c>
      <c r="Y44" s="4">
        <v>0</v>
      </c>
      <c r="Z44" s="4">
        <v>25120.959999999999</v>
      </c>
      <c r="AA44">
        <v>0</v>
      </c>
      <c r="AB44">
        <v>0</v>
      </c>
      <c r="AC44">
        <v>0</v>
      </c>
      <c r="AD44">
        <v>0</v>
      </c>
      <c r="AE44" s="4">
        <f t="shared" si="6"/>
        <v>-25120.959999999999</v>
      </c>
      <c r="AF44" s="4">
        <v>0</v>
      </c>
      <c r="AG44" s="4">
        <v>0</v>
      </c>
      <c r="AH44" s="4">
        <f>23000+3000</f>
        <v>26000</v>
      </c>
      <c r="AI44" s="4">
        <f t="shared" si="7"/>
        <v>26000</v>
      </c>
      <c r="AJ44" s="4">
        <f t="shared" si="8"/>
        <v>879.04000000000087</v>
      </c>
      <c r="AK44" s="4">
        <f t="shared" si="9"/>
        <v>26000</v>
      </c>
      <c r="AL44" s="4">
        <v>0</v>
      </c>
      <c r="AM44" s="4">
        <v>0</v>
      </c>
      <c r="AN44" s="4">
        <v>0</v>
      </c>
      <c r="AO44" s="4">
        <v>0</v>
      </c>
      <c r="AP44" s="4">
        <v>0</v>
      </c>
    </row>
    <row r="45" spans="1:43" x14ac:dyDescent="0.25">
      <c r="A45" t="s">
        <v>37</v>
      </c>
      <c r="B45" t="s">
        <v>38</v>
      </c>
      <c r="C45" t="s">
        <v>443</v>
      </c>
      <c r="D45" t="s">
        <v>444</v>
      </c>
      <c r="E45" t="s">
        <v>39</v>
      </c>
      <c r="F45" t="s">
        <v>40</v>
      </c>
      <c r="G45" t="s">
        <v>78</v>
      </c>
      <c r="H45" t="s">
        <v>79</v>
      </c>
      <c r="I45" t="s">
        <v>80</v>
      </c>
      <c r="J45" t="s">
        <v>81</v>
      </c>
      <c r="K45" t="s">
        <v>436</v>
      </c>
      <c r="L45">
        <v>6</v>
      </c>
      <c r="M45" t="s">
        <v>45</v>
      </c>
      <c r="N45">
        <v>16</v>
      </c>
      <c r="O45" t="s">
        <v>138</v>
      </c>
      <c r="P45" t="s">
        <v>139</v>
      </c>
      <c r="Q45" t="s">
        <v>140</v>
      </c>
      <c r="R45">
        <v>2000</v>
      </c>
      <c r="S45" t="s">
        <v>76</v>
      </c>
      <c r="T45">
        <v>2721</v>
      </c>
      <c r="U45" t="s">
        <v>221</v>
      </c>
      <c r="V45">
        <v>0</v>
      </c>
      <c r="W45" t="s">
        <v>51</v>
      </c>
      <c r="X45" s="4">
        <v>0</v>
      </c>
      <c r="Y45" s="4">
        <v>0</v>
      </c>
      <c r="Z45" s="4">
        <v>15776</v>
      </c>
      <c r="AA45">
        <v>0</v>
      </c>
      <c r="AB45">
        <v>0</v>
      </c>
      <c r="AC45">
        <v>0</v>
      </c>
      <c r="AD45">
        <v>0</v>
      </c>
      <c r="AE45" s="4">
        <f t="shared" si="6"/>
        <v>-15776</v>
      </c>
      <c r="AF45" s="4">
        <v>0</v>
      </c>
      <c r="AG45" s="4">
        <v>0</v>
      </c>
      <c r="AH45" s="4">
        <v>15776</v>
      </c>
      <c r="AI45" s="4">
        <f t="shared" si="7"/>
        <v>15776</v>
      </c>
      <c r="AJ45" s="4">
        <f t="shared" si="8"/>
        <v>0</v>
      </c>
      <c r="AK45" s="4">
        <f t="shared" si="9"/>
        <v>15776</v>
      </c>
      <c r="AL45" s="4">
        <v>0</v>
      </c>
      <c r="AM45" s="4">
        <v>0</v>
      </c>
      <c r="AN45" s="4">
        <v>0</v>
      </c>
      <c r="AO45" s="4">
        <v>0</v>
      </c>
      <c r="AP45" s="4">
        <v>0</v>
      </c>
    </row>
    <row r="46" spans="1:43" x14ac:dyDescent="0.25">
      <c r="A46" t="s">
        <v>37</v>
      </c>
      <c r="B46" t="s">
        <v>38</v>
      </c>
      <c r="C46" t="s">
        <v>443</v>
      </c>
      <c r="D46" t="s">
        <v>444</v>
      </c>
      <c r="E46" t="s">
        <v>39</v>
      </c>
      <c r="F46" t="s">
        <v>40</v>
      </c>
      <c r="G46" t="s">
        <v>41</v>
      </c>
      <c r="H46" t="s">
        <v>42</v>
      </c>
      <c r="I46" t="s">
        <v>43</v>
      </c>
      <c r="J46" t="s">
        <v>44</v>
      </c>
      <c r="K46" t="s">
        <v>436</v>
      </c>
      <c r="L46">
        <v>6</v>
      </c>
      <c r="M46" t="s">
        <v>45</v>
      </c>
      <c r="N46">
        <v>19</v>
      </c>
      <c r="O46" t="s">
        <v>75</v>
      </c>
      <c r="P46" t="s">
        <v>47</v>
      </c>
      <c r="Q46" t="s">
        <v>48</v>
      </c>
      <c r="R46">
        <v>2000</v>
      </c>
      <c r="S46" t="s">
        <v>76</v>
      </c>
      <c r="T46">
        <v>2521</v>
      </c>
      <c r="U46" t="s">
        <v>199</v>
      </c>
      <c r="V46">
        <v>0</v>
      </c>
      <c r="W46" t="s">
        <v>51</v>
      </c>
      <c r="X46" s="4">
        <v>25000</v>
      </c>
      <c r="Y46" s="4">
        <v>25000</v>
      </c>
      <c r="Z46">
        <v>0</v>
      </c>
      <c r="AA46">
        <v>0</v>
      </c>
      <c r="AB46">
        <v>0</v>
      </c>
      <c r="AC46">
        <v>0</v>
      </c>
      <c r="AD46">
        <v>0</v>
      </c>
      <c r="AE46" s="4">
        <f t="shared" si="6"/>
        <v>25000</v>
      </c>
      <c r="AF46" s="4">
        <v>0</v>
      </c>
      <c r="AG46" s="4">
        <v>0</v>
      </c>
      <c r="AH46" s="4">
        <v>15000</v>
      </c>
      <c r="AI46" s="4">
        <f t="shared" si="7"/>
        <v>40000</v>
      </c>
      <c r="AJ46" s="4">
        <f t="shared" si="8"/>
        <v>40000</v>
      </c>
      <c r="AK46" s="4">
        <f t="shared" si="9"/>
        <v>15000</v>
      </c>
      <c r="AL46" s="4">
        <v>0</v>
      </c>
      <c r="AM46" s="4">
        <v>0</v>
      </c>
      <c r="AN46" s="4">
        <v>0</v>
      </c>
      <c r="AO46" s="4">
        <v>0</v>
      </c>
      <c r="AP46" s="4">
        <v>0</v>
      </c>
    </row>
    <row r="47" spans="1:43" x14ac:dyDescent="0.25">
      <c r="A47" t="s">
        <v>37</v>
      </c>
      <c r="B47" t="s">
        <v>38</v>
      </c>
      <c r="C47" t="s">
        <v>443</v>
      </c>
      <c r="D47" t="s">
        <v>444</v>
      </c>
      <c r="E47" t="s">
        <v>39</v>
      </c>
      <c r="F47" t="s">
        <v>40</v>
      </c>
      <c r="G47" t="s">
        <v>115</v>
      </c>
      <c r="H47" t="s">
        <v>116</v>
      </c>
      <c r="I47" t="s">
        <v>117</v>
      </c>
      <c r="J47" t="s">
        <v>118</v>
      </c>
      <c r="K47" t="s">
        <v>436</v>
      </c>
      <c r="L47">
        <v>1</v>
      </c>
      <c r="M47" t="s">
        <v>101</v>
      </c>
      <c r="N47">
        <v>9</v>
      </c>
      <c r="O47" t="s">
        <v>187</v>
      </c>
      <c r="P47" t="s">
        <v>188</v>
      </c>
      <c r="Q47" t="s">
        <v>189</v>
      </c>
      <c r="R47">
        <v>2000</v>
      </c>
      <c r="S47" t="s">
        <v>76</v>
      </c>
      <c r="T47">
        <v>2721</v>
      </c>
      <c r="U47" t="s">
        <v>221</v>
      </c>
      <c r="V47">
        <v>0</v>
      </c>
      <c r="W47" t="s">
        <v>51</v>
      </c>
      <c r="X47" s="4">
        <v>0</v>
      </c>
      <c r="Y47" s="4">
        <v>0</v>
      </c>
      <c r="Z47" s="4">
        <v>0</v>
      </c>
      <c r="AA47" s="4">
        <v>0</v>
      </c>
      <c r="AB47" s="4">
        <v>0</v>
      </c>
      <c r="AC47" s="4">
        <v>0</v>
      </c>
      <c r="AD47" s="4">
        <v>0</v>
      </c>
      <c r="AE47" s="4">
        <f t="shared" si="6"/>
        <v>0</v>
      </c>
      <c r="AF47" s="4">
        <v>0</v>
      </c>
      <c r="AG47" s="4">
        <v>0</v>
      </c>
      <c r="AH47" s="4">
        <v>11538.6</v>
      </c>
      <c r="AI47" s="4">
        <f t="shared" si="7"/>
        <v>11538.6</v>
      </c>
      <c r="AJ47" s="4">
        <f t="shared" si="8"/>
        <v>11538.6</v>
      </c>
      <c r="AK47" s="4">
        <f t="shared" si="9"/>
        <v>11538.6</v>
      </c>
      <c r="AL47" s="4">
        <v>0</v>
      </c>
      <c r="AM47" s="4">
        <v>0</v>
      </c>
      <c r="AN47" s="4">
        <v>0</v>
      </c>
      <c r="AO47" s="4">
        <v>0</v>
      </c>
      <c r="AP47" s="4">
        <v>0</v>
      </c>
    </row>
    <row r="48" spans="1:43" x14ac:dyDescent="0.25">
      <c r="A48" t="s">
        <v>37</v>
      </c>
      <c r="B48" t="s">
        <v>38</v>
      </c>
      <c r="C48" t="s">
        <v>443</v>
      </c>
      <c r="D48" t="s">
        <v>444</v>
      </c>
      <c r="E48" t="s">
        <v>39</v>
      </c>
      <c r="F48" t="s">
        <v>40</v>
      </c>
      <c r="G48" t="s">
        <v>115</v>
      </c>
      <c r="H48" t="s">
        <v>116</v>
      </c>
      <c r="I48" t="s">
        <v>117</v>
      </c>
      <c r="J48" t="s">
        <v>118</v>
      </c>
      <c r="K48" t="s">
        <v>436</v>
      </c>
      <c r="L48">
        <v>1</v>
      </c>
      <c r="M48" t="s">
        <v>101</v>
      </c>
      <c r="N48">
        <v>9</v>
      </c>
      <c r="O48" t="s">
        <v>187</v>
      </c>
      <c r="P48" t="s">
        <v>188</v>
      </c>
      <c r="Q48" t="s">
        <v>189</v>
      </c>
      <c r="R48">
        <v>2000</v>
      </c>
      <c r="S48" t="s">
        <v>76</v>
      </c>
      <c r="T48">
        <v>2471</v>
      </c>
      <c r="U48" t="s">
        <v>186</v>
      </c>
      <c r="V48">
        <v>0</v>
      </c>
      <c r="W48" t="s">
        <v>51</v>
      </c>
      <c r="X48" s="4">
        <v>0</v>
      </c>
      <c r="Y48" s="4">
        <v>0</v>
      </c>
      <c r="Z48" s="4">
        <v>0</v>
      </c>
      <c r="AA48" s="4">
        <v>0</v>
      </c>
      <c r="AB48" s="4">
        <v>0</v>
      </c>
      <c r="AC48" s="4">
        <v>0</v>
      </c>
      <c r="AD48" s="4">
        <v>0</v>
      </c>
      <c r="AE48" s="4">
        <f t="shared" si="6"/>
        <v>0</v>
      </c>
      <c r="AF48" s="4">
        <v>0</v>
      </c>
      <c r="AG48" s="4">
        <v>0</v>
      </c>
      <c r="AH48" s="24">
        <v>9653.11</v>
      </c>
      <c r="AI48" s="4">
        <f t="shared" si="7"/>
        <v>9653.11</v>
      </c>
      <c r="AJ48" s="4">
        <f t="shared" si="8"/>
        <v>9653.11</v>
      </c>
      <c r="AK48" s="4">
        <f t="shared" si="9"/>
        <v>9653.11</v>
      </c>
      <c r="AL48" s="4">
        <v>0</v>
      </c>
      <c r="AM48" s="4">
        <v>0</v>
      </c>
      <c r="AN48" s="4">
        <v>0</v>
      </c>
      <c r="AO48" s="4">
        <v>0</v>
      </c>
      <c r="AP48" s="4">
        <v>0</v>
      </c>
      <c r="AQ48" t="s">
        <v>430</v>
      </c>
    </row>
    <row r="49" spans="1:42" x14ac:dyDescent="0.25">
      <c r="A49" t="s">
        <v>37</v>
      </c>
      <c r="B49" t="s">
        <v>38</v>
      </c>
      <c r="C49" t="s">
        <v>446</v>
      </c>
      <c r="D49" t="s">
        <v>448</v>
      </c>
      <c r="E49" t="s">
        <v>176</v>
      </c>
      <c r="F49" t="s">
        <v>177</v>
      </c>
      <c r="G49" t="s">
        <v>178</v>
      </c>
      <c r="H49" t="s">
        <v>179</v>
      </c>
      <c r="I49" t="s">
        <v>133</v>
      </c>
      <c r="J49" t="s">
        <v>134</v>
      </c>
      <c r="K49" t="s">
        <v>436</v>
      </c>
      <c r="L49">
        <v>5</v>
      </c>
      <c r="M49" t="s">
        <v>108</v>
      </c>
      <c r="N49">
        <v>22</v>
      </c>
      <c r="O49" t="s">
        <v>180</v>
      </c>
      <c r="P49" t="s">
        <v>181</v>
      </c>
      <c r="Q49" t="s">
        <v>182</v>
      </c>
      <c r="R49">
        <v>2000</v>
      </c>
      <c r="S49" t="s">
        <v>76</v>
      </c>
      <c r="T49">
        <v>2911</v>
      </c>
      <c r="U49" t="s">
        <v>224</v>
      </c>
      <c r="V49">
        <v>0</v>
      </c>
      <c r="W49" t="s">
        <v>51</v>
      </c>
      <c r="X49" s="4">
        <v>0</v>
      </c>
      <c r="Y49" s="4">
        <v>0</v>
      </c>
      <c r="Z49" s="4">
        <v>7284.8</v>
      </c>
      <c r="AA49">
        <v>0</v>
      </c>
      <c r="AB49">
        <v>0</v>
      </c>
      <c r="AC49">
        <v>0</v>
      </c>
      <c r="AD49">
        <v>0</v>
      </c>
      <c r="AE49" s="4">
        <f t="shared" si="6"/>
        <v>-7284.8</v>
      </c>
      <c r="AF49" s="4">
        <v>0</v>
      </c>
      <c r="AG49" s="4">
        <v>0</v>
      </c>
      <c r="AH49" s="4">
        <v>7285</v>
      </c>
      <c r="AI49" s="4">
        <f t="shared" si="7"/>
        <v>7285</v>
      </c>
      <c r="AJ49" s="4">
        <f t="shared" si="8"/>
        <v>0.1999999999998181</v>
      </c>
      <c r="AK49" s="4">
        <f t="shared" si="9"/>
        <v>7285</v>
      </c>
      <c r="AL49" s="4">
        <v>0</v>
      </c>
      <c r="AM49" s="4">
        <v>0</v>
      </c>
      <c r="AN49" s="4">
        <v>0</v>
      </c>
      <c r="AO49" s="4">
        <v>0</v>
      </c>
      <c r="AP49" s="4">
        <v>0</v>
      </c>
    </row>
    <row r="50" spans="1:42" x14ac:dyDescent="0.25">
      <c r="A50" t="s">
        <v>37</v>
      </c>
      <c r="B50" t="s">
        <v>38</v>
      </c>
      <c r="C50" t="s">
        <v>443</v>
      </c>
      <c r="D50" t="s">
        <v>444</v>
      </c>
      <c r="E50" t="s">
        <v>39</v>
      </c>
      <c r="F50" t="s">
        <v>40</v>
      </c>
      <c r="G50" t="s">
        <v>216</v>
      </c>
      <c r="H50" t="s">
        <v>217</v>
      </c>
      <c r="I50" t="s">
        <v>106</v>
      </c>
      <c r="J50" t="s">
        <v>107</v>
      </c>
      <c r="K50" t="s">
        <v>436</v>
      </c>
      <c r="L50">
        <v>6</v>
      </c>
      <c r="M50" t="s">
        <v>45</v>
      </c>
      <c r="N50">
        <v>3</v>
      </c>
      <c r="O50" t="s">
        <v>218</v>
      </c>
      <c r="P50" t="s">
        <v>219</v>
      </c>
      <c r="Q50" t="s">
        <v>220</v>
      </c>
      <c r="R50">
        <v>2000</v>
      </c>
      <c r="S50" t="s">
        <v>76</v>
      </c>
      <c r="T50">
        <v>2711</v>
      </c>
      <c r="U50" t="s">
        <v>215</v>
      </c>
      <c r="V50">
        <v>0</v>
      </c>
      <c r="W50" t="s">
        <v>51</v>
      </c>
      <c r="X50" s="4">
        <v>1450000</v>
      </c>
      <c r="Y50" s="4">
        <v>0</v>
      </c>
      <c r="Z50">
        <v>0</v>
      </c>
      <c r="AA50">
        <v>0</v>
      </c>
      <c r="AB50">
        <v>0</v>
      </c>
      <c r="AC50">
        <v>0</v>
      </c>
      <c r="AD50">
        <v>0</v>
      </c>
      <c r="AE50" s="4">
        <f t="shared" si="6"/>
        <v>1450000</v>
      </c>
      <c r="AF50" s="4">
        <v>0</v>
      </c>
      <c r="AG50" s="4">
        <v>0</v>
      </c>
      <c r="AH50" s="4">
        <v>7211.55</v>
      </c>
      <c r="AI50" s="4">
        <f t="shared" si="7"/>
        <v>1457211.55</v>
      </c>
      <c r="AJ50" s="4">
        <f t="shared" si="8"/>
        <v>1457211.55</v>
      </c>
      <c r="AK50" s="4">
        <f t="shared" si="9"/>
        <v>1457211.55</v>
      </c>
      <c r="AL50" s="4">
        <v>0</v>
      </c>
      <c r="AM50" s="4">
        <v>1450000</v>
      </c>
      <c r="AN50" s="4">
        <v>0</v>
      </c>
      <c r="AO50" s="4">
        <v>0</v>
      </c>
      <c r="AP50" s="4">
        <v>1450000</v>
      </c>
    </row>
    <row r="51" spans="1:42" x14ac:dyDescent="0.25">
      <c r="A51" t="s">
        <v>37</v>
      </c>
      <c r="B51" t="s">
        <v>38</v>
      </c>
      <c r="C51" t="s">
        <v>443</v>
      </c>
      <c r="D51" t="s">
        <v>444</v>
      </c>
      <c r="E51" t="s">
        <v>39</v>
      </c>
      <c r="F51" t="s">
        <v>40</v>
      </c>
      <c r="G51" t="s">
        <v>78</v>
      </c>
      <c r="H51" t="s">
        <v>79</v>
      </c>
      <c r="I51" t="s">
        <v>80</v>
      </c>
      <c r="J51" t="s">
        <v>81</v>
      </c>
      <c r="K51" t="s">
        <v>436</v>
      </c>
      <c r="L51">
        <v>6</v>
      </c>
      <c r="M51" t="s">
        <v>45</v>
      </c>
      <c r="N51">
        <v>15</v>
      </c>
      <c r="O51" t="s">
        <v>82</v>
      </c>
      <c r="P51" t="s">
        <v>83</v>
      </c>
      <c r="Q51" t="s">
        <v>84</v>
      </c>
      <c r="R51">
        <v>2000</v>
      </c>
      <c r="S51" t="s">
        <v>76</v>
      </c>
      <c r="T51">
        <v>2111</v>
      </c>
      <c r="U51" t="s">
        <v>77</v>
      </c>
      <c r="V51">
        <v>0</v>
      </c>
      <c r="W51" t="s">
        <v>51</v>
      </c>
      <c r="X51" s="4">
        <v>0</v>
      </c>
      <c r="Y51" s="4">
        <v>0</v>
      </c>
      <c r="Z51" s="4">
        <v>0</v>
      </c>
      <c r="AA51" s="4">
        <v>0</v>
      </c>
      <c r="AB51" s="4">
        <v>0</v>
      </c>
      <c r="AC51" s="4">
        <v>0</v>
      </c>
      <c r="AD51" s="4">
        <v>0</v>
      </c>
      <c r="AE51" s="4">
        <v>0</v>
      </c>
      <c r="AF51" s="4">
        <v>0</v>
      </c>
      <c r="AG51" s="4">
        <v>0</v>
      </c>
      <c r="AH51" s="4">
        <v>5500</v>
      </c>
      <c r="AI51" s="4">
        <f t="shared" si="7"/>
        <v>5500</v>
      </c>
      <c r="AJ51" s="4">
        <f t="shared" si="8"/>
        <v>5500</v>
      </c>
      <c r="AK51" s="4">
        <f t="shared" si="9"/>
        <v>5500</v>
      </c>
    </row>
    <row r="52" spans="1:42" x14ac:dyDescent="0.25">
      <c r="A52" t="s">
        <v>37</v>
      </c>
      <c r="B52" t="s">
        <v>38</v>
      </c>
      <c r="C52" t="s">
        <v>443</v>
      </c>
      <c r="D52" t="s">
        <v>444</v>
      </c>
      <c r="E52" t="s">
        <v>39</v>
      </c>
      <c r="F52" t="s">
        <v>40</v>
      </c>
      <c r="G52" t="s">
        <v>41</v>
      </c>
      <c r="H52" t="s">
        <v>42</v>
      </c>
      <c r="I52" t="s">
        <v>106</v>
      </c>
      <c r="J52" t="s">
        <v>107</v>
      </c>
      <c r="K52" t="s">
        <v>436</v>
      </c>
      <c r="L52">
        <v>5</v>
      </c>
      <c r="M52" t="s">
        <v>108</v>
      </c>
      <c r="N52">
        <v>2</v>
      </c>
      <c r="O52" t="s">
        <v>109</v>
      </c>
      <c r="P52" t="s">
        <v>110</v>
      </c>
      <c r="Q52" t="s">
        <v>111</v>
      </c>
      <c r="R52">
        <v>2000</v>
      </c>
      <c r="S52" t="s">
        <v>76</v>
      </c>
      <c r="T52">
        <v>2231</v>
      </c>
      <c r="U52" t="s">
        <v>158</v>
      </c>
      <c r="V52">
        <v>0</v>
      </c>
      <c r="W52" t="s">
        <v>51</v>
      </c>
      <c r="X52" s="4">
        <v>0</v>
      </c>
      <c r="Y52" s="4">
        <v>0</v>
      </c>
      <c r="Z52">
        <v>0</v>
      </c>
      <c r="AA52">
        <v>0</v>
      </c>
      <c r="AB52">
        <v>0</v>
      </c>
      <c r="AC52">
        <v>0</v>
      </c>
      <c r="AD52">
        <v>0</v>
      </c>
      <c r="AE52" s="4">
        <f>X52-Z52</f>
        <v>0</v>
      </c>
      <c r="AF52" s="4">
        <v>0</v>
      </c>
      <c r="AG52" s="22">
        <v>0</v>
      </c>
      <c r="AH52" s="22">
        <v>5000</v>
      </c>
      <c r="AI52" s="4">
        <f t="shared" si="7"/>
        <v>5000</v>
      </c>
      <c r="AJ52" s="4">
        <f t="shared" si="8"/>
        <v>5000</v>
      </c>
      <c r="AK52" s="4">
        <f t="shared" si="9"/>
        <v>5000</v>
      </c>
      <c r="AL52" s="4">
        <v>0</v>
      </c>
      <c r="AM52" s="4">
        <v>0</v>
      </c>
      <c r="AN52" s="4">
        <v>0</v>
      </c>
      <c r="AO52" s="4">
        <v>0</v>
      </c>
      <c r="AP52" s="4">
        <v>0</v>
      </c>
    </row>
    <row r="53" spans="1:42" x14ac:dyDescent="0.25">
      <c r="A53" t="s">
        <v>37</v>
      </c>
      <c r="B53" t="s">
        <v>38</v>
      </c>
      <c r="C53" t="s">
        <v>443</v>
      </c>
      <c r="D53" t="s">
        <v>444</v>
      </c>
      <c r="E53" t="s">
        <v>39</v>
      </c>
      <c r="F53" t="s">
        <v>40</v>
      </c>
      <c r="G53" t="s">
        <v>78</v>
      </c>
      <c r="H53" t="s">
        <v>79</v>
      </c>
      <c r="I53" t="s">
        <v>80</v>
      </c>
      <c r="J53" t="s">
        <v>81</v>
      </c>
      <c r="K53" t="s">
        <v>436</v>
      </c>
      <c r="L53">
        <v>6</v>
      </c>
      <c r="M53" t="s">
        <v>45</v>
      </c>
      <c r="N53">
        <v>16</v>
      </c>
      <c r="O53" t="s">
        <v>138</v>
      </c>
      <c r="P53" t="s">
        <v>139</v>
      </c>
      <c r="Q53" t="s">
        <v>140</v>
      </c>
      <c r="R53">
        <v>2000</v>
      </c>
      <c r="S53" t="s">
        <v>76</v>
      </c>
      <c r="T53">
        <v>2211</v>
      </c>
      <c r="U53" t="s">
        <v>112</v>
      </c>
      <c r="V53">
        <v>0</v>
      </c>
      <c r="W53" t="s">
        <v>51</v>
      </c>
      <c r="X53" s="4">
        <v>0</v>
      </c>
      <c r="Y53" s="4">
        <v>0</v>
      </c>
      <c r="Z53" s="4">
        <v>0</v>
      </c>
      <c r="AA53" s="4">
        <v>0</v>
      </c>
      <c r="AB53" s="4">
        <v>0</v>
      </c>
      <c r="AC53" s="4">
        <v>0</v>
      </c>
      <c r="AD53" s="4">
        <v>0</v>
      </c>
      <c r="AE53" s="4">
        <v>0</v>
      </c>
      <c r="AF53" s="4">
        <v>0</v>
      </c>
      <c r="AG53" s="4">
        <v>0</v>
      </c>
      <c r="AH53" s="4">
        <v>2500</v>
      </c>
      <c r="AI53" s="4">
        <f t="shared" si="7"/>
        <v>2500</v>
      </c>
      <c r="AJ53" s="4">
        <f t="shared" si="8"/>
        <v>2500</v>
      </c>
      <c r="AK53" s="4">
        <f t="shared" si="9"/>
        <v>2500</v>
      </c>
    </row>
    <row r="54" spans="1:42" x14ac:dyDescent="0.25">
      <c r="A54" t="s">
        <v>37</v>
      </c>
      <c r="B54" t="s">
        <v>38</v>
      </c>
      <c r="C54" t="s">
        <v>948</v>
      </c>
      <c r="D54" t="s">
        <v>454</v>
      </c>
      <c r="E54" t="s">
        <v>87</v>
      </c>
      <c r="F54" t="s">
        <v>88</v>
      </c>
      <c r="G54" t="s">
        <v>41</v>
      </c>
      <c r="H54" t="s">
        <v>42</v>
      </c>
      <c r="I54" t="s">
        <v>89</v>
      </c>
      <c r="J54" t="s">
        <v>90</v>
      </c>
      <c r="K54" t="s">
        <v>436</v>
      </c>
      <c r="L54">
        <v>6</v>
      </c>
      <c r="M54" t="s">
        <v>45</v>
      </c>
      <c r="N54">
        <v>46</v>
      </c>
      <c r="O54" t="s">
        <v>91</v>
      </c>
      <c r="P54" t="s">
        <v>92</v>
      </c>
      <c r="Q54" t="s">
        <v>93</v>
      </c>
      <c r="R54">
        <v>2000</v>
      </c>
      <c r="S54" t="s">
        <v>76</v>
      </c>
      <c r="T54">
        <v>2141</v>
      </c>
      <c r="U54" t="s">
        <v>85</v>
      </c>
      <c r="V54">
        <v>0</v>
      </c>
      <c r="W54" t="s">
        <v>51</v>
      </c>
      <c r="X54" s="4">
        <v>0</v>
      </c>
      <c r="Y54" s="4">
        <v>0</v>
      </c>
      <c r="Z54" s="4">
        <v>2204</v>
      </c>
      <c r="AA54">
        <v>0</v>
      </c>
      <c r="AB54">
        <v>0</v>
      </c>
      <c r="AC54">
        <v>0</v>
      </c>
      <c r="AD54">
        <v>0</v>
      </c>
      <c r="AE54" s="4">
        <f>X54-Z54</f>
        <v>-2204</v>
      </c>
      <c r="AF54" s="4">
        <v>0</v>
      </c>
      <c r="AG54" s="4">
        <v>0</v>
      </c>
      <c r="AH54" s="4">
        <v>2204</v>
      </c>
      <c r="AI54" s="4">
        <f t="shared" si="7"/>
        <v>2204</v>
      </c>
      <c r="AJ54" s="4">
        <f t="shared" si="8"/>
        <v>0</v>
      </c>
      <c r="AK54" s="4">
        <f t="shared" si="9"/>
        <v>2204</v>
      </c>
      <c r="AL54" s="4">
        <v>0</v>
      </c>
      <c r="AM54" s="4">
        <v>0</v>
      </c>
      <c r="AN54" s="4">
        <v>0</v>
      </c>
      <c r="AO54" s="4">
        <v>0</v>
      </c>
      <c r="AP54" s="4">
        <v>0</v>
      </c>
    </row>
    <row r="55" spans="1:42" x14ac:dyDescent="0.25">
      <c r="A55" t="s">
        <v>37</v>
      </c>
      <c r="B55" t="s">
        <v>38</v>
      </c>
      <c r="C55" t="s">
        <v>948</v>
      </c>
      <c r="D55" t="s">
        <v>454</v>
      </c>
      <c r="E55" t="s">
        <v>87</v>
      </c>
      <c r="F55" t="s">
        <v>88</v>
      </c>
      <c r="G55" t="s">
        <v>41</v>
      </c>
      <c r="H55" t="s">
        <v>42</v>
      </c>
      <c r="I55" t="s">
        <v>89</v>
      </c>
      <c r="J55" t="s">
        <v>90</v>
      </c>
      <c r="K55" t="s">
        <v>436</v>
      </c>
      <c r="L55">
        <v>6</v>
      </c>
      <c r="M55" t="s">
        <v>45</v>
      </c>
      <c r="N55">
        <v>46</v>
      </c>
      <c r="O55" t="s">
        <v>91</v>
      </c>
      <c r="P55" t="s">
        <v>92</v>
      </c>
      <c r="Q55" t="s">
        <v>93</v>
      </c>
      <c r="R55">
        <v>2000</v>
      </c>
      <c r="S55" t="s">
        <v>76</v>
      </c>
      <c r="T55">
        <v>2991</v>
      </c>
      <c r="U55" t="s">
        <v>233</v>
      </c>
      <c r="V55">
        <v>0</v>
      </c>
      <c r="W55" t="s">
        <v>51</v>
      </c>
      <c r="X55" s="4">
        <v>0</v>
      </c>
      <c r="Y55" s="4">
        <v>0</v>
      </c>
      <c r="Z55" s="4">
        <v>1624</v>
      </c>
      <c r="AA55">
        <v>0</v>
      </c>
      <c r="AB55">
        <v>0</v>
      </c>
      <c r="AC55">
        <v>0</v>
      </c>
      <c r="AD55">
        <v>0</v>
      </c>
      <c r="AE55" s="4">
        <f>X55-Z55</f>
        <v>-1624</v>
      </c>
      <c r="AF55" s="4">
        <v>0</v>
      </c>
      <c r="AG55" s="4">
        <v>0</v>
      </c>
      <c r="AH55" s="4">
        <v>2000</v>
      </c>
      <c r="AI55" s="4">
        <f t="shared" si="7"/>
        <v>2000</v>
      </c>
      <c r="AJ55" s="4">
        <f t="shared" si="8"/>
        <v>376</v>
      </c>
      <c r="AK55" s="4">
        <f t="shared" si="9"/>
        <v>2000</v>
      </c>
      <c r="AL55" s="4">
        <v>0</v>
      </c>
      <c r="AM55" s="4">
        <v>0</v>
      </c>
      <c r="AN55" s="4">
        <v>0</v>
      </c>
      <c r="AO55" s="4">
        <v>0</v>
      </c>
      <c r="AP55" s="4">
        <v>0</v>
      </c>
    </row>
    <row r="56" spans="1:42" x14ac:dyDescent="0.25">
      <c r="A56" t="s">
        <v>37</v>
      </c>
      <c r="B56" t="s">
        <v>38</v>
      </c>
      <c r="C56" t="s">
        <v>443</v>
      </c>
      <c r="D56" t="s">
        <v>444</v>
      </c>
      <c r="E56" t="s">
        <v>39</v>
      </c>
      <c r="F56" t="s">
        <v>40</v>
      </c>
      <c r="G56" t="s">
        <v>115</v>
      </c>
      <c r="H56" t="s">
        <v>116</v>
      </c>
      <c r="I56" t="s">
        <v>117</v>
      </c>
      <c r="J56" t="s">
        <v>118</v>
      </c>
      <c r="K56" t="s">
        <v>436</v>
      </c>
      <c r="L56">
        <v>1</v>
      </c>
      <c r="M56" t="s">
        <v>101</v>
      </c>
      <c r="N56">
        <v>9</v>
      </c>
      <c r="O56" t="s">
        <v>187</v>
      </c>
      <c r="P56" t="s">
        <v>188</v>
      </c>
      <c r="Q56" t="s">
        <v>189</v>
      </c>
      <c r="R56">
        <v>2000</v>
      </c>
      <c r="S56" t="s">
        <v>76</v>
      </c>
      <c r="T56">
        <v>2541</v>
      </c>
      <c r="U56" t="s">
        <v>202</v>
      </c>
      <c r="V56">
        <v>0</v>
      </c>
      <c r="W56" t="s">
        <v>51</v>
      </c>
      <c r="X56" s="4">
        <v>0</v>
      </c>
      <c r="Y56" s="4">
        <v>0</v>
      </c>
      <c r="Z56" s="4">
        <v>0</v>
      </c>
      <c r="AA56" s="4">
        <v>0</v>
      </c>
      <c r="AB56" s="4">
        <v>0</v>
      </c>
      <c r="AC56" s="4">
        <v>0</v>
      </c>
      <c r="AD56" s="4">
        <v>0</v>
      </c>
      <c r="AE56" s="4">
        <f>X56-Z56</f>
        <v>0</v>
      </c>
      <c r="AF56" s="4">
        <v>0</v>
      </c>
      <c r="AG56" s="4">
        <v>0</v>
      </c>
      <c r="AH56" s="4">
        <v>1923.6</v>
      </c>
      <c r="AI56" s="4">
        <f t="shared" si="7"/>
        <v>1923.6</v>
      </c>
      <c r="AJ56" s="4">
        <f t="shared" si="8"/>
        <v>1923.6</v>
      </c>
      <c r="AK56" s="4">
        <f t="shared" si="9"/>
        <v>1923.6</v>
      </c>
      <c r="AL56" s="4">
        <v>0</v>
      </c>
      <c r="AM56" s="4">
        <v>0</v>
      </c>
      <c r="AN56" s="4">
        <v>0</v>
      </c>
      <c r="AO56" s="4">
        <v>0</v>
      </c>
      <c r="AP56" s="4">
        <v>0</v>
      </c>
    </row>
    <row r="57" spans="1:42" x14ac:dyDescent="0.25">
      <c r="A57" t="s">
        <v>37</v>
      </c>
      <c r="B57" t="s">
        <v>38</v>
      </c>
      <c r="C57" t="s">
        <v>443</v>
      </c>
      <c r="D57" t="s">
        <v>444</v>
      </c>
      <c r="E57" t="s">
        <v>39</v>
      </c>
      <c r="F57" t="s">
        <v>40</v>
      </c>
      <c r="G57" t="s">
        <v>115</v>
      </c>
      <c r="H57" t="s">
        <v>116</v>
      </c>
      <c r="I57" t="s">
        <v>117</v>
      </c>
      <c r="J57" t="s">
        <v>118</v>
      </c>
      <c r="K57" t="s">
        <v>436</v>
      </c>
      <c r="L57">
        <v>1</v>
      </c>
      <c r="M57" t="s">
        <v>101</v>
      </c>
      <c r="N57">
        <v>9</v>
      </c>
      <c r="O57" t="s">
        <v>187</v>
      </c>
      <c r="P57" t="s">
        <v>188</v>
      </c>
      <c r="Q57" t="s">
        <v>189</v>
      </c>
      <c r="R57">
        <v>2000</v>
      </c>
      <c r="S57" t="s">
        <v>76</v>
      </c>
      <c r="T57">
        <v>2981</v>
      </c>
      <c r="U57" t="s">
        <v>232</v>
      </c>
      <c r="V57">
        <v>0</v>
      </c>
      <c r="W57" t="s">
        <v>51</v>
      </c>
      <c r="X57" s="4">
        <v>0</v>
      </c>
      <c r="Y57" s="4">
        <v>0</v>
      </c>
      <c r="Z57" s="4">
        <v>0</v>
      </c>
      <c r="AA57" s="4">
        <v>0</v>
      </c>
      <c r="AB57" s="4">
        <v>0</v>
      </c>
      <c r="AC57" s="4">
        <v>0</v>
      </c>
      <c r="AD57" s="4">
        <v>0</v>
      </c>
      <c r="AE57" s="4">
        <f>X57-Z57</f>
        <v>0</v>
      </c>
      <c r="AF57" s="4">
        <v>0</v>
      </c>
      <c r="AG57" s="4">
        <v>0</v>
      </c>
      <c r="AH57" s="4">
        <v>921.49</v>
      </c>
      <c r="AI57" s="4">
        <f t="shared" si="7"/>
        <v>921.49</v>
      </c>
      <c r="AJ57" s="4">
        <f t="shared" si="8"/>
        <v>921.49</v>
      </c>
      <c r="AK57" s="4">
        <f t="shared" si="9"/>
        <v>921.49</v>
      </c>
      <c r="AL57" s="4">
        <v>0</v>
      </c>
      <c r="AM57" s="4">
        <v>0</v>
      </c>
      <c r="AN57" s="4">
        <v>0</v>
      </c>
      <c r="AO57" s="4">
        <v>0</v>
      </c>
      <c r="AP57" s="4">
        <v>0</v>
      </c>
    </row>
    <row r="58" spans="1:42" x14ac:dyDescent="0.25">
      <c r="A58" t="s">
        <v>37</v>
      </c>
      <c r="B58" t="s">
        <v>38</v>
      </c>
      <c r="C58" t="s">
        <v>443</v>
      </c>
      <c r="D58" t="s">
        <v>444</v>
      </c>
      <c r="E58" t="s">
        <v>39</v>
      </c>
      <c r="F58" t="s">
        <v>40</v>
      </c>
      <c r="G58" t="s">
        <v>78</v>
      </c>
      <c r="H58" t="s">
        <v>79</v>
      </c>
      <c r="I58" t="s">
        <v>80</v>
      </c>
      <c r="J58" t="s">
        <v>81</v>
      </c>
      <c r="K58" t="s">
        <v>436</v>
      </c>
      <c r="L58">
        <v>6</v>
      </c>
      <c r="M58" t="s">
        <v>45</v>
      </c>
      <c r="N58">
        <v>16</v>
      </c>
      <c r="O58" t="s">
        <v>138</v>
      </c>
      <c r="P58" t="s">
        <v>139</v>
      </c>
      <c r="Q58" t="s">
        <v>140</v>
      </c>
      <c r="R58">
        <v>2000</v>
      </c>
      <c r="S58" t="s">
        <v>76</v>
      </c>
      <c r="T58">
        <v>2961</v>
      </c>
      <c r="U58" t="s">
        <v>230</v>
      </c>
      <c r="V58">
        <v>0</v>
      </c>
      <c r="W58" t="s">
        <v>51</v>
      </c>
      <c r="X58" s="4">
        <v>0</v>
      </c>
      <c r="Y58" s="4">
        <v>0</v>
      </c>
      <c r="Z58" s="4">
        <v>0</v>
      </c>
      <c r="AA58" s="4">
        <v>0</v>
      </c>
      <c r="AB58" s="4">
        <v>0</v>
      </c>
      <c r="AC58" s="4">
        <v>0</v>
      </c>
      <c r="AD58" s="4">
        <v>0</v>
      </c>
      <c r="AE58" s="4">
        <v>0</v>
      </c>
      <c r="AF58" s="4">
        <v>0</v>
      </c>
      <c r="AG58" s="4">
        <v>0</v>
      </c>
      <c r="AH58" s="4">
        <v>500</v>
      </c>
      <c r="AI58" s="4">
        <f t="shared" si="7"/>
        <v>500</v>
      </c>
      <c r="AJ58" s="4">
        <f t="shared" si="8"/>
        <v>500</v>
      </c>
      <c r="AK58" s="4">
        <f t="shared" si="9"/>
        <v>500</v>
      </c>
    </row>
    <row r="59" spans="1:42" x14ac:dyDescent="0.25">
      <c r="A59" t="s">
        <v>37</v>
      </c>
      <c r="B59" t="s">
        <v>38</v>
      </c>
      <c r="C59" t="s">
        <v>443</v>
      </c>
      <c r="D59" t="s">
        <v>444</v>
      </c>
      <c r="E59" t="s">
        <v>39</v>
      </c>
      <c r="F59" t="s">
        <v>40</v>
      </c>
      <c r="G59" t="s">
        <v>41</v>
      </c>
      <c r="H59" t="s">
        <v>42</v>
      </c>
      <c r="I59" t="s">
        <v>43</v>
      </c>
      <c r="J59" t="s">
        <v>44</v>
      </c>
      <c r="K59" t="s">
        <v>436</v>
      </c>
      <c r="L59">
        <v>6</v>
      </c>
      <c r="M59" t="s">
        <v>45</v>
      </c>
      <c r="N59">
        <v>19</v>
      </c>
      <c r="O59" t="s">
        <v>75</v>
      </c>
      <c r="P59" t="s">
        <v>47</v>
      </c>
      <c r="Q59" t="s">
        <v>48</v>
      </c>
      <c r="R59">
        <v>2000</v>
      </c>
      <c r="S59" t="s">
        <v>76</v>
      </c>
      <c r="T59">
        <v>2611</v>
      </c>
      <c r="U59" t="s">
        <v>213</v>
      </c>
      <c r="V59">
        <v>0</v>
      </c>
      <c r="W59" t="s">
        <v>51</v>
      </c>
      <c r="X59" s="4">
        <v>28500000</v>
      </c>
      <c r="Y59" s="4">
        <v>28500000</v>
      </c>
      <c r="Z59" s="4">
        <v>13743424.300000001</v>
      </c>
      <c r="AA59" s="4">
        <v>13201240.300000001</v>
      </c>
      <c r="AB59" s="4">
        <v>13201240.300000001</v>
      </c>
      <c r="AC59" s="4">
        <v>13189799.5</v>
      </c>
      <c r="AD59" s="4">
        <v>12951761.699999999</v>
      </c>
      <c r="AE59" s="4">
        <f>X59-Z59</f>
        <v>14756575.699999999</v>
      </c>
      <c r="AF59" s="4">
        <v>0</v>
      </c>
      <c r="AG59" s="4">
        <v>0</v>
      </c>
      <c r="AH59" s="4">
        <v>232.38</v>
      </c>
      <c r="AI59" s="4">
        <f t="shared" ref="AI59:AI90" si="10">X59-AG59+AH59+AF59</f>
        <v>28500232.379999999</v>
      </c>
      <c r="AJ59" s="4">
        <f t="shared" ref="AJ59:AJ90" si="11">AI59-Z59</f>
        <v>14756808.079999998</v>
      </c>
      <c r="AK59" s="4">
        <f t="shared" ref="AK59:AK90" si="12">AI59-Y59</f>
        <v>232.37999999895692</v>
      </c>
      <c r="AL59" s="4">
        <v>0</v>
      </c>
      <c r="AM59" s="4">
        <v>0</v>
      </c>
      <c r="AN59" s="4">
        <v>0</v>
      </c>
      <c r="AO59" s="4">
        <v>0</v>
      </c>
      <c r="AP59" s="4">
        <v>0</v>
      </c>
    </row>
    <row r="60" spans="1:42" x14ac:dyDescent="0.25">
      <c r="A60" t="s">
        <v>37</v>
      </c>
      <c r="B60" t="s">
        <v>38</v>
      </c>
      <c r="C60" t="s">
        <v>443</v>
      </c>
      <c r="D60" t="s">
        <v>444</v>
      </c>
      <c r="E60" t="s">
        <v>39</v>
      </c>
      <c r="F60" t="s">
        <v>40</v>
      </c>
      <c r="G60" t="s">
        <v>78</v>
      </c>
      <c r="H60" t="s">
        <v>79</v>
      </c>
      <c r="I60" t="s">
        <v>80</v>
      </c>
      <c r="J60" t="s">
        <v>81</v>
      </c>
      <c r="K60" t="s">
        <v>436</v>
      </c>
      <c r="L60">
        <v>6</v>
      </c>
      <c r="M60" t="s">
        <v>45</v>
      </c>
      <c r="N60">
        <v>16</v>
      </c>
      <c r="O60" t="s">
        <v>138</v>
      </c>
      <c r="P60" t="s">
        <v>139</v>
      </c>
      <c r="Q60" t="s">
        <v>140</v>
      </c>
      <c r="R60">
        <v>2000</v>
      </c>
      <c r="S60" t="s">
        <v>76</v>
      </c>
      <c r="T60">
        <v>2921</v>
      </c>
      <c r="U60" t="s">
        <v>228</v>
      </c>
      <c r="V60">
        <v>0</v>
      </c>
      <c r="W60" t="s">
        <v>51</v>
      </c>
      <c r="X60" s="4">
        <v>0</v>
      </c>
      <c r="Y60" s="4">
        <v>0</v>
      </c>
      <c r="Z60" s="4">
        <v>0</v>
      </c>
      <c r="AA60" s="4">
        <v>0</v>
      </c>
      <c r="AB60" s="4">
        <v>0</v>
      </c>
      <c r="AC60" s="4">
        <v>0</v>
      </c>
      <c r="AD60" s="4">
        <v>0</v>
      </c>
      <c r="AE60" s="4">
        <v>0</v>
      </c>
      <c r="AF60" s="4">
        <v>0</v>
      </c>
      <c r="AG60" s="4">
        <v>0</v>
      </c>
      <c r="AH60" s="4">
        <v>200</v>
      </c>
      <c r="AI60" s="4">
        <f t="shared" si="10"/>
        <v>200</v>
      </c>
      <c r="AJ60" s="4">
        <f t="shared" si="11"/>
        <v>200</v>
      </c>
      <c r="AK60" s="4">
        <f t="shared" si="12"/>
        <v>200</v>
      </c>
    </row>
    <row r="61" spans="1:42" x14ac:dyDescent="0.25">
      <c r="A61" t="s">
        <v>86</v>
      </c>
      <c r="B61" s="13" t="s">
        <v>38</v>
      </c>
      <c r="C61" t="s">
        <v>443</v>
      </c>
      <c r="D61" t="s">
        <v>444</v>
      </c>
      <c r="E61" t="s">
        <v>39</v>
      </c>
      <c r="F61" t="s">
        <v>40</v>
      </c>
      <c r="G61" t="s">
        <v>41</v>
      </c>
      <c r="H61" t="s">
        <v>42</v>
      </c>
      <c r="I61" t="s">
        <v>43</v>
      </c>
      <c r="J61" t="s">
        <v>44</v>
      </c>
      <c r="K61" t="s">
        <v>436</v>
      </c>
      <c r="L61">
        <v>6</v>
      </c>
      <c r="M61" t="s">
        <v>45</v>
      </c>
      <c r="N61">
        <v>19</v>
      </c>
      <c r="O61" t="s">
        <v>75</v>
      </c>
      <c r="P61" t="s">
        <v>47</v>
      </c>
      <c r="Q61" t="s">
        <v>48</v>
      </c>
      <c r="R61">
        <v>2000</v>
      </c>
      <c r="S61" t="s">
        <v>76</v>
      </c>
      <c r="T61">
        <v>2141</v>
      </c>
      <c r="U61" t="s">
        <v>85</v>
      </c>
      <c r="V61">
        <v>0</v>
      </c>
      <c r="W61" t="s">
        <v>51</v>
      </c>
      <c r="X61" s="4">
        <v>110000</v>
      </c>
      <c r="Y61" s="4">
        <v>0</v>
      </c>
      <c r="Z61" s="4">
        <v>97764.800000000003</v>
      </c>
      <c r="AA61">
        <v>0</v>
      </c>
      <c r="AB61">
        <v>0</v>
      </c>
      <c r="AC61">
        <v>0</v>
      </c>
      <c r="AD61">
        <v>0</v>
      </c>
      <c r="AE61" s="4">
        <f t="shared" ref="AE61:AE92" si="13">X61-Z61</f>
        <v>12235.199999999997</v>
      </c>
      <c r="AF61" s="4">
        <v>0</v>
      </c>
      <c r="AG61" s="23">
        <v>110000</v>
      </c>
      <c r="AH61" s="4">
        <v>0</v>
      </c>
      <c r="AI61" s="4">
        <f t="shared" si="10"/>
        <v>0</v>
      </c>
      <c r="AJ61" s="4">
        <f t="shared" si="11"/>
        <v>-97764.800000000003</v>
      </c>
      <c r="AK61" s="4">
        <f t="shared" si="12"/>
        <v>0</v>
      </c>
      <c r="AL61" s="4">
        <v>0</v>
      </c>
      <c r="AM61" s="4">
        <v>110000</v>
      </c>
      <c r="AN61" s="4">
        <v>0</v>
      </c>
      <c r="AO61" s="4">
        <v>0</v>
      </c>
      <c r="AP61" s="4">
        <v>110000</v>
      </c>
    </row>
    <row r="62" spans="1:42" x14ac:dyDescent="0.25">
      <c r="A62" t="s">
        <v>37</v>
      </c>
      <c r="B62" t="s">
        <v>38</v>
      </c>
      <c r="C62" t="s">
        <v>443</v>
      </c>
      <c r="D62" t="s">
        <v>444</v>
      </c>
      <c r="E62" t="s">
        <v>39</v>
      </c>
      <c r="F62" t="s">
        <v>40</v>
      </c>
      <c r="G62" t="s">
        <v>41</v>
      </c>
      <c r="H62" t="s">
        <v>42</v>
      </c>
      <c r="I62" t="s">
        <v>43</v>
      </c>
      <c r="J62" t="s">
        <v>44</v>
      </c>
      <c r="K62" t="s">
        <v>436</v>
      </c>
      <c r="L62">
        <v>6</v>
      </c>
      <c r="M62" t="s">
        <v>45</v>
      </c>
      <c r="N62">
        <v>19</v>
      </c>
      <c r="O62" t="s">
        <v>75</v>
      </c>
      <c r="P62" t="s">
        <v>47</v>
      </c>
      <c r="Q62" t="s">
        <v>48</v>
      </c>
      <c r="R62">
        <v>2000</v>
      </c>
      <c r="S62" t="s">
        <v>76</v>
      </c>
      <c r="T62">
        <v>2161</v>
      </c>
      <c r="U62" t="s">
        <v>94</v>
      </c>
      <c r="V62">
        <v>0</v>
      </c>
      <c r="W62" t="s">
        <v>51</v>
      </c>
      <c r="X62" s="4">
        <v>1257760</v>
      </c>
      <c r="Y62" s="4">
        <v>1500000</v>
      </c>
      <c r="Z62" s="4">
        <v>1062586.82</v>
      </c>
      <c r="AA62" s="4">
        <v>782238.02</v>
      </c>
      <c r="AB62" s="4">
        <v>535687.1</v>
      </c>
      <c r="AC62" s="4">
        <v>511460.89</v>
      </c>
      <c r="AD62" s="4">
        <v>259775.5</v>
      </c>
      <c r="AE62" s="4">
        <f t="shared" si="13"/>
        <v>195173.17999999993</v>
      </c>
      <c r="AF62" s="4">
        <v>0</v>
      </c>
      <c r="AG62" s="4">
        <v>0</v>
      </c>
      <c r="AH62" s="4">
        <v>0</v>
      </c>
      <c r="AI62" s="4">
        <f t="shared" si="10"/>
        <v>1257760</v>
      </c>
      <c r="AJ62" s="4">
        <f t="shared" si="11"/>
        <v>195173.17999999993</v>
      </c>
      <c r="AK62" s="4">
        <f t="shared" si="12"/>
        <v>-242240</v>
      </c>
      <c r="AL62" s="4">
        <v>0</v>
      </c>
      <c r="AM62" s="4">
        <v>0</v>
      </c>
      <c r="AN62" s="4">
        <v>0</v>
      </c>
      <c r="AO62" s="4">
        <v>242240</v>
      </c>
      <c r="AP62" s="4">
        <v>-242240</v>
      </c>
    </row>
    <row r="63" spans="1:42" x14ac:dyDescent="0.25">
      <c r="A63" t="s">
        <v>37</v>
      </c>
      <c r="B63" t="s">
        <v>38</v>
      </c>
      <c r="C63" t="s">
        <v>443</v>
      </c>
      <c r="D63" t="s">
        <v>444</v>
      </c>
      <c r="E63" t="s">
        <v>95</v>
      </c>
      <c r="F63" t="s">
        <v>96</v>
      </c>
      <c r="G63" t="s">
        <v>97</v>
      </c>
      <c r="H63" t="s">
        <v>98</v>
      </c>
      <c r="I63" t="s">
        <v>99</v>
      </c>
      <c r="J63" t="s">
        <v>100</v>
      </c>
      <c r="K63" t="s">
        <v>436</v>
      </c>
      <c r="L63">
        <v>1</v>
      </c>
      <c r="M63" t="s">
        <v>101</v>
      </c>
      <c r="N63">
        <v>14</v>
      </c>
      <c r="O63" t="s">
        <v>102</v>
      </c>
      <c r="P63" t="s">
        <v>103</v>
      </c>
      <c r="Q63" t="s">
        <v>104</v>
      </c>
      <c r="R63">
        <v>2000</v>
      </c>
      <c r="S63" t="s">
        <v>76</v>
      </c>
      <c r="T63">
        <v>2211</v>
      </c>
      <c r="U63" t="s">
        <v>112</v>
      </c>
      <c r="V63">
        <v>0</v>
      </c>
      <c r="W63" t="s">
        <v>51</v>
      </c>
      <c r="X63" s="4">
        <v>15000</v>
      </c>
      <c r="Y63" s="4">
        <v>15000</v>
      </c>
      <c r="Z63" s="4">
        <v>13084.8</v>
      </c>
      <c r="AA63" s="4">
        <v>13084.8</v>
      </c>
      <c r="AB63" s="4">
        <v>13084.8</v>
      </c>
      <c r="AC63" s="4">
        <v>13084.8</v>
      </c>
      <c r="AD63" s="4">
        <v>13084.8</v>
      </c>
      <c r="AE63" s="4">
        <f t="shared" si="13"/>
        <v>1915.2000000000007</v>
      </c>
      <c r="AF63" s="4">
        <v>0</v>
      </c>
      <c r="AG63" s="4">
        <v>0</v>
      </c>
      <c r="AH63" s="4">
        <v>0</v>
      </c>
      <c r="AI63" s="4">
        <f t="shared" si="10"/>
        <v>15000</v>
      </c>
      <c r="AJ63" s="4">
        <f t="shared" si="11"/>
        <v>1915.2000000000007</v>
      </c>
      <c r="AK63" s="4">
        <f t="shared" si="12"/>
        <v>0</v>
      </c>
      <c r="AL63" s="4">
        <v>0</v>
      </c>
      <c r="AM63" s="4">
        <v>0</v>
      </c>
      <c r="AN63" s="4">
        <v>0</v>
      </c>
      <c r="AO63" s="4">
        <v>0</v>
      </c>
      <c r="AP63" s="4">
        <v>0</v>
      </c>
    </row>
    <row r="64" spans="1:42" x14ac:dyDescent="0.25">
      <c r="A64" t="s">
        <v>37</v>
      </c>
      <c r="B64" t="s">
        <v>38</v>
      </c>
      <c r="C64" t="s">
        <v>443</v>
      </c>
      <c r="D64" t="s">
        <v>445</v>
      </c>
      <c r="E64" t="s">
        <v>113</v>
      </c>
      <c r="F64" t="s">
        <v>114</v>
      </c>
      <c r="G64" t="s">
        <v>115</v>
      </c>
      <c r="H64" t="s">
        <v>116</v>
      </c>
      <c r="I64" t="s">
        <v>117</v>
      </c>
      <c r="J64" t="s">
        <v>118</v>
      </c>
      <c r="K64" t="s">
        <v>436</v>
      </c>
      <c r="L64">
        <v>3</v>
      </c>
      <c r="M64" t="s">
        <v>119</v>
      </c>
      <c r="N64">
        <v>11</v>
      </c>
      <c r="O64" t="s">
        <v>120</v>
      </c>
      <c r="P64" t="s">
        <v>121</v>
      </c>
      <c r="Q64" t="s">
        <v>122</v>
      </c>
      <c r="R64">
        <v>2000</v>
      </c>
      <c r="S64" t="s">
        <v>76</v>
      </c>
      <c r="T64">
        <v>2211</v>
      </c>
      <c r="U64" t="s">
        <v>112</v>
      </c>
      <c r="V64">
        <v>0</v>
      </c>
      <c r="W64" t="s">
        <v>51</v>
      </c>
      <c r="X64" s="4">
        <v>100000</v>
      </c>
      <c r="Y64" s="4">
        <v>100000</v>
      </c>
      <c r="Z64" s="4">
        <v>97568.8</v>
      </c>
      <c r="AA64" s="4">
        <v>97568.8</v>
      </c>
      <c r="AB64" s="4">
        <v>22568.799999999999</v>
      </c>
      <c r="AC64" s="4">
        <v>22568.799999999999</v>
      </c>
      <c r="AD64" s="4">
        <v>22568.799999999999</v>
      </c>
      <c r="AE64" s="4">
        <f t="shared" si="13"/>
        <v>2431.1999999999971</v>
      </c>
      <c r="AF64" s="4">
        <v>0</v>
      </c>
      <c r="AG64" s="4">
        <v>0</v>
      </c>
      <c r="AH64" s="4">
        <v>0</v>
      </c>
      <c r="AI64" s="4">
        <f t="shared" si="10"/>
        <v>100000</v>
      </c>
      <c r="AJ64" s="4">
        <f t="shared" si="11"/>
        <v>2431.1999999999971</v>
      </c>
      <c r="AK64" s="4">
        <f t="shared" si="12"/>
        <v>0</v>
      </c>
      <c r="AL64" s="4">
        <v>0</v>
      </c>
      <c r="AM64" s="4">
        <v>0</v>
      </c>
      <c r="AN64" s="4">
        <v>0</v>
      </c>
      <c r="AO64" s="4">
        <v>0</v>
      </c>
      <c r="AP64" s="4">
        <v>0</v>
      </c>
    </row>
    <row r="65" spans="1:42" x14ac:dyDescent="0.25">
      <c r="A65" t="s">
        <v>37</v>
      </c>
      <c r="B65" t="s">
        <v>38</v>
      </c>
      <c r="C65" t="s">
        <v>443</v>
      </c>
      <c r="D65" t="s">
        <v>445</v>
      </c>
      <c r="E65" t="s">
        <v>123</v>
      </c>
      <c r="F65" t="s">
        <v>124</v>
      </c>
      <c r="G65" t="s">
        <v>115</v>
      </c>
      <c r="H65" t="s">
        <v>116</v>
      </c>
      <c r="I65" t="s">
        <v>125</v>
      </c>
      <c r="J65" t="s">
        <v>126</v>
      </c>
      <c r="K65" t="s">
        <v>436</v>
      </c>
      <c r="L65">
        <v>7</v>
      </c>
      <c r="M65" t="s">
        <v>127</v>
      </c>
      <c r="N65">
        <v>37</v>
      </c>
      <c r="O65" t="s">
        <v>128</v>
      </c>
      <c r="P65" t="s">
        <v>129</v>
      </c>
      <c r="Q65" t="s">
        <v>130</v>
      </c>
      <c r="R65">
        <v>2000</v>
      </c>
      <c r="S65" t="s">
        <v>76</v>
      </c>
      <c r="T65">
        <v>2211</v>
      </c>
      <c r="U65" t="s">
        <v>112</v>
      </c>
      <c r="V65">
        <v>0</v>
      </c>
      <c r="W65" t="s">
        <v>51</v>
      </c>
      <c r="X65" s="4">
        <v>250000</v>
      </c>
      <c r="Y65" s="4">
        <v>250000</v>
      </c>
      <c r="Z65" s="4">
        <v>239980.79999999999</v>
      </c>
      <c r="AA65" s="4">
        <v>239980.79999999999</v>
      </c>
      <c r="AB65" s="4">
        <v>63976.32</v>
      </c>
      <c r="AC65" s="4">
        <v>63976.32</v>
      </c>
      <c r="AD65" s="4">
        <v>63976.32</v>
      </c>
      <c r="AE65" s="4">
        <f t="shared" si="13"/>
        <v>10019.200000000012</v>
      </c>
      <c r="AF65" s="4">
        <v>0</v>
      </c>
      <c r="AG65" s="4">
        <v>0</v>
      </c>
      <c r="AH65" s="4">
        <v>0</v>
      </c>
      <c r="AI65" s="4">
        <f t="shared" si="10"/>
        <v>250000</v>
      </c>
      <c r="AJ65" s="4">
        <f t="shared" si="11"/>
        <v>10019.200000000012</v>
      </c>
      <c r="AK65" s="4">
        <f t="shared" si="12"/>
        <v>0</v>
      </c>
      <c r="AL65" s="4">
        <v>0</v>
      </c>
      <c r="AM65" s="4">
        <v>0</v>
      </c>
      <c r="AN65" s="4">
        <v>0</v>
      </c>
      <c r="AO65" s="4">
        <v>0</v>
      </c>
      <c r="AP65" s="4">
        <v>0</v>
      </c>
    </row>
    <row r="66" spans="1:42" x14ac:dyDescent="0.25">
      <c r="A66" t="s">
        <v>37</v>
      </c>
      <c r="B66" t="s">
        <v>38</v>
      </c>
      <c r="C66" t="s">
        <v>446</v>
      </c>
      <c r="D66" t="s">
        <v>450</v>
      </c>
      <c r="E66" t="s">
        <v>131</v>
      </c>
      <c r="F66" t="s">
        <v>132</v>
      </c>
      <c r="G66" t="s">
        <v>115</v>
      </c>
      <c r="H66" t="s">
        <v>116</v>
      </c>
      <c r="I66" t="s">
        <v>133</v>
      </c>
      <c r="J66" t="s">
        <v>134</v>
      </c>
      <c r="K66" t="s">
        <v>436</v>
      </c>
      <c r="L66">
        <v>5</v>
      </c>
      <c r="M66" t="s">
        <v>108</v>
      </c>
      <c r="N66">
        <v>29</v>
      </c>
      <c r="O66" t="s">
        <v>135</v>
      </c>
      <c r="P66" t="s">
        <v>136</v>
      </c>
      <c r="Q66" t="s">
        <v>137</v>
      </c>
      <c r="R66">
        <v>2000</v>
      </c>
      <c r="S66" t="s">
        <v>76</v>
      </c>
      <c r="T66">
        <v>2211</v>
      </c>
      <c r="U66" t="s">
        <v>112</v>
      </c>
      <c r="V66">
        <v>0</v>
      </c>
      <c r="W66" t="s">
        <v>51</v>
      </c>
      <c r="X66" s="4">
        <v>1000000</v>
      </c>
      <c r="Y66" s="4">
        <v>1000000</v>
      </c>
      <c r="Z66">
        <v>0</v>
      </c>
      <c r="AA66">
        <v>0</v>
      </c>
      <c r="AB66">
        <v>0</v>
      </c>
      <c r="AC66">
        <v>0</v>
      </c>
      <c r="AD66">
        <v>0</v>
      </c>
      <c r="AE66" s="4">
        <f t="shared" si="13"/>
        <v>1000000</v>
      </c>
      <c r="AF66" s="4">
        <v>0</v>
      </c>
      <c r="AG66" s="4">
        <v>0</v>
      </c>
      <c r="AH66" s="4">
        <v>0</v>
      </c>
      <c r="AI66" s="4">
        <f t="shared" si="10"/>
        <v>1000000</v>
      </c>
      <c r="AJ66" s="4">
        <f t="shared" si="11"/>
        <v>1000000</v>
      </c>
      <c r="AK66" s="4">
        <f t="shared" si="12"/>
        <v>0</v>
      </c>
      <c r="AL66" s="4">
        <v>0</v>
      </c>
      <c r="AM66" s="4">
        <v>0</v>
      </c>
      <c r="AN66" s="4">
        <v>0</v>
      </c>
      <c r="AO66" s="4">
        <v>0</v>
      </c>
      <c r="AP66" s="4">
        <v>0</v>
      </c>
    </row>
    <row r="67" spans="1:42" x14ac:dyDescent="0.25">
      <c r="A67" t="s">
        <v>37</v>
      </c>
      <c r="B67" t="s">
        <v>38</v>
      </c>
      <c r="C67" t="s">
        <v>443</v>
      </c>
      <c r="D67" t="s">
        <v>444</v>
      </c>
      <c r="E67" t="s">
        <v>39</v>
      </c>
      <c r="F67" t="s">
        <v>40</v>
      </c>
      <c r="G67" t="s">
        <v>41</v>
      </c>
      <c r="H67" t="s">
        <v>42</v>
      </c>
      <c r="I67" t="s">
        <v>43</v>
      </c>
      <c r="J67" t="s">
        <v>44</v>
      </c>
      <c r="K67" t="s">
        <v>436</v>
      </c>
      <c r="L67">
        <v>6</v>
      </c>
      <c r="M67" t="s">
        <v>45</v>
      </c>
      <c r="N67">
        <v>19</v>
      </c>
      <c r="O67" t="s">
        <v>75</v>
      </c>
      <c r="P67" t="s">
        <v>47</v>
      </c>
      <c r="Q67" t="s">
        <v>48</v>
      </c>
      <c r="R67">
        <v>2000</v>
      </c>
      <c r="S67" t="s">
        <v>76</v>
      </c>
      <c r="T67">
        <v>2211</v>
      </c>
      <c r="U67" t="s">
        <v>112</v>
      </c>
      <c r="V67">
        <v>0</v>
      </c>
      <c r="W67" t="s">
        <v>51</v>
      </c>
      <c r="X67" s="4">
        <v>360000</v>
      </c>
      <c r="Y67" s="4">
        <v>0</v>
      </c>
      <c r="Z67" s="4">
        <v>312120</v>
      </c>
      <c r="AA67" s="4">
        <v>299970</v>
      </c>
      <c r="AB67" s="4">
        <v>51540.3</v>
      </c>
      <c r="AC67" s="4">
        <v>48600</v>
      </c>
      <c r="AD67" s="4">
        <v>48600</v>
      </c>
      <c r="AE67" s="4">
        <f t="shared" si="13"/>
        <v>47880</v>
      </c>
      <c r="AF67" s="4">
        <v>0</v>
      </c>
      <c r="AG67" s="4">
        <v>0</v>
      </c>
      <c r="AH67" s="4">
        <v>0</v>
      </c>
      <c r="AI67" s="4">
        <f t="shared" si="10"/>
        <v>360000</v>
      </c>
      <c r="AJ67" s="4">
        <f t="shared" si="11"/>
        <v>47880</v>
      </c>
      <c r="AK67" s="4">
        <f t="shared" si="12"/>
        <v>360000</v>
      </c>
      <c r="AL67" s="4">
        <v>0</v>
      </c>
      <c r="AM67" s="4">
        <v>360000</v>
      </c>
      <c r="AN67" s="4">
        <v>0</v>
      </c>
      <c r="AO67" s="4">
        <v>0</v>
      </c>
      <c r="AP67" s="4">
        <v>360000</v>
      </c>
    </row>
    <row r="68" spans="1:42" x14ac:dyDescent="0.25">
      <c r="A68" t="s">
        <v>37</v>
      </c>
      <c r="B68" t="s">
        <v>38</v>
      </c>
      <c r="C68" t="s">
        <v>446</v>
      </c>
      <c r="D68" t="s">
        <v>447</v>
      </c>
      <c r="E68" t="s">
        <v>141</v>
      </c>
      <c r="F68" t="s">
        <v>142</v>
      </c>
      <c r="G68" t="s">
        <v>115</v>
      </c>
      <c r="H68" t="s">
        <v>116</v>
      </c>
      <c r="I68" t="s">
        <v>143</v>
      </c>
      <c r="J68" t="s">
        <v>144</v>
      </c>
      <c r="K68" t="s">
        <v>436</v>
      </c>
      <c r="L68">
        <v>4</v>
      </c>
      <c r="M68" t="s">
        <v>145</v>
      </c>
      <c r="N68">
        <v>53</v>
      </c>
      <c r="O68" t="s">
        <v>146</v>
      </c>
      <c r="P68" t="s">
        <v>147</v>
      </c>
      <c r="Q68" t="s">
        <v>148</v>
      </c>
      <c r="R68">
        <v>2000</v>
      </c>
      <c r="S68" t="s">
        <v>76</v>
      </c>
      <c r="T68">
        <v>2221</v>
      </c>
      <c r="U68" t="s">
        <v>149</v>
      </c>
      <c r="V68">
        <v>0</v>
      </c>
      <c r="W68" t="s">
        <v>51</v>
      </c>
      <c r="X68" s="4">
        <v>420000</v>
      </c>
      <c r="Y68" s="4">
        <v>980000</v>
      </c>
      <c r="Z68">
        <v>0</v>
      </c>
      <c r="AA68">
        <v>0</v>
      </c>
      <c r="AB68">
        <v>0</v>
      </c>
      <c r="AC68">
        <v>0</v>
      </c>
      <c r="AD68">
        <v>0</v>
      </c>
      <c r="AE68" s="4">
        <f t="shared" si="13"/>
        <v>420000</v>
      </c>
      <c r="AF68" s="4">
        <v>0</v>
      </c>
      <c r="AG68" s="24">
        <v>49733.84</v>
      </c>
      <c r="AH68" s="4">
        <v>0</v>
      </c>
      <c r="AI68" s="4">
        <f t="shared" si="10"/>
        <v>370266.16000000003</v>
      </c>
      <c r="AJ68" s="4">
        <f t="shared" si="11"/>
        <v>370266.16000000003</v>
      </c>
      <c r="AK68" s="4">
        <f t="shared" si="12"/>
        <v>-609733.84</v>
      </c>
      <c r="AL68" s="4">
        <v>0</v>
      </c>
      <c r="AM68" s="4">
        <v>0</v>
      </c>
      <c r="AN68" s="4">
        <v>0</v>
      </c>
      <c r="AO68" s="4">
        <v>560000</v>
      </c>
      <c r="AP68" s="4">
        <v>-560000</v>
      </c>
    </row>
    <row r="69" spans="1:42" x14ac:dyDescent="0.25">
      <c r="A69" t="s">
        <v>37</v>
      </c>
      <c r="B69" t="s">
        <v>38</v>
      </c>
      <c r="C69" t="s">
        <v>948</v>
      </c>
      <c r="D69" t="s">
        <v>453</v>
      </c>
      <c r="E69" t="s">
        <v>150</v>
      </c>
      <c r="F69" t="s">
        <v>151</v>
      </c>
      <c r="G69" t="s">
        <v>41</v>
      </c>
      <c r="H69" t="s">
        <v>42</v>
      </c>
      <c r="I69" t="s">
        <v>152</v>
      </c>
      <c r="J69" t="s">
        <v>153</v>
      </c>
      <c r="K69" t="s">
        <v>436</v>
      </c>
      <c r="L69">
        <v>8</v>
      </c>
      <c r="M69" t="s">
        <v>154</v>
      </c>
      <c r="N69">
        <v>39</v>
      </c>
      <c r="O69" t="s">
        <v>155</v>
      </c>
      <c r="P69" t="s">
        <v>156</v>
      </c>
      <c r="Q69" t="s">
        <v>157</v>
      </c>
      <c r="R69">
        <v>2000</v>
      </c>
      <c r="S69" t="s">
        <v>76</v>
      </c>
      <c r="T69">
        <v>2221</v>
      </c>
      <c r="U69" t="s">
        <v>149</v>
      </c>
      <c r="V69">
        <v>0</v>
      </c>
      <c r="W69" t="s">
        <v>51</v>
      </c>
      <c r="X69" s="4">
        <v>76000</v>
      </c>
      <c r="Y69" s="4">
        <v>76000</v>
      </c>
      <c r="Z69" s="4">
        <v>74250</v>
      </c>
      <c r="AA69" s="4">
        <v>74250</v>
      </c>
      <c r="AB69" s="4">
        <v>74250</v>
      </c>
      <c r="AC69" s="4">
        <v>74250</v>
      </c>
      <c r="AD69" s="4">
        <v>74250</v>
      </c>
      <c r="AE69" s="4">
        <f t="shared" si="13"/>
        <v>1750</v>
      </c>
      <c r="AF69" s="4">
        <v>0</v>
      </c>
      <c r="AG69" s="4">
        <v>0</v>
      </c>
      <c r="AH69" s="4">
        <v>0</v>
      </c>
      <c r="AI69" s="4">
        <f t="shared" si="10"/>
        <v>76000</v>
      </c>
      <c r="AJ69" s="4">
        <f t="shared" si="11"/>
        <v>1750</v>
      </c>
      <c r="AK69" s="4">
        <f t="shared" si="12"/>
        <v>0</v>
      </c>
      <c r="AL69" s="4">
        <v>0</v>
      </c>
      <c r="AM69" s="4">
        <v>0</v>
      </c>
      <c r="AN69" s="4">
        <v>0</v>
      </c>
      <c r="AO69" s="4">
        <v>0</v>
      </c>
      <c r="AP69" s="4">
        <v>0</v>
      </c>
    </row>
    <row r="70" spans="1:42" x14ac:dyDescent="0.25">
      <c r="A70" t="s">
        <v>37</v>
      </c>
      <c r="B70" t="s">
        <v>38</v>
      </c>
      <c r="C70" t="s">
        <v>948</v>
      </c>
      <c r="D70" t="s">
        <v>453</v>
      </c>
      <c r="E70" t="s">
        <v>150</v>
      </c>
      <c r="F70" t="s">
        <v>151</v>
      </c>
      <c r="G70" t="s">
        <v>41</v>
      </c>
      <c r="H70" t="s">
        <v>42</v>
      </c>
      <c r="I70" t="s">
        <v>152</v>
      </c>
      <c r="J70" t="s">
        <v>153</v>
      </c>
      <c r="K70" t="s">
        <v>436</v>
      </c>
      <c r="L70">
        <v>8</v>
      </c>
      <c r="M70" t="s">
        <v>154</v>
      </c>
      <c r="N70">
        <v>39</v>
      </c>
      <c r="O70" t="s">
        <v>155</v>
      </c>
      <c r="P70" t="s">
        <v>156</v>
      </c>
      <c r="Q70" t="s">
        <v>157</v>
      </c>
      <c r="R70">
        <v>2000</v>
      </c>
      <c r="S70" t="s">
        <v>76</v>
      </c>
      <c r="T70">
        <v>2351</v>
      </c>
      <c r="U70" t="s">
        <v>159</v>
      </c>
      <c r="V70">
        <v>0</v>
      </c>
      <c r="W70" t="s">
        <v>51</v>
      </c>
      <c r="X70" s="4">
        <v>620976</v>
      </c>
      <c r="Y70" s="4">
        <v>500000</v>
      </c>
      <c r="Z70" s="4">
        <v>615706.38</v>
      </c>
      <c r="AA70" s="4">
        <v>312761.71999999997</v>
      </c>
      <c r="AB70" s="4">
        <v>105428.32</v>
      </c>
      <c r="AC70" s="4">
        <v>105428.32</v>
      </c>
      <c r="AD70">
        <v>0</v>
      </c>
      <c r="AE70" s="4">
        <f t="shared" si="13"/>
        <v>5269.6199999999953</v>
      </c>
      <c r="AF70" s="4">
        <v>0</v>
      </c>
      <c r="AG70" s="4">
        <v>0</v>
      </c>
      <c r="AH70" s="4">
        <v>0</v>
      </c>
      <c r="AI70" s="4">
        <f t="shared" si="10"/>
        <v>620976</v>
      </c>
      <c r="AJ70" s="4">
        <f t="shared" si="11"/>
        <v>5269.6199999999953</v>
      </c>
      <c r="AK70" s="4">
        <f t="shared" si="12"/>
        <v>120976</v>
      </c>
      <c r="AL70" s="4">
        <v>0</v>
      </c>
      <c r="AM70" s="4">
        <v>120976</v>
      </c>
      <c r="AN70" s="4">
        <v>0</v>
      </c>
      <c r="AO70" s="4">
        <v>0</v>
      </c>
      <c r="AP70" s="4">
        <v>120976</v>
      </c>
    </row>
    <row r="71" spans="1:42" x14ac:dyDescent="0.25">
      <c r="A71" t="s">
        <v>37</v>
      </c>
      <c r="B71" t="s">
        <v>38</v>
      </c>
      <c r="C71" t="s">
        <v>948</v>
      </c>
      <c r="D71" t="s">
        <v>453</v>
      </c>
      <c r="E71" t="s">
        <v>150</v>
      </c>
      <c r="F71" t="s">
        <v>151</v>
      </c>
      <c r="G71" t="s">
        <v>41</v>
      </c>
      <c r="H71" t="s">
        <v>42</v>
      </c>
      <c r="I71" t="s">
        <v>152</v>
      </c>
      <c r="J71" t="s">
        <v>153</v>
      </c>
      <c r="K71" t="s">
        <v>436</v>
      </c>
      <c r="L71">
        <v>8</v>
      </c>
      <c r="M71" t="s">
        <v>154</v>
      </c>
      <c r="N71">
        <v>39</v>
      </c>
      <c r="O71" t="s">
        <v>155</v>
      </c>
      <c r="P71" t="s">
        <v>156</v>
      </c>
      <c r="Q71" t="s">
        <v>157</v>
      </c>
      <c r="R71">
        <v>2000</v>
      </c>
      <c r="S71" t="s">
        <v>76</v>
      </c>
      <c r="T71">
        <v>2391</v>
      </c>
      <c r="U71" t="s">
        <v>160</v>
      </c>
      <c r="V71">
        <v>0</v>
      </c>
      <c r="W71" t="s">
        <v>51</v>
      </c>
      <c r="X71" s="4">
        <v>400000</v>
      </c>
      <c r="Y71" s="4">
        <v>500000</v>
      </c>
      <c r="Z71">
        <v>0</v>
      </c>
      <c r="AA71">
        <v>0</v>
      </c>
      <c r="AB71">
        <v>0</v>
      </c>
      <c r="AC71">
        <v>0</v>
      </c>
      <c r="AD71">
        <v>0</v>
      </c>
      <c r="AE71" s="4">
        <f t="shared" si="13"/>
        <v>400000</v>
      </c>
      <c r="AF71" s="4">
        <v>0</v>
      </c>
      <c r="AG71" s="4">
        <v>0</v>
      </c>
      <c r="AH71" s="4">
        <v>0</v>
      </c>
      <c r="AI71" s="4">
        <f t="shared" si="10"/>
        <v>400000</v>
      </c>
      <c r="AJ71" s="4">
        <f t="shared" si="11"/>
        <v>400000</v>
      </c>
      <c r="AK71" s="4">
        <f t="shared" si="12"/>
        <v>-100000</v>
      </c>
      <c r="AL71" s="4">
        <v>0</v>
      </c>
      <c r="AM71" s="4">
        <v>0</v>
      </c>
      <c r="AN71" s="4">
        <v>0</v>
      </c>
      <c r="AO71" s="4">
        <v>100000</v>
      </c>
      <c r="AP71" s="4">
        <v>-100000</v>
      </c>
    </row>
    <row r="72" spans="1:42" x14ac:dyDescent="0.25">
      <c r="A72" t="s">
        <v>37</v>
      </c>
      <c r="B72" t="s">
        <v>38</v>
      </c>
      <c r="C72" t="s">
        <v>443</v>
      </c>
      <c r="D72" t="s">
        <v>444</v>
      </c>
      <c r="E72" t="s">
        <v>39</v>
      </c>
      <c r="F72" t="s">
        <v>40</v>
      </c>
      <c r="G72" t="s">
        <v>41</v>
      </c>
      <c r="H72" t="s">
        <v>42</v>
      </c>
      <c r="I72" t="s">
        <v>43</v>
      </c>
      <c r="J72" t="s">
        <v>44</v>
      </c>
      <c r="K72" t="s">
        <v>436</v>
      </c>
      <c r="L72">
        <v>6</v>
      </c>
      <c r="M72" t="s">
        <v>45</v>
      </c>
      <c r="N72">
        <v>19</v>
      </c>
      <c r="O72" t="s">
        <v>75</v>
      </c>
      <c r="P72" t="s">
        <v>47</v>
      </c>
      <c r="Q72" t="s">
        <v>48</v>
      </c>
      <c r="R72">
        <v>2000</v>
      </c>
      <c r="S72" t="s">
        <v>76</v>
      </c>
      <c r="T72">
        <v>2411</v>
      </c>
      <c r="U72" t="s">
        <v>161</v>
      </c>
      <c r="V72">
        <v>0</v>
      </c>
      <c r="W72" t="s">
        <v>51</v>
      </c>
      <c r="X72" s="4">
        <v>300000</v>
      </c>
      <c r="Y72" s="4">
        <v>300000</v>
      </c>
      <c r="Z72" s="4">
        <v>135643.67000000001</v>
      </c>
      <c r="AA72" s="4">
        <v>135643.67000000001</v>
      </c>
      <c r="AB72">
        <v>0</v>
      </c>
      <c r="AC72">
        <v>0</v>
      </c>
      <c r="AD72">
        <v>0</v>
      </c>
      <c r="AE72" s="4">
        <f t="shared" si="13"/>
        <v>164356.32999999999</v>
      </c>
      <c r="AF72" s="4">
        <v>0</v>
      </c>
      <c r="AG72" s="4">
        <v>0</v>
      </c>
      <c r="AH72" s="4">
        <v>0</v>
      </c>
      <c r="AI72" s="4">
        <f t="shared" si="10"/>
        <v>300000</v>
      </c>
      <c r="AJ72" s="4">
        <f t="shared" si="11"/>
        <v>164356.32999999999</v>
      </c>
      <c r="AK72" s="4">
        <f t="shared" si="12"/>
        <v>0</v>
      </c>
      <c r="AL72" s="4">
        <v>0</v>
      </c>
      <c r="AM72" s="4">
        <v>0</v>
      </c>
      <c r="AN72" s="4">
        <v>0</v>
      </c>
      <c r="AO72" s="4">
        <v>0</v>
      </c>
      <c r="AP72" s="4">
        <v>0</v>
      </c>
    </row>
    <row r="73" spans="1:42" x14ac:dyDescent="0.25">
      <c r="A73" t="s">
        <v>37</v>
      </c>
      <c r="B73" t="s">
        <v>38</v>
      </c>
      <c r="C73" t="s">
        <v>446</v>
      </c>
      <c r="D73" t="s">
        <v>449</v>
      </c>
      <c r="E73" t="s">
        <v>162</v>
      </c>
      <c r="F73" t="s">
        <v>163</v>
      </c>
      <c r="G73" t="s">
        <v>41</v>
      </c>
      <c r="H73" t="s">
        <v>42</v>
      </c>
      <c r="I73" t="s">
        <v>164</v>
      </c>
      <c r="J73" t="s">
        <v>165</v>
      </c>
      <c r="K73" t="s">
        <v>436</v>
      </c>
      <c r="L73">
        <v>2</v>
      </c>
      <c r="M73" t="s">
        <v>166</v>
      </c>
      <c r="N73">
        <v>30</v>
      </c>
      <c r="O73" t="s">
        <v>167</v>
      </c>
      <c r="P73" t="s">
        <v>168</v>
      </c>
      <c r="Q73" t="s">
        <v>169</v>
      </c>
      <c r="R73">
        <v>2000</v>
      </c>
      <c r="S73" t="s">
        <v>76</v>
      </c>
      <c r="T73">
        <v>2411</v>
      </c>
      <c r="U73" t="s">
        <v>161</v>
      </c>
      <c r="V73">
        <v>0</v>
      </c>
      <c r="W73" t="s">
        <v>51</v>
      </c>
      <c r="X73" s="4">
        <v>100000</v>
      </c>
      <c r="Y73" s="4">
        <v>100000</v>
      </c>
      <c r="Z73" s="4">
        <v>84231.6</v>
      </c>
      <c r="AA73" s="4">
        <v>84231.6</v>
      </c>
      <c r="AB73">
        <v>0</v>
      </c>
      <c r="AC73">
        <v>0</v>
      </c>
      <c r="AD73">
        <v>0</v>
      </c>
      <c r="AE73" s="4">
        <f t="shared" si="13"/>
        <v>15768.399999999994</v>
      </c>
      <c r="AF73" s="4">
        <v>0</v>
      </c>
      <c r="AG73" s="4">
        <v>0</v>
      </c>
      <c r="AH73" s="4">
        <v>0</v>
      </c>
      <c r="AI73" s="4">
        <f t="shared" si="10"/>
        <v>100000</v>
      </c>
      <c r="AJ73" s="4">
        <f t="shared" si="11"/>
        <v>15768.399999999994</v>
      </c>
      <c r="AK73" s="4">
        <f t="shared" si="12"/>
        <v>0</v>
      </c>
      <c r="AL73" s="4">
        <v>0</v>
      </c>
      <c r="AM73" s="4">
        <v>0</v>
      </c>
      <c r="AN73" s="4">
        <v>0</v>
      </c>
      <c r="AO73" s="4">
        <v>0</v>
      </c>
      <c r="AP73" s="4">
        <v>0</v>
      </c>
    </row>
    <row r="74" spans="1:42" x14ac:dyDescent="0.25">
      <c r="A74" t="s">
        <v>37</v>
      </c>
      <c r="B74" t="s">
        <v>38</v>
      </c>
      <c r="C74" t="s">
        <v>443</v>
      </c>
      <c r="D74" t="s">
        <v>444</v>
      </c>
      <c r="E74" t="s">
        <v>39</v>
      </c>
      <c r="F74" t="s">
        <v>40</v>
      </c>
      <c r="G74" t="s">
        <v>41</v>
      </c>
      <c r="H74" t="s">
        <v>42</v>
      </c>
      <c r="I74" t="s">
        <v>164</v>
      </c>
      <c r="J74" t="s">
        <v>165</v>
      </c>
      <c r="K74" t="s">
        <v>436</v>
      </c>
      <c r="L74">
        <v>3</v>
      </c>
      <c r="M74" t="s">
        <v>119</v>
      </c>
      <c r="N74">
        <v>32</v>
      </c>
      <c r="O74" t="s">
        <v>171</v>
      </c>
      <c r="P74" t="s">
        <v>172</v>
      </c>
      <c r="Q74" t="s">
        <v>173</v>
      </c>
      <c r="R74">
        <v>2000</v>
      </c>
      <c r="S74" t="s">
        <v>76</v>
      </c>
      <c r="T74">
        <v>2421</v>
      </c>
      <c r="U74" t="s">
        <v>170</v>
      </c>
      <c r="V74">
        <v>0</v>
      </c>
      <c r="W74" t="s">
        <v>51</v>
      </c>
      <c r="X74" s="4">
        <v>10632000</v>
      </c>
      <c r="Y74" s="4">
        <v>11000000</v>
      </c>
      <c r="Z74" s="4">
        <v>6740593.5999999996</v>
      </c>
      <c r="AA74" s="4">
        <v>6740593.5999999996</v>
      </c>
      <c r="AB74" s="4">
        <v>4737893.8600000003</v>
      </c>
      <c r="AC74" s="4">
        <v>4714673.7</v>
      </c>
      <c r="AD74" s="4">
        <v>4714673.7</v>
      </c>
      <c r="AE74" s="4">
        <f t="shared" si="13"/>
        <v>3891406.4000000004</v>
      </c>
      <c r="AF74" s="4">
        <v>0</v>
      </c>
      <c r="AG74" s="4">
        <v>0</v>
      </c>
      <c r="AH74" s="4">
        <v>0</v>
      </c>
      <c r="AI74" s="4">
        <f t="shared" si="10"/>
        <v>10632000</v>
      </c>
      <c r="AJ74" s="4">
        <f t="shared" si="11"/>
        <v>3891406.4000000004</v>
      </c>
      <c r="AK74" s="4">
        <f t="shared" si="12"/>
        <v>-368000</v>
      </c>
      <c r="AL74" s="4">
        <v>0</v>
      </c>
      <c r="AM74" s="4">
        <v>0</v>
      </c>
      <c r="AN74" s="4">
        <v>0</v>
      </c>
      <c r="AO74" s="4">
        <v>368000</v>
      </c>
      <c r="AP74" s="4">
        <v>-368000</v>
      </c>
    </row>
    <row r="75" spans="1:42" x14ac:dyDescent="0.25">
      <c r="A75" t="s">
        <v>37</v>
      </c>
      <c r="B75" t="s">
        <v>38</v>
      </c>
      <c r="C75" t="s">
        <v>446</v>
      </c>
      <c r="D75" t="s">
        <v>450</v>
      </c>
      <c r="E75" t="s">
        <v>131</v>
      </c>
      <c r="F75" t="s">
        <v>132</v>
      </c>
      <c r="G75" t="s">
        <v>115</v>
      </c>
      <c r="H75" t="s">
        <v>116</v>
      </c>
      <c r="I75" t="s">
        <v>133</v>
      </c>
      <c r="J75" t="s">
        <v>134</v>
      </c>
      <c r="K75" t="s">
        <v>436</v>
      </c>
      <c r="L75">
        <v>5</v>
      </c>
      <c r="M75" t="s">
        <v>108</v>
      </c>
      <c r="N75">
        <v>29</v>
      </c>
      <c r="O75" t="s">
        <v>135</v>
      </c>
      <c r="P75" t="s">
        <v>136</v>
      </c>
      <c r="Q75" t="s">
        <v>137</v>
      </c>
      <c r="R75">
        <v>2000</v>
      </c>
      <c r="S75" t="s">
        <v>76</v>
      </c>
      <c r="T75">
        <v>2441</v>
      </c>
      <c r="U75" t="s">
        <v>174</v>
      </c>
      <c r="V75">
        <v>0</v>
      </c>
      <c r="W75" t="s">
        <v>51</v>
      </c>
      <c r="X75" s="4">
        <v>33000</v>
      </c>
      <c r="Y75" s="4">
        <v>0</v>
      </c>
      <c r="Z75" s="4">
        <v>32231.759999999998</v>
      </c>
      <c r="AA75">
        <v>0</v>
      </c>
      <c r="AB75">
        <v>0</v>
      </c>
      <c r="AC75">
        <v>0</v>
      </c>
      <c r="AD75">
        <v>0</v>
      </c>
      <c r="AE75" s="4">
        <f t="shared" si="13"/>
        <v>768.2400000000016</v>
      </c>
      <c r="AF75" s="4">
        <v>0</v>
      </c>
      <c r="AG75" s="4">
        <v>0</v>
      </c>
      <c r="AH75" s="4">
        <v>0</v>
      </c>
      <c r="AI75" s="4">
        <f t="shared" si="10"/>
        <v>33000</v>
      </c>
      <c r="AJ75" s="4">
        <f t="shared" si="11"/>
        <v>768.2400000000016</v>
      </c>
      <c r="AK75" s="4">
        <f t="shared" si="12"/>
        <v>33000</v>
      </c>
      <c r="AL75" s="4">
        <v>0</v>
      </c>
      <c r="AM75" s="4">
        <v>33000</v>
      </c>
      <c r="AN75" s="4">
        <v>0</v>
      </c>
      <c r="AO75" s="4">
        <v>0</v>
      </c>
      <c r="AP75" s="4">
        <v>33000</v>
      </c>
    </row>
    <row r="76" spans="1:42" x14ac:dyDescent="0.25">
      <c r="A76" t="s">
        <v>37</v>
      </c>
      <c r="B76" t="s">
        <v>38</v>
      </c>
      <c r="C76" t="s">
        <v>443</v>
      </c>
      <c r="D76" t="s">
        <v>445</v>
      </c>
      <c r="E76" t="s">
        <v>113</v>
      </c>
      <c r="F76" t="s">
        <v>114</v>
      </c>
      <c r="G76" t="s">
        <v>115</v>
      </c>
      <c r="H76" t="s">
        <v>116</v>
      </c>
      <c r="I76" t="s">
        <v>117</v>
      </c>
      <c r="J76" t="s">
        <v>118</v>
      </c>
      <c r="K76" t="s">
        <v>436</v>
      </c>
      <c r="L76">
        <v>3</v>
      </c>
      <c r="M76" t="s">
        <v>119</v>
      </c>
      <c r="N76">
        <v>11</v>
      </c>
      <c r="O76" t="s">
        <v>120</v>
      </c>
      <c r="P76" t="s">
        <v>121</v>
      </c>
      <c r="Q76" t="s">
        <v>122</v>
      </c>
      <c r="R76">
        <v>2000</v>
      </c>
      <c r="S76" t="s">
        <v>76</v>
      </c>
      <c r="T76">
        <v>2461</v>
      </c>
      <c r="U76" t="s">
        <v>175</v>
      </c>
      <c r="V76">
        <v>0</v>
      </c>
      <c r="W76" t="s">
        <v>51</v>
      </c>
      <c r="X76" s="4">
        <v>1000</v>
      </c>
      <c r="Y76" s="4">
        <v>0</v>
      </c>
      <c r="Z76">
        <v>611.9</v>
      </c>
      <c r="AA76">
        <v>611.9</v>
      </c>
      <c r="AB76">
        <v>611.9</v>
      </c>
      <c r="AC76">
        <v>611.9</v>
      </c>
      <c r="AD76">
        <v>611.9</v>
      </c>
      <c r="AE76" s="4">
        <f t="shared" si="13"/>
        <v>388.1</v>
      </c>
      <c r="AF76" s="4">
        <v>0</v>
      </c>
      <c r="AG76" s="4">
        <v>0</v>
      </c>
      <c r="AH76" s="4">
        <v>0</v>
      </c>
      <c r="AI76" s="4">
        <f t="shared" si="10"/>
        <v>1000</v>
      </c>
      <c r="AJ76" s="4">
        <f t="shared" si="11"/>
        <v>388.1</v>
      </c>
      <c r="AK76" s="4">
        <f t="shared" si="12"/>
        <v>1000</v>
      </c>
      <c r="AL76" s="4">
        <v>0</v>
      </c>
      <c r="AM76" s="4">
        <v>1000</v>
      </c>
      <c r="AN76" s="4">
        <v>0</v>
      </c>
      <c r="AO76" s="4">
        <v>0</v>
      </c>
      <c r="AP76" s="4">
        <v>1000</v>
      </c>
    </row>
    <row r="77" spans="1:42" x14ac:dyDescent="0.25">
      <c r="A77" t="s">
        <v>37</v>
      </c>
      <c r="B77" t="s">
        <v>38</v>
      </c>
      <c r="C77" t="s">
        <v>443</v>
      </c>
      <c r="D77" t="s">
        <v>444</v>
      </c>
      <c r="E77" t="s">
        <v>39</v>
      </c>
      <c r="F77" t="s">
        <v>40</v>
      </c>
      <c r="G77" t="s">
        <v>41</v>
      </c>
      <c r="H77" t="s">
        <v>42</v>
      </c>
      <c r="I77" t="s">
        <v>43</v>
      </c>
      <c r="J77" t="s">
        <v>44</v>
      </c>
      <c r="K77" t="s">
        <v>436</v>
      </c>
      <c r="L77">
        <v>6</v>
      </c>
      <c r="M77" t="s">
        <v>45</v>
      </c>
      <c r="N77">
        <v>19</v>
      </c>
      <c r="O77" t="s">
        <v>75</v>
      </c>
      <c r="P77" t="s">
        <v>47</v>
      </c>
      <c r="Q77" t="s">
        <v>48</v>
      </c>
      <c r="R77">
        <v>2000</v>
      </c>
      <c r="S77" t="s">
        <v>76</v>
      </c>
      <c r="T77">
        <v>2461</v>
      </c>
      <c r="U77" t="s">
        <v>175</v>
      </c>
      <c r="V77">
        <v>0</v>
      </c>
      <c r="W77" t="s">
        <v>51</v>
      </c>
      <c r="X77" s="4">
        <v>120000</v>
      </c>
      <c r="Y77" s="4">
        <v>120000</v>
      </c>
      <c r="Z77" s="4">
        <v>42882.42</v>
      </c>
      <c r="AA77" s="4">
        <v>42882.42</v>
      </c>
      <c r="AB77" s="4">
        <v>42882.42</v>
      </c>
      <c r="AC77" s="4">
        <v>9627.5400000000009</v>
      </c>
      <c r="AD77">
        <v>0</v>
      </c>
      <c r="AE77" s="4">
        <f t="shared" si="13"/>
        <v>77117.58</v>
      </c>
      <c r="AF77" s="4">
        <v>0</v>
      </c>
      <c r="AG77" s="4">
        <v>0</v>
      </c>
      <c r="AH77" s="4">
        <v>0</v>
      </c>
      <c r="AI77" s="4">
        <f t="shared" si="10"/>
        <v>120000</v>
      </c>
      <c r="AJ77" s="4">
        <f t="shared" si="11"/>
        <v>77117.58</v>
      </c>
      <c r="AK77" s="4">
        <f t="shared" si="12"/>
        <v>0</v>
      </c>
      <c r="AL77" s="4">
        <v>0</v>
      </c>
      <c r="AM77" s="4">
        <v>0</v>
      </c>
      <c r="AN77" s="4">
        <v>0</v>
      </c>
      <c r="AO77" s="4">
        <v>0</v>
      </c>
      <c r="AP77" s="4">
        <v>0</v>
      </c>
    </row>
    <row r="78" spans="1:42" x14ac:dyDescent="0.25">
      <c r="A78" t="s">
        <v>37</v>
      </c>
      <c r="B78" t="s">
        <v>38</v>
      </c>
      <c r="C78" t="s">
        <v>443</v>
      </c>
      <c r="D78" t="s">
        <v>444</v>
      </c>
      <c r="E78" t="s">
        <v>39</v>
      </c>
      <c r="F78" t="s">
        <v>40</v>
      </c>
      <c r="G78" t="s">
        <v>41</v>
      </c>
      <c r="H78" t="s">
        <v>42</v>
      </c>
      <c r="I78" t="s">
        <v>164</v>
      </c>
      <c r="J78" t="s">
        <v>165</v>
      </c>
      <c r="K78" t="s">
        <v>436</v>
      </c>
      <c r="L78">
        <v>3</v>
      </c>
      <c r="M78" t="s">
        <v>119</v>
      </c>
      <c r="N78">
        <v>35</v>
      </c>
      <c r="O78" t="s">
        <v>183</v>
      </c>
      <c r="P78" t="s">
        <v>184</v>
      </c>
      <c r="Q78" t="s">
        <v>185</v>
      </c>
      <c r="R78">
        <v>2000</v>
      </c>
      <c r="S78" t="s">
        <v>76</v>
      </c>
      <c r="T78">
        <v>2461</v>
      </c>
      <c r="U78" t="s">
        <v>175</v>
      </c>
      <c r="V78">
        <v>0</v>
      </c>
      <c r="W78" t="s">
        <v>51</v>
      </c>
      <c r="X78" s="4">
        <v>6000000</v>
      </c>
      <c r="Y78" s="4">
        <v>6000000</v>
      </c>
      <c r="Z78" s="4">
        <v>5911800.9400000004</v>
      </c>
      <c r="AA78" s="4">
        <v>5911800.9400000004</v>
      </c>
      <c r="AB78" s="4">
        <v>2922960.6</v>
      </c>
      <c r="AC78" s="4">
        <v>2921413.74</v>
      </c>
      <c r="AD78">
        <v>0</v>
      </c>
      <c r="AE78" s="4">
        <f t="shared" si="13"/>
        <v>88199.05999999959</v>
      </c>
      <c r="AF78" s="4">
        <v>0</v>
      </c>
      <c r="AG78" s="4">
        <v>0</v>
      </c>
      <c r="AH78" s="4">
        <v>0</v>
      </c>
      <c r="AI78" s="4">
        <f t="shared" si="10"/>
        <v>6000000</v>
      </c>
      <c r="AJ78" s="4">
        <f t="shared" si="11"/>
        <v>88199.05999999959</v>
      </c>
      <c r="AK78" s="4">
        <f t="shared" si="12"/>
        <v>0</v>
      </c>
      <c r="AL78" s="4">
        <v>0</v>
      </c>
      <c r="AM78" s="4">
        <v>0</v>
      </c>
      <c r="AN78" s="4">
        <v>0</v>
      </c>
      <c r="AO78" s="4">
        <v>0</v>
      </c>
      <c r="AP78" s="4">
        <v>0</v>
      </c>
    </row>
    <row r="79" spans="1:42" x14ac:dyDescent="0.25">
      <c r="A79" t="s">
        <v>37</v>
      </c>
      <c r="B79" t="s">
        <v>38</v>
      </c>
      <c r="C79" t="s">
        <v>446</v>
      </c>
      <c r="D79" t="s">
        <v>449</v>
      </c>
      <c r="E79" t="s">
        <v>162</v>
      </c>
      <c r="F79" t="s">
        <v>163</v>
      </c>
      <c r="G79" t="s">
        <v>41</v>
      </c>
      <c r="H79" t="s">
        <v>42</v>
      </c>
      <c r="I79" t="s">
        <v>164</v>
      </c>
      <c r="J79" t="s">
        <v>165</v>
      </c>
      <c r="K79" t="s">
        <v>436</v>
      </c>
      <c r="L79">
        <v>2</v>
      </c>
      <c r="M79" t="s">
        <v>166</v>
      </c>
      <c r="N79">
        <v>30</v>
      </c>
      <c r="O79" t="s">
        <v>167</v>
      </c>
      <c r="P79" t="s">
        <v>168</v>
      </c>
      <c r="Q79" t="s">
        <v>169</v>
      </c>
      <c r="R79">
        <v>2000</v>
      </c>
      <c r="S79" t="s">
        <v>76</v>
      </c>
      <c r="T79">
        <v>2461</v>
      </c>
      <c r="U79" t="s">
        <v>175</v>
      </c>
      <c r="V79">
        <v>0</v>
      </c>
      <c r="W79" t="s">
        <v>51</v>
      </c>
      <c r="X79" s="4">
        <v>100000</v>
      </c>
      <c r="Y79" s="4">
        <v>100000</v>
      </c>
      <c r="Z79" s="4">
        <v>96953.57</v>
      </c>
      <c r="AA79" s="4">
        <v>96953.57</v>
      </c>
      <c r="AB79" s="4">
        <v>3093.33</v>
      </c>
      <c r="AC79">
        <v>0</v>
      </c>
      <c r="AD79">
        <v>0</v>
      </c>
      <c r="AE79" s="4">
        <f t="shared" si="13"/>
        <v>3046.429999999993</v>
      </c>
      <c r="AF79" s="4">
        <v>0</v>
      </c>
      <c r="AG79" s="4">
        <v>0</v>
      </c>
      <c r="AH79" s="4">
        <v>0</v>
      </c>
      <c r="AI79" s="4">
        <f t="shared" si="10"/>
        <v>100000</v>
      </c>
      <c r="AJ79" s="4">
        <f t="shared" si="11"/>
        <v>3046.429999999993</v>
      </c>
      <c r="AK79" s="4">
        <f t="shared" si="12"/>
        <v>0</v>
      </c>
      <c r="AL79" s="4">
        <v>0</v>
      </c>
      <c r="AM79" s="4">
        <v>0</v>
      </c>
      <c r="AN79" s="4">
        <v>0</v>
      </c>
      <c r="AO79" s="4">
        <v>0</v>
      </c>
      <c r="AP79" s="4">
        <v>0</v>
      </c>
    </row>
    <row r="80" spans="1:42" x14ac:dyDescent="0.25">
      <c r="A80" t="s">
        <v>37</v>
      </c>
      <c r="B80" t="s">
        <v>38</v>
      </c>
      <c r="C80" t="s">
        <v>443</v>
      </c>
      <c r="D80" t="s">
        <v>445</v>
      </c>
      <c r="E80" t="s">
        <v>113</v>
      </c>
      <c r="F80" t="s">
        <v>114</v>
      </c>
      <c r="G80" t="s">
        <v>115</v>
      </c>
      <c r="H80" t="s">
        <v>116</v>
      </c>
      <c r="I80" t="s">
        <v>117</v>
      </c>
      <c r="J80" t="s">
        <v>118</v>
      </c>
      <c r="K80" t="s">
        <v>436</v>
      </c>
      <c r="L80">
        <v>3</v>
      </c>
      <c r="M80" t="s">
        <v>119</v>
      </c>
      <c r="N80">
        <v>11</v>
      </c>
      <c r="O80" t="s">
        <v>120</v>
      </c>
      <c r="P80" t="s">
        <v>121</v>
      </c>
      <c r="Q80" t="s">
        <v>122</v>
      </c>
      <c r="R80">
        <v>2000</v>
      </c>
      <c r="S80" t="s">
        <v>76</v>
      </c>
      <c r="T80">
        <v>2471</v>
      </c>
      <c r="U80" t="s">
        <v>186</v>
      </c>
      <c r="V80">
        <v>0</v>
      </c>
      <c r="W80" t="s">
        <v>51</v>
      </c>
      <c r="X80" s="4">
        <v>2000</v>
      </c>
      <c r="Y80" s="4">
        <v>0</v>
      </c>
      <c r="Z80">
        <v>711.01</v>
      </c>
      <c r="AA80">
        <v>711.01</v>
      </c>
      <c r="AB80">
        <v>711.01</v>
      </c>
      <c r="AC80">
        <v>711.01</v>
      </c>
      <c r="AD80">
        <v>711.01</v>
      </c>
      <c r="AE80" s="4">
        <f t="shared" si="13"/>
        <v>1288.99</v>
      </c>
      <c r="AF80" s="4">
        <v>0</v>
      </c>
      <c r="AG80" s="4">
        <v>0</v>
      </c>
      <c r="AH80" s="4">
        <v>0</v>
      </c>
      <c r="AI80" s="4">
        <f t="shared" si="10"/>
        <v>2000</v>
      </c>
      <c r="AJ80" s="4">
        <f t="shared" si="11"/>
        <v>1288.99</v>
      </c>
      <c r="AK80" s="4">
        <f t="shared" si="12"/>
        <v>2000</v>
      </c>
      <c r="AL80" s="4">
        <v>0</v>
      </c>
      <c r="AM80" s="4">
        <v>2000</v>
      </c>
      <c r="AN80" s="4">
        <v>0</v>
      </c>
      <c r="AO80" s="4">
        <v>0</v>
      </c>
      <c r="AP80" s="4">
        <v>2000</v>
      </c>
    </row>
    <row r="81" spans="1:42" x14ac:dyDescent="0.25">
      <c r="A81" t="s">
        <v>37</v>
      </c>
      <c r="B81" t="s">
        <v>38</v>
      </c>
      <c r="C81" t="s">
        <v>446</v>
      </c>
      <c r="D81" t="s">
        <v>450</v>
      </c>
      <c r="E81" t="s">
        <v>131</v>
      </c>
      <c r="F81" t="s">
        <v>132</v>
      </c>
      <c r="G81" t="s">
        <v>115</v>
      </c>
      <c r="H81" t="s">
        <v>116</v>
      </c>
      <c r="I81" t="s">
        <v>133</v>
      </c>
      <c r="J81" t="s">
        <v>134</v>
      </c>
      <c r="K81" t="s">
        <v>436</v>
      </c>
      <c r="L81">
        <v>5</v>
      </c>
      <c r="M81" t="s">
        <v>108</v>
      </c>
      <c r="N81">
        <v>29</v>
      </c>
      <c r="O81" t="s">
        <v>135</v>
      </c>
      <c r="P81" t="s">
        <v>136</v>
      </c>
      <c r="Q81" t="s">
        <v>137</v>
      </c>
      <c r="R81">
        <v>2000</v>
      </c>
      <c r="S81" t="s">
        <v>76</v>
      </c>
      <c r="T81">
        <v>2471</v>
      </c>
      <c r="U81" t="s">
        <v>186</v>
      </c>
      <c r="V81">
        <v>0</v>
      </c>
      <c r="W81" t="s">
        <v>51</v>
      </c>
      <c r="X81" s="4">
        <v>12500</v>
      </c>
      <c r="Y81" s="4">
        <v>0</v>
      </c>
      <c r="Z81" s="4">
        <v>11778.64</v>
      </c>
      <c r="AA81">
        <v>0</v>
      </c>
      <c r="AB81">
        <v>0</v>
      </c>
      <c r="AC81">
        <v>0</v>
      </c>
      <c r="AD81">
        <v>0</v>
      </c>
      <c r="AE81" s="4">
        <f t="shared" si="13"/>
        <v>721.36000000000058</v>
      </c>
      <c r="AF81" s="4">
        <v>0</v>
      </c>
      <c r="AG81" s="4">
        <v>0</v>
      </c>
      <c r="AH81" s="4">
        <v>0</v>
      </c>
      <c r="AI81" s="4">
        <f t="shared" si="10"/>
        <v>12500</v>
      </c>
      <c r="AJ81" s="4">
        <f t="shared" si="11"/>
        <v>721.36000000000058</v>
      </c>
      <c r="AK81" s="4">
        <f t="shared" si="12"/>
        <v>12500</v>
      </c>
      <c r="AL81" s="4">
        <v>0</v>
      </c>
      <c r="AM81" s="4">
        <v>12500</v>
      </c>
      <c r="AN81" s="4">
        <v>0</v>
      </c>
      <c r="AO81" s="4">
        <v>0</v>
      </c>
      <c r="AP81" s="4">
        <v>12500</v>
      </c>
    </row>
    <row r="82" spans="1:42" x14ac:dyDescent="0.25">
      <c r="A82" t="s">
        <v>37</v>
      </c>
      <c r="B82" t="s">
        <v>38</v>
      </c>
      <c r="C82" t="s">
        <v>443</v>
      </c>
      <c r="D82" t="s">
        <v>444</v>
      </c>
      <c r="E82" t="s">
        <v>39</v>
      </c>
      <c r="F82" t="s">
        <v>40</v>
      </c>
      <c r="G82" t="s">
        <v>41</v>
      </c>
      <c r="H82" t="s">
        <v>42</v>
      </c>
      <c r="I82" t="s">
        <v>43</v>
      </c>
      <c r="J82" t="s">
        <v>44</v>
      </c>
      <c r="K82" t="s">
        <v>436</v>
      </c>
      <c r="L82">
        <v>6</v>
      </c>
      <c r="M82" t="s">
        <v>45</v>
      </c>
      <c r="N82">
        <v>19</v>
      </c>
      <c r="O82" t="s">
        <v>75</v>
      </c>
      <c r="P82" t="s">
        <v>47</v>
      </c>
      <c r="Q82" t="s">
        <v>48</v>
      </c>
      <c r="R82">
        <v>2000</v>
      </c>
      <c r="S82" t="s">
        <v>76</v>
      </c>
      <c r="T82">
        <v>2471</v>
      </c>
      <c r="U82" t="s">
        <v>186</v>
      </c>
      <c r="V82">
        <v>0</v>
      </c>
      <c r="W82" t="s">
        <v>51</v>
      </c>
      <c r="X82" s="4">
        <v>120000</v>
      </c>
      <c r="Y82" s="4">
        <v>120000</v>
      </c>
      <c r="Z82" s="4">
        <v>49094.19</v>
      </c>
      <c r="AA82" s="4">
        <v>49094.19</v>
      </c>
      <c r="AB82" s="4">
        <v>37199.46</v>
      </c>
      <c r="AC82" s="4">
        <v>37199.46</v>
      </c>
      <c r="AD82">
        <v>0</v>
      </c>
      <c r="AE82" s="4">
        <f t="shared" si="13"/>
        <v>70905.81</v>
      </c>
      <c r="AF82" s="4">
        <v>0</v>
      </c>
      <c r="AG82" s="4">
        <v>0</v>
      </c>
      <c r="AH82" s="4">
        <v>0</v>
      </c>
      <c r="AI82" s="4">
        <f t="shared" si="10"/>
        <v>120000</v>
      </c>
      <c r="AJ82" s="4">
        <f t="shared" si="11"/>
        <v>70905.81</v>
      </c>
      <c r="AK82" s="4">
        <f t="shared" si="12"/>
        <v>0</v>
      </c>
      <c r="AL82" s="4">
        <v>0</v>
      </c>
      <c r="AM82" s="4">
        <v>0</v>
      </c>
      <c r="AN82" s="4">
        <v>0</v>
      </c>
      <c r="AO82" s="4">
        <v>0</v>
      </c>
      <c r="AP82" s="4">
        <v>0</v>
      </c>
    </row>
    <row r="83" spans="1:42" x14ac:dyDescent="0.25">
      <c r="A83" t="s">
        <v>37</v>
      </c>
      <c r="B83" t="s">
        <v>38</v>
      </c>
      <c r="C83" t="s">
        <v>443</v>
      </c>
      <c r="D83" t="s">
        <v>444</v>
      </c>
      <c r="E83" t="s">
        <v>39</v>
      </c>
      <c r="F83" t="s">
        <v>40</v>
      </c>
      <c r="G83" t="s">
        <v>41</v>
      </c>
      <c r="H83" t="s">
        <v>42</v>
      </c>
      <c r="I83" t="s">
        <v>164</v>
      </c>
      <c r="J83" t="s">
        <v>165</v>
      </c>
      <c r="K83" t="s">
        <v>436</v>
      </c>
      <c r="L83">
        <v>3</v>
      </c>
      <c r="M83" t="s">
        <v>119</v>
      </c>
      <c r="N83">
        <v>32</v>
      </c>
      <c r="O83" t="s">
        <v>171</v>
      </c>
      <c r="P83" t="s">
        <v>172</v>
      </c>
      <c r="Q83" t="s">
        <v>173</v>
      </c>
      <c r="R83">
        <v>2000</v>
      </c>
      <c r="S83" t="s">
        <v>76</v>
      </c>
      <c r="T83">
        <v>2471</v>
      </c>
      <c r="U83" t="s">
        <v>186</v>
      </c>
      <c r="V83">
        <v>0</v>
      </c>
      <c r="W83" t="s">
        <v>51</v>
      </c>
      <c r="X83" s="4">
        <v>1020000</v>
      </c>
      <c r="Y83" s="4">
        <v>1000000</v>
      </c>
      <c r="Z83" s="4">
        <v>229708.18</v>
      </c>
      <c r="AA83" s="4">
        <v>229708.18</v>
      </c>
      <c r="AB83">
        <v>0</v>
      </c>
      <c r="AC83">
        <v>0</v>
      </c>
      <c r="AD83">
        <v>0</v>
      </c>
      <c r="AE83" s="4">
        <f t="shared" si="13"/>
        <v>790291.82000000007</v>
      </c>
      <c r="AF83" s="4">
        <v>0</v>
      </c>
      <c r="AG83" s="4">
        <v>0</v>
      </c>
      <c r="AH83" s="4">
        <v>0</v>
      </c>
      <c r="AI83" s="4">
        <f t="shared" si="10"/>
        <v>1020000</v>
      </c>
      <c r="AJ83" s="4">
        <f t="shared" si="11"/>
        <v>790291.82000000007</v>
      </c>
      <c r="AK83" s="4">
        <f t="shared" si="12"/>
        <v>20000</v>
      </c>
      <c r="AL83" s="4">
        <v>0</v>
      </c>
      <c r="AM83" s="4">
        <v>20000</v>
      </c>
      <c r="AN83" s="4">
        <v>0</v>
      </c>
      <c r="AO83" s="4">
        <v>0</v>
      </c>
      <c r="AP83" s="4">
        <v>20000</v>
      </c>
    </row>
    <row r="84" spans="1:42" x14ac:dyDescent="0.25">
      <c r="A84" t="s">
        <v>37</v>
      </c>
      <c r="B84" t="s">
        <v>38</v>
      </c>
      <c r="C84" t="s">
        <v>446</v>
      </c>
      <c r="D84" t="s">
        <v>449</v>
      </c>
      <c r="E84" t="s">
        <v>162</v>
      </c>
      <c r="F84" t="s">
        <v>163</v>
      </c>
      <c r="G84" t="s">
        <v>41</v>
      </c>
      <c r="H84" t="s">
        <v>42</v>
      </c>
      <c r="I84" t="s">
        <v>164</v>
      </c>
      <c r="J84" t="s">
        <v>165</v>
      </c>
      <c r="K84" t="s">
        <v>436</v>
      </c>
      <c r="L84">
        <v>2</v>
      </c>
      <c r="M84" t="s">
        <v>166</v>
      </c>
      <c r="N84">
        <v>30</v>
      </c>
      <c r="O84" t="s">
        <v>167</v>
      </c>
      <c r="P84" t="s">
        <v>168</v>
      </c>
      <c r="Q84" t="s">
        <v>169</v>
      </c>
      <c r="R84">
        <v>2000</v>
      </c>
      <c r="S84" t="s">
        <v>76</v>
      </c>
      <c r="T84">
        <v>2471</v>
      </c>
      <c r="U84" t="s">
        <v>186</v>
      </c>
      <c r="V84">
        <v>0</v>
      </c>
      <c r="W84" t="s">
        <v>51</v>
      </c>
      <c r="X84" s="4">
        <v>1200000</v>
      </c>
      <c r="Y84" s="4">
        <v>1200000</v>
      </c>
      <c r="Z84" s="4">
        <v>937833.52</v>
      </c>
      <c r="AA84" s="4">
        <v>937833.52</v>
      </c>
      <c r="AB84" s="4">
        <v>122230.98</v>
      </c>
      <c r="AC84" s="4">
        <v>122230.98</v>
      </c>
      <c r="AD84" s="4">
        <v>122230.98</v>
      </c>
      <c r="AE84" s="4">
        <f t="shared" si="13"/>
        <v>262166.48</v>
      </c>
      <c r="AF84" s="4">
        <v>0</v>
      </c>
      <c r="AG84" s="4">
        <v>0</v>
      </c>
      <c r="AH84" s="4">
        <v>0</v>
      </c>
      <c r="AI84" s="4">
        <f t="shared" si="10"/>
        <v>1200000</v>
      </c>
      <c r="AJ84" s="4">
        <f t="shared" si="11"/>
        <v>262166.48</v>
      </c>
      <c r="AK84" s="4">
        <f t="shared" si="12"/>
        <v>0</v>
      </c>
      <c r="AL84" s="4">
        <v>0</v>
      </c>
      <c r="AM84" s="4">
        <v>0</v>
      </c>
      <c r="AN84" s="4">
        <v>0</v>
      </c>
      <c r="AO84" s="4">
        <v>0</v>
      </c>
      <c r="AP84" s="4">
        <v>0</v>
      </c>
    </row>
    <row r="85" spans="1:42" x14ac:dyDescent="0.25">
      <c r="A85" t="s">
        <v>37</v>
      </c>
      <c r="B85" t="s">
        <v>38</v>
      </c>
      <c r="C85" t="s">
        <v>443</v>
      </c>
      <c r="D85" t="s">
        <v>444</v>
      </c>
      <c r="E85" t="s">
        <v>39</v>
      </c>
      <c r="F85" t="s">
        <v>40</v>
      </c>
      <c r="G85" t="s">
        <v>41</v>
      </c>
      <c r="H85" t="s">
        <v>42</v>
      </c>
      <c r="I85" t="s">
        <v>164</v>
      </c>
      <c r="J85" t="s">
        <v>165</v>
      </c>
      <c r="K85" t="s">
        <v>436</v>
      </c>
      <c r="L85">
        <v>3</v>
      </c>
      <c r="M85" t="s">
        <v>119</v>
      </c>
      <c r="N85">
        <v>31</v>
      </c>
      <c r="O85" t="s">
        <v>190</v>
      </c>
      <c r="P85" t="s">
        <v>191</v>
      </c>
      <c r="Q85" t="s">
        <v>192</v>
      </c>
      <c r="R85">
        <v>2000</v>
      </c>
      <c r="S85" t="s">
        <v>76</v>
      </c>
      <c r="T85">
        <v>2481</v>
      </c>
      <c r="U85" t="s">
        <v>193</v>
      </c>
      <c r="V85">
        <v>0</v>
      </c>
      <c r="W85" t="s">
        <v>51</v>
      </c>
      <c r="X85" s="4">
        <v>10000</v>
      </c>
      <c r="Y85" s="4">
        <v>0</v>
      </c>
      <c r="Z85" s="4">
        <v>2266.94</v>
      </c>
      <c r="AA85" s="4">
        <v>2266.94</v>
      </c>
      <c r="AB85" s="4">
        <v>2266.94</v>
      </c>
      <c r="AC85">
        <v>972.95</v>
      </c>
      <c r="AD85">
        <v>972.95</v>
      </c>
      <c r="AE85" s="4">
        <f t="shared" si="13"/>
        <v>7733.0599999999995</v>
      </c>
      <c r="AF85" s="4">
        <v>0</v>
      </c>
      <c r="AG85" s="4">
        <v>0</v>
      </c>
      <c r="AH85" s="4">
        <v>0</v>
      </c>
      <c r="AI85" s="4">
        <f t="shared" si="10"/>
        <v>10000</v>
      </c>
      <c r="AJ85" s="4">
        <f t="shared" si="11"/>
        <v>7733.0599999999995</v>
      </c>
      <c r="AK85" s="4">
        <f t="shared" si="12"/>
        <v>10000</v>
      </c>
      <c r="AL85" s="4">
        <v>0</v>
      </c>
      <c r="AM85" s="4">
        <v>10000</v>
      </c>
      <c r="AN85" s="4">
        <v>0</v>
      </c>
      <c r="AO85" s="4">
        <v>0</v>
      </c>
      <c r="AP85" s="4">
        <v>10000</v>
      </c>
    </row>
    <row r="86" spans="1:42" x14ac:dyDescent="0.25">
      <c r="A86" t="s">
        <v>37</v>
      </c>
      <c r="B86" t="s">
        <v>38</v>
      </c>
      <c r="C86" t="s">
        <v>446</v>
      </c>
      <c r="D86" t="s">
        <v>450</v>
      </c>
      <c r="E86" t="s">
        <v>131</v>
      </c>
      <c r="F86" t="s">
        <v>132</v>
      </c>
      <c r="G86" t="s">
        <v>115</v>
      </c>
      <c r="H86" t="s">
        <v>116</v>
      </c>
      <c r="I86" t="s">
        <v>133</v>
      </c>
      <c r="J86" t="s">
        <v>134</v>
      </c>
      <c r="K86" t="s">
        <v>436</v>
      </c>
      <c r="L86">
        <v>5</v>
      </c>
      <c r="M86" t="s">
        <v>108</v>
      </c>
      <c r="N86">
        <v>29</v>
      </c>
      <c r="O86" t="s">
        <v>135</v>
      </c>
      <c r="P86" t="s">
        <v>136</v>
      </c>
      <c r="Q86" t="s">
        <v>137</v>
      </c>
      <c r="R86">
        <v>2000</v>
      </c>
      <c r="S86" t="s">
        <v>76</v>
      </c>
      <c r="T86">
        <v>2491</v>
      </c>
      <c r="U86" t="s">
        <v>194</v>
      </c>
      <c r="V86">
        <v>0</v>
      </c>
      <c r="W86" t="s">
        <v>51</v>
      </c>
      <c r="X86" s="4">
        <v>453050</v>
      </c>
      <c r="Y86" s="4">
        <v>500000</v>
      </c>
      <c r="Z86" s="4">
        <v>16378.619999999995</v>
      </c>
      <c r="AA86" s="4">
        <v>0</v>
      </c>
      <c r="AB86">
        <v>0</v>
      </c>
      <c r="AC86">
        <v>0</v>
      </c>
      <c r="AD86">
        <v>0</v>
      </c>
      <c r="AE86" s="4">
        <f t="shared" si="13"/>
        <v>436671.38</v>
      </c>
      <c r="AF86" s="4">
        <v>0</v>
      </c>
      <c r="AG86" s="23">
        <v>180000</v>
      </c>
      <c r="AH86" s="4">
        <v>0</v>
      </c>
      <c r="AI86" s="4">
        <f t="shared" si="10"/>
        <v>273050</v>
      </c>
      <c r="AJ86" s="4">
        <f t="shared" si="11"/>
        <v>256671.38</v>
      </c>
      <c r="AK86" s="4">
        <f t="shared" si="12"/>
        <v>-226950</v>
      </c>
      <c r="AL86" s="4">
        <v>0</v>
      </c>
      <c r="AM86" s="4">
        <v>0</v>
      </c>
      <c r="AN86" s="4">
        <v>0</v>
      </c>
      <c r="AO86" s="4">
        <v>46950</v>
      </c>
      <c r="AP86" s="4">
        <v>-46950</v>
      </c>
    </row>
    <row r="87" spans="1:42" x14ac:dyDescent="0.25">
      <c r="A87" t="s">
        <v>37</v>
      </c>
      <c r="B87" t="s">
        <v>38</v>
      </c>
      <c r="C87" t="s">
        <v>443</v>
      </c>
      <c r="D87" t="s">
        <v>444</v>
      </c>
      <c r="E87" t="s">
        <v>39</v>
      </c>
      <c r="F87" t="s">
        <v>40</v>
      </c>
      <c r="G87" t="s">
        <v>41</v>
      </c>
      <c r="H87" t="s">
        <v>42</v>
      </c>
      <c r="I87" t="s">
        <v>43</v>
      </c>
      <c r="J87" t="s">
        <v>44</v>
      </c>
      <c r="K87" t="s">
        <v>436</v>
      </c>
      <c r="L87">
        <v>6</v>
      </c>
      <c r="M87" t="s">
        <v>45</v>
      </c>
      <c r="N87">
        <v>19</v>
      </c>
      <c r="O87" t="s">
        <v>75</v>
      </c>
      <c r="P87" t="s">
        <v>47</v>
      </c>
      <c r="Q87" t="s">
        <v>48</v>
      </c>
      <c r="R87">
        <v>2000</v>
      </c>
      <c r="S87" t="s">
        <v>76</v>
      </c>
      <c r="T87">
        <v>2491</v>
      </c>
      <c r="U87" t="s">
        <v>194</v>
      </c>
      <c r="V87">
        <v>0</v>
      </c>
      <c r="W87" t="s">
        <v>51</v>
      </c>
      <c r="X87" s="4">
        <v>275794</v>
      </c>
      <c r="Y87" s="4">
        <v>120000</v>
      </c>
      <c r="Z87" s="4">
        <v>233775.03</v>
      </c>
      <c r="AA87" s="4">
        <v>101535.03</v>
      </c>
      <c r="AB87" s="4">
        <v>101535.03</v>
      </c>
      <c r="AC87" s="4">
        <v>31546.01</v>
      </c>
      <c r="AD87" s="4">
        <v>23484.01</v>
      </c>
      <c r="AE87" s="4">
        <f t="shared" si="13"/>
        <v>42018.97</v>
      </c>
      <c r="AF87" s="4">
        <v>0</v>
      </c>
      <c r="AG87" s="4">
        <v>0</v>
      </c>
      <c r="AH87" s="4">
        <v>0</v>
      </c>
      <c r="AI87" s="4">
        <f t="shared" si="10"/>
        <v>275794</v>
      </c>
      <c r="AJ87" s="4">
        <f t="shared" si="11"/>
        <v>42018.97</v>
      </c>
      <c r="AK87" s="4">
        <f t="shared" si="12"/>
        <v>155794</v>
      </c>
      <c r="AL87" s="4">
        <v>0</v>
      </c>
      <c r="AM87" s="4">
        <v>155794</v>
      </c>
      <c r="AN87" s="4">
        <v>0</v>
      </c>
      <c r="AO87" s="4">
        <v>0</v>
      </c>
      <c r="AP87" s="4">
        <v>155794</v>
      </c>
    </row>
    <row r="88" spans="1:42" x14ac:dyDescent="0.25">
      <c r="A88" t="s">
        <v>37</v>
      </c>
      <c r="B88" t="s">
        <v>38</v>
      </c>
      <c r="C88" t="s">
        <v>443</v>
      </c>
      <c r="D88" t="s">
        <v>444</v>
      </c>
      <c r="E88" t="s">
        <v>39</v>
      </c>
      <c r="F88" t="s">
        <v>40</v>
      </c>
      <c r="G88" t="s">
        <v>41</v>
      </c>
      <c r="H88" t="s">
        <v>42</v>
      </c>
      <c r="I88" t="s">
        <v>164</v>
      </c>
      <c r="J88" t="s">
        <v>165</v>
      </c>
      <c r="K88" t="s">
        <v>436</v>
      </c>
      <c r="L88">
        <v>3</v>
      </c>
      <c r="M88" t="s">
        <v>119</v>
      </c>
      <c r="N88">
        <v>32</v>
      </c>
      <c r="O88" t="s">
        <v>171</v>
      </c>
      <c r="P88" t="s">
        <v>172</v>
      </c>
      <c r="Q88" t="s">
        <v>173</v>
      </c>
      <c r="R88">
        <v>2000</v>
      </c>
      <c r="S88" t="s">
        <v>76</v>
      </c>
      <c r="T88">
        <v>2491</v>
      </c>
      <c r="U88" t="s">
        <v>194</v>
      </c>
      <c r="V88">
        <v>0</v>
      </c>
      <c r="W88" t="s">
        <v>51</v>
      </c>
      <c r="X88" s="4">
        <v>3348000</v>
      </c>
      <c r="Y88" s="4">
        <v>3000000</v>
      </c>
      <c r="Z88" s="4">
        <v>3109308.97</v>
      </c>
      <c r="AA88" s="4">
        <v>2934390.25</v>
      </c>
      <c r="AB88" s="4">
        <v>2687807</v>
      </c>
      <c r="AC88" s="4">
        <v>2687807</v>
      </c>
      <c r="AD88" s="4">
        <v>64960</v>
      </c>
      <c r="AE88" s="4">
        <f t="shared" si="13"/>
        <v>238691.0299999998</v>
      </c>
      <c r="AF88" s="4">
        <v>0</v>
      </c>
      <c r="AG88" s="4">
        <v>0</v>
      </c>
      <c r="AH88" s="4">
        <v>0</v>
      </c>
      <c r="AI88" s="4">
        <f t="shared" si="10"/>
        <v>3348000</v>
      </c>
      <c r="AJ88" s="4">
        <f t="shared" si="11"/>
        <v>238691.0299999998</v>
      </c>
      <c r="AK88" s="4">
        <f t="shared" si="12"/>
        <v>348000</v>
      </c>
      <c r="AL88" s="4">
        <v>0</v>
      </c>
      <c r="AM88" s="4">
        <v>348000</v>
      </c>
      <c r="AN88" s="4">
        <v>0</v>
      </c>
      <c r="AO88" s="4">
        <v>0</v>
      </c>
      <c r="AP88" s="4">
        <v>348000</v>
      </c>
    </row>
    <row r="89" spans="1:42" x14ac:dyDescent="0.25">
      <c r="A89" t="s">
        <v>37</v>
      </c>
      <c r="B89" t="s">
        <v>38</v>
      </c>
      <c r="C89" t="s">
        <v>948</v>
      </c>
      <c r="D89" t="s">
        <v>453</v>
      </c>
      <c r="E89" t="s">
        <v>150</v>
      </c>
      <c r="F89" t="s">
        <v>151</v>
      </c>
      <c r="G89" t="s">
        <v>41</v>
      </c>
      <c r="H89" t="s">
        <v>42</v>
      </c>
      <c r="I89" t="s">
        <v>152</v>
      </c>
      <c r="J89" t="s">
        <v>153</v>
      </c>
      <c r="K89" t="s">
        <v>436</v>
      </c>
      <c r="L89">
        <v>8</v>
      </c>
      <c r="M89" t="s">
        <v>154</v>
      </c>
      <c r="N89">
        <v>41</v>
      </c>
      <c r="O89" t="s">
        <v>196</v>
      </c>
      <c r="P89" t="s">
        <v>197</v>
      </c>
      <c r="Q89" t="s">
        <v>198</v>
      </c>
      <c r="R89">
        <v>2000</v>
      </c>
      <c r="S89" t="s">
        <v>76</v>
      </c>
      <c r="T89">
        <v>2521</v>
      </c>
      <c r="U89" t="s">
        <v>199</v>
      </c>
      <c r="V89">
        <v>0</v>
      </c>
      <c r="W89" t="s">
        <v>51</v>
      </c>
      <c r="X89" s="4">
        <v>309024</v>
      </c>
      <c r="Y89" s="4">
        <v>330000</v>
      </c>
      <c r="Z89" s="4">
        <v>309024</v>
      </c>
      <c r="AA89" s="4">
        <v>309024</v>
      </c>
      <c r="AB89">
        <v>0</v>
      </c>
      <c r="AC89">
        <v>0</v>
      </c>
      <c r="AD89">
        <v>0</v>
      </c>
      <c r="AE89" s="4">
        <f t="shared" si="13"/>
        <v>0</v>
      </c>
      <c r="AF89" s="4">
        <v>0</v>
      </c>
      <c r="AG89" s="4">
        <v>0</v>
      </c>
      <c r="AH89" s="4">
        <v>0</v>
      </c>
      <c r="AI89" s="4">
        <f t="shared" si="10"/>
        <v>309024</v>
      </c>
      <c r="AJ89" s="4">
        <f t="shared" si="11"/>
        <v>0</v>
      </c>
      <c r="AK89" s="4">
        <f t="shared" si="12"/>
        <v>-20976</v>
      </c>
      <c r="AL89" s="4">
        <v>0</v>
      </c>
      <c r="AM89" s="4">
        <v>0</v>
      </c>
      <c r="AN89" s="4">
        <v>0</v>
      </c>
      <c r="AO89" s="4">
        <v>20976</v>
      </c>
      <c r="AP89" s="4">
        <v>-20976</v>
      </c>
    </row>
    <row r="90" spans="1:42" x14ac:dyDescent="0.25">
      <c r="A90" t="s">
        <v>37</v>
      </c>
      <c r="B90" t="s">
        <v>38</v>
      </c>
      <c r="C90" t="s">
        <v>443</v>
      </c>
      <c r="D90" t="s">
        <v>444</v>
      </c>
      <c r="E90" t="s">
        <v>39</v>
      </c>
      <c r="F90" t="s">
        <v>40</v>
      </c>
      <c r="G90" t="s">
        <v>41</v>
      </c>
      <c r="H90" t="s">
        <v>42</v>
      </c>
      <c r="I90" t="s">
        <v>164</v>
      </c>
      <c r="J90" t="s">
        <v>165</v>
      </c>
      <c r="K90" t="s">
        <v>436</v>
      </c>
      <c r="L90">
        <v>3</v>
      </c>
      <c r="M90" t="s">
        <v>119</v>
      </c>
      <c r="N90">
        <v>31</v>
      </c>
      <c r="O90" t="s">
        <v>190</v>
      </c>
      <c r="P90" t="s">
        <v>191</v>
      </c>
      <c r="Q90" t="s">
        <v>192</v>
      </c>
      <c r="R90">
        <v>2000</v>
      </c>
      <c r="S90" t="s">
        <v>76</v>
      </c>
      <c r="T90">
        <v>2521</v>
      </c>
      <c r="U90" t="s">
        <v>199</v>
      </c>
      <c r="V90">
        <v>0</v>
      </c>
      <c r="W90" t="s">
        <v>51</v>
      </c>
      <c r="X90" s="4">
        <v>300000</v>
      </c>
      <c r="Y90" s="4">
        <v>300000</v>
      </c>
      <c r="Z90" s="4">
        <v>294298.01</v>
      </c>
      <c r="AA90" s="4">
        <v>55222.01</v>
      </c>
      <c r="AB90" s="4">
        <v>55222.01</v>
      </c>
      <c r="AC90">
        <v>0</v>
      </c>
      <c r="AD90">
        <v>0</v>
      </c>
      <c r="AE90" s="4">
        <f t="shared" si="13"/>
        <v>5701.9899999999907</v>
      </c>
      <c r="AF90" s="4">
        <v>0</v>
      </c>
      <c r="AG90" s="4">
        <v>0</v>
      </c>
      <c r="AH90" s="4">
        <v>0</v>
      </c>
      <c r="AI90" s="4">
        <f t="shared" si="10"/>
        <v>300000</v>
      </c>
      <c r="AJ90" s="4">
        <f t="shared" si="11"/>
        <v>5701.9899999999907</v>
      </c>
      <c r="AK90" s="4">
        <f t="shared" si="12"/>
        <v>0</v>
      </c>
      <c r="AL90" s="4">
        <v>0</v>
      </c>
      <c r="AM90" s="4">
        <v>0</v>
      </c>
      <c r="AN90" s="4">
        <v>0</v>
      </c>
      <c r="AO90" s="4">
        <v>0</v>
      </c>
      <c r="AP90" s="4">
        <v>0</v>
      </c>
    </row>
    <row r="91" spans="1:42" x14ac:dyDescent="0.25">
      <c r="A91" t="s">
        <v>37</v>
      </c>
      <c r="B91" t="s">
        <v>38</v>
      </c>
      <c r="C91" t="s">
        <v>446</v>
      </c>
      <c r="D91" t="s">
        <v>447</v>
      </c>
      <c r="E91" t="s">
        <v>141</v>
      </c>
      <c r="F91" t="s">
        <v>142</v>
      </c>
      <c r="G91" t="s">
        <v>115</v>
      </c>
      <c r="H91" t="s">
        <v>116</v>
      </c>
      <c r="I91" t="s">
        <v>143</v>
      </c>
      <c r="J91" t="s">
        <v>144</v>
      </c>
      <c r="K91" t="s">
        <v>436</v>
      </c>
      <c r="L91">
        <v>4</v>
      </c>
      <c r="M91" t="s">
        <v>145</v>
      </c>
      <c r="N91">
        <v>53</v>
      </c>
      <c r="O91" t="s">
        <v>146</v>
      </c>
      <c r="P91" t="s">
        <v>147</v>
      </c>
      <c r="Q91" t="s">
        <v>148</v>
      </c>
      <c r="R91">
        <v>2000</v>
      </c>
      <c r="S91" t="s">
        <v>76</v>
      </c>
      <c r="T91">
        <v>2531</v>
      </c>
      <c r="U91" t="s">
        <v>200</v>
      </c>
      <c r="V91">
        <v>0</v>
      </c>
      <c r="W91" t="s">
        <v>51</v>
      </c>
      <c r="X91" s="4">
        <v>300000</v>
      </c>
      <c r="Y91" s="4">
        <v>0</v>
      </c>
      <c r="Z91">
        <v>0</v>
      </c>
      <c r="AA91">
        <v>0</v>
      </c>
      <c r="AB91">
        <v>0</v>
      </c>
      <c r="AC91">
        <v>0</v>
      </c>
      <c r="AD91">
        <v>0</v>
      </c>
      <c r="AE91" s="4">
        <f t="shared" si="13"/>
        <v>300000</v>
      </c>
      <c r="AF91" s="4">
        <v>0</v>
      </c>
      <c r="AG91" s="4">
        <v>0</v>
      </c>
      <c r="AH91" s="4">
        <v>0</v>
      </c>
      <c r="AI91" s="4">
        <f t="shared" ref="AI91:AI116" si="14">X91-AG91+AH91+AF91</f>
        <v>300000</v>
      </c>
      <c r="AJ91" s="4">
        <f t="shared" ref="AJ91:AJ116" si="15">AI91-Z91</f>
        <v>300000</v>
      </c>
      <c r="AK91" s="4">
        <f t="shared" ref="AK91:AK116" si="16">AI91-Y91</f>
        <v>300000</v>
      </c>
      <c r="AL91" s="4">
        <v>0</v>
      </c>
      <c r="AM91" s="4">
        <v>300000</v>
      </c>
      <c r="AN91" s="4">
        <v>0</v>
      </c>
      <c r="AO91" s="4">
        <v>0</v>
      </c>
      <c r="AP91" s="4">
        <v>300000</v>
      </c>
    </row>
    <row r="92" spans="1:42" x14ac:dyDescent="0.25">
      <c r="A92" t="s">
        <v>37</v>
      </c>
      <c r="B92" t="s">
        <v>38</v>
      </c>
      <c r="C92" t="s">
        <v>443</v>
      </c>
      <c r="D92" t="s">
        <v>445</v>
      </c>
      <c r="E92" t="s">
        <v>113</v>
      </c>
      <c r="F92" t="s">
        <v>114</v>
      </c>
      <c r="G92" t="s">
        <v>115</v>
      </c>
      <c r="H92" t="s">
        <v>116</v>
      </c>
      <c r="I92" t="s">
        <v>117</v>
      </c>
      <c r="J92" t="s">
        <v>118</v>
      </c>
      <c r="K92" t="s">
        <v>436</v>
      </c>
      <c r="L92">
        <v>3</v>
      </c>
      <c r="M92" t="s">
        <v>119</v>
      </c>
      <c r="N92">
        <v>12</v>
      </c>
      <c r="O92" t="s">
        <v>201</v>
      </c>
      <c r="P92" t="s">
        <v>121</v>
      </c>
      <c r="Q92" t="s">
        <v>122</v>
      </c>
      <c r="R92">
        <v>2000</v>
      </c>
      <c r="S92" t="s">
        <v>76</v>
      </c>
      <c r="T92">
        <v>2531</v>
      </c>
      <c r="U92" t="s">
        <v>200</v>
      </c>
      <c r="V92">
        <v>0</v>
      </c>
      <c r="W92" t="s">
        <v>51</v>
      </c>
      <c r="X92" s="4">
        <v>30000</v>
      </c>
      <c r="Y92" s="4">
        <v>30000</v>
      </c>
      <c r="Z92" s="4">
        <v>21567</v>
      </c>
      <c r="AA92">
        <v>0</v>
      </c>
      <c r="AB92">
        <v>0</v>
      </c>
      <c r="AC92">
        <v>0</v>
      </c>
      <c r="AD92">
        <v>0</v>
      </c>
      <c r="AE92" s="4">
        <f t="shared" si="13"/>
        <v>8433</v>
      </c>
      <c r="AF92" s="4">
        <v>0</v>
      </c>
      <c r="AG92" s="4">
        <v>0</v>
      </c>
      <c r="AH92" s="4">
        <v>0</v>
      </c>
      <c r="AI92" s="4">
        <f t="shared" si="14"/>
        <v>30000</v>
      </c>
      <c r="AJ92" s="4">
        <f t="shared" si="15"/>
        <v>8433</v>
      </c>
      <c r="AK92" s="4">
        <f t="shared" si="16"/>
        <v>0</v>
      </c>
      <c r="AL92" s="4">
        <v>0</v>
      </c>
      <c r="AM92" s="4">
        <v>0</v>
      </c>
      <c r="AN92" s="4">
        <v>0</v>
      </c>
      <c r="AO92" s="4">
        <v>0</v>
      </c>
      <c r="AP92" s="4">
        <v>0</v>
      </c>
    </row>
    <row r="93" spans="1:42" x14ac:dyDescent="0.25">
      <c r="A93" t="s">
        <v>37</v>
      </c>
      <c r="B93" t="s">
        <v>38</v>
      </c>
      <c r="C93" t="s">
        <v>443</v>
      </c>
      <c r="D93" t="s">
        <v>444</v>
      </c>
      <c r="E93" t="s">
        <v>39</v>
      </c>
      <c r="F93" t="s">
        <v>40</v>
      </c>
      <c r="G93" t="s">
        <v>41</v>
      </c>
      <c r="H93" t="s">
        <v>42</v>
      </c>
      <c r="I93" t="s">
        <v>164</v>
      </c>
      <c r="J93" t="s">
        <v>165</v>
      </c>
      <c r="K93" t="s">
        <v>436</v>
      </c>
      <c r="L93">
        <v>3</v>
      </c>
      <c r="M93" t="s">
        <v>119</v>
      </c>
      <c r="N93">
        <v>31</v>
      </c>
      <c r="O93" t="s">
        <v>190</v>
      </c>
      <c r="P93" t="s">
        <v>191</v>
      </c>
      <c r="Q93" t="s">
        <v>192</v>
      </c>
      <c r="R93">
        <v>2000</v>
      </c>
      <c r="S93" t="s">
        <v>76</v>
      </c>
      <c r="T93">
        <v>2531</v>
      </c>
      <c r="U93" t="s">
        <v>200</v>
      </c>
      <c r="V93">
        <v>0</v>
      </c>
      <c r="W93" t="s">
        <v>51</v>
      </c>
      <c r="X93" s="4">
        <v>4500000</v>
      </c>
      <c r="Y93" s="4">
        <v>4500000</v>
      </c>
      <c r="Z93" s="4">
        <v>2156169.9500000002</v>
      </c>
      <c r="AA93" s="4">
        <v>2156169.9500000002</v>
      </c>
      <c r="AB93" s="4">
        <v>1279881.25</v>
      </c>
      <c r="AC93" s="4">
        <v>1176248.1499999999</v>
      </c>
      <c r="AD93" s="4">
        <v>539175.56000000006</v>
      </c>
      <c r="AE93" s="4">
        <f t="shared" ref="AE93:AE116" si="17">X93-Z93</f>
        <v>2343830.0499999998</v>
      </c>
      <c r="AF93" s="4">
        <v>0</v>
      </c>
      <c r="AG93" s="4">
        <v>0</v>
      </c>
      <c r="AH93" s="4">
        <v>0</v>
      </c>
      <c r="AI93" s="4">
        <f t="shared" si="14"/>
        <v>4500000</v>
      </c>
      <c r="AJ93" s="4">
        <f t="shared" si="15"/>
        <v>2343830.0499999998</v>
      </c>
      <c r="AK93" s="4">
        <f t="shared" si="16"/>
        <v>0</v>
      </c>
      <c r="AL93" s="4">
        <v>0</v>
      </c>
      <c r="AM93" s="4">
        <v>0</v>
      </c>
      <c r="AN93" s="4">
        <v>0</v>
      </c>
      <c r="AO93" s="4">
        <v>0</v>
      </c>
      <c r="AP93" s="4">
        <v>0</v>
      </c>
    </row>
    <row r="94" spans="1:42" x14ac:dyDescent="0.25">
      <c r="A94" t="s">
        <v>37</v>
      </c>
      <c r="B94" t="s">
        <v>38</v>
      </c>
      <c r="C94" t="s">
        <v>446</v>
      </c>
      <c r="D94" t="s">
        <v>447</v>
      </c>
      <c r="E94" t="s">
        <v>141</v>
      </c>
      <c r="F94" t="s">
        <v>142</v>
      </c>
      <c r="G94" t="s">
        <v>115</v>
      </c>
      <c r="H94" t="s">
        <v>116</v>
      </c>
      <c r="I94" t="s">
        <v>143</v>
      </c>
      <c r="J94" t="s">
        <v>144</v>
      </c>
      <c r="K94" t="s">
        <v>436</v>
      </c>
      <c r="L94">
        <v>4</v>
      </c>
      <c r="M94" t="s">
        <v>145</v>
      </c>
      <c r="N94">
        <v>53</v>
      </c>
      <c r="O94" t="s">
        <v>146</v>
      </c>
      <c r="P94" t="s">
        <v>147</v>
      </c>
      <c r="Q94" t="s">
        <v>148</v>
      </c>
      <c r="R94">
        <v>2000</v>
      </c>
      <c r="S94" t="s">
        <v>76</v>
      </c>
      <c r="T94">
        <v>2541</v>
      </c>
      <c r="U94" t="s">
        <v>202</v>
      </c>
      <c r="V94">
        <v>0</v>
      </c>
      <c r="W94" t="s">
        <v>51</v>
      </c>
      <c r="X94" s="4">
        <v>200000</v>
      </c>
      <c r="Y94" s="4">
        <v>0</v>
      </c>
      <c r="Z94">
        <v>0</v>
      </c>
      <c r="AA94">
        <v>0</v>
      </c>
      <c r="AB94">
        <v>0</v>
      </c>
      <c r="AC94">
        <v>0</v>
      </c>
      <c r="AD94">
        <v>0</v>
      </c>
      <c r="AE94" s="4">
        <f t="shared" si="17"/>
        <v>200000</v>
      </c>
      <c r="AF94" s="4">
        <v>0</v>
      </c>
      <c r="AG94" s="4">
        <v>0</v>
      </c>
      <c r="AH94" s="4">
        <v>0</v>
      </c>
      <c r="AI94" s="4">
        <f t="shared" si="14"/>
        <v>200000</v>
      </c>
      <c r="AJ94" s="4">
        <f t="shared" si="15"/>
        <v>200000</v>
      </c>
      <c r="AK94" s="4">
        <f t="shared" si="16"/>
        <v>200000</v>
      </c>
      <c r="AL94" s="4">
        <v>0</v>
      </c>
      <c r="AM94" s="4">
        <v>200000</v>
      </c>
      <c r="AN94" s="4">
        <v>0</v>
      </c>
      <c r="AO94" s="4">
        <v>0</v>
      </c>
      <c r="AP94" s="4">
        <v>200000</v>
      </c>
    </row>
    <row r="95" spans="1:42" x14ac:dyDescent="0.25">
      <c r="A95" t="s">
        <v>37</v>
      </c>
      <c r="B95" t="s">
        <v>38</v>
      </c>
      <c r="C95" t="s">
        <v>443</v>
      </c>
      <c r="D95" t="s">
        <v>445</v>
      </c>
      <c r="E95" t="s">
        <v>113</v>
      </c>
      <c r="F95" t="s">
        <v>114</v>
      </c>
      <c r="G95" t="s">
        <v>115</v>
      </c>
      <c r="H95" t="s">
        <v>116</v>
      </c>
      <c r="I95" t="s">
        <v>117</v>
      </c>
      <c r="J95" t="s">
        <v>118</v>
      </c>
      <c r="K95" t="s">
        <v>436</v>
      </c>
      <c r="L95">
        <v>3</v>
      </c>
      <c r="M95" t="s">
        <v>119</v>
      </c>
      <c r="N95">
        <v>12</v>
      </c>
      <c r="O95" t="s">
        <v>201</v>
      </c>
      <c r="P95" t="s">
        <v>121</v>
      </c>
      <c r="Q95" t="s">
        <v>122</v>
      </c>
      <c r="R95">
        <v>2000</v>
      </c>
      <c r="S95" t="s">
        <v>76</v>
      </c>
      <c r="T95">
        <v>2541</v>
      </c>
      <c r="U95" t="s">
        <v>202</v>
      </c>
      <c r="V95">
        <v>0</v>
      </c>
      <c r="W95" t="s">
        <v>51</v>
      </c>
      <c r="X95" s="4">
        <v>37000</v>
      </c>
      <c r="Y95" s="4">
        <v>40000</v>
      </c>
      <c r="Z95" s="4">
        <v>22750.37</v>
      </c>
      <c r="AA95" s="4">
        <v>22750.37</v>
      </c>
      <c r="AB95">
        <v>0</v>
      </c>
      <c r="AC95">
        <v>0</v>
      </c>
      <c r="AD95">
        <v>0</v>
      </c>
      <c r="AE95" s="4">
        <f t="shared" si="17"/>
        <v>14249.630000000001</v>
      </c>
      <c r="AF95" s="4">
        <v>0</v>
      </c>
      <c r="AG95" s="4">
        <v>0</v>
      </c>
      <c r="AH95" s="4">
        <v>0</v>
      </c>
      <c r="AI95" s="4">
        <f t="shared" si="14"/>
        <v>37000</v>
      </c>
      <c r="AJ95" s="4">
        <f t="shared" si="15"/>
        <v>14249.630000000001</v>
      </c>
      <c r="AK95" s="4">
        <f t="shared" si="16"/>
        <v>-3000</v>
      </c>
      <c r="AL95" s="4">
        <v>0</v>
      </c>
      <c r="AM95" s="4">
        <v>0</v>
      </c>
      <c r="AN95" s="4">
        <v>0</v>
      </c>
      <c r="AO95" s="4">
        <v>3000</v>
      </c>
      <c r="AP95" s="4">
        <v>-3000</v>
      </c>
    </row>
    <row r="96" spans="1:42" x14ac:dyDescent="0.25">
      <c r="A96" t="s">
        <v>37</v>
      </c>
      <c r="B96" t="s">
        <v>38</v>
      </c>
      <c r="C96" t="s">
        <v>443</v>
      </c>
      <c r="D96" t="s">
        <v>444</v>
      </c>
      <c r="E96" t="s">
        <v>39</v>
      </c>
      <c r="F96" t="s">
        <v>40</v>
      </c>
      <c r="G96" t="s">
        <v>41</v>
      </c>
      <c r="H96" t="s">
        <v>42</v>
      </c>
      <c r="I96" t="s">
        <v>164</v>
      </c>
      <c r="J96" t="s">
        <v>165</v>
      </c>
      <c r="K96" t="s">
        <v>436</v>
      </c>
      <c r="L96">
        <v>3</v>
      </c>
      <c r="M96" t="s">
        <v>119</v>
      </c>
      <c r="N96">
        <v>31</v>
      </c>
      <c r="O96" t="s">
        <v>190</v>
      </c>
      <c r="P96" t="s">
        <v>191</v>
      </c>
      <c r="Q96" t="s">
        <v>192</v>
      </c>
      <c r="R96">
        <v>2000</v>
      </c>
      <c r="S96" t="s">
        <v>76</v>
      </c>
      <c r="T96">
        <v>2541</v>
      </c>
      <c r="U96" t="s">
        <v>202</v>
      </c>
      <c r="V96">
        <v>0</v>
      </c>
      <c r="W96" t="s">
        <v>51</v>
      </c>
      <c r="X96" s="4">
        <v>5990000</v>
      </c>
      <c r="Y96" s="4">
        <v>6000000</v>
      </c>
      <c r="Z96" s="4">
        <v>4452931.37</v>
      </c>
      <c r="AA96" s="4">
        <v>4399281.37</v>
      </c>
      <c r="AB96" s="4">
        <v>2854059.11</v>
      </c>
      <c r="AC96" s="4">
        <v>2517067.1800000002</v>
      </c>
      <c r="AD96" s="4">
        <v>1516815.44</v>
      </c>
      <c r="AE96" s="4">
        <f t="shared" si="17"/>
        <v>1537068.63</v>
      </c>
      <c r="AF96" s="4">
        <v>0</v>
      </c>
      <c r="AG96" s="4">
        <v>0</v>
      </c>
      <c r="AH96" s="4">
        <v>0</v>
      </c>
      <c r="AI96" s="4">
        <f t="shared" si="14"/>
        <v>5990000</v>
      </c>
      <c r="AJ96" s="4">
        <f t="shared" si="15"/>
        <v>1537068.63</v>
      </c>
      <c r="AK96" s="4">
        <f t="shared" si="16"/>
        <v>-10000</v>
      </c>
      <c r="AL96" s="4">
        <v>0</v>
      </c>
      <c r="AM96" s="4">
        <v>0</v>
      </c>
      <c r="AN96" s="4">
        <v>0</v>
      </c>
      <c r="AO96" s="4">
        <v>10000</v>
      </c>
      <c r="AP96" s="4">
        <v>-10000</v>
      </c>
    </row>
    <row r="97" spans="1:42" x14ac:dyDescent="0.25">
      <c r="A97" t="s">
        <v>37</v>
      </c>
      <c r="B97" t="s">
        <v>38</v>
      </c>
      <c r="C97" t="s">
        <v>446</v>
      </c>
      <c r="D97" t="s">
        <v>449</v>
      </c>
      <c r="E97" t="s">
        <v>162</v>
      </c>
      <c r="F97" t="s">
        <v>163</v>
      </c>
      <c r="G97" t="s">
        <v>41</v>
      </c>
      <c r="H97" t="s">
        <v>42</v>
      </c>
      <c r="I97" t="s">
        <v>164</v>
      </c>
      <c r="J97" t="s">
        <v>165</v>
      </c>
      <c r="K97" t="s">
        <v>436</v>
      </c>
      <c r="L97">
        <v>2</v>
      </c>
      <c r="M97" t="s">
        <v>166</v>
      </c>
      <c r="N97">
        <v>30</v>
      </c>
      <c r="O97" t="s">
        <v>167</v>
      </c>
      <c r="P97" t="s">
        <v>168</v>
      </c>
      <c r="Q97" t="s">
        <v>169</v>
      </c>
      <c r="R97">
        <v>2000</v>
      </c>
      <c r="S97" t="s">
        <v>76</v>
      </c>
      <c r="T97">
        <v>2561</v>
      </c>
      <c r="U97" t="s">
        <v>203</v>
      </c>
      <c r="V97">
        <v>0</v>
      </c>
      <c r="W97" t="s">
        <v>51</v>
      </c>
      <c r="X97" s="4">
        <v>1500000</v>
      </c>
      <c r="Y97" s="4">
        <v>1500000</v>
      </c>
      <c r="Z97" s="4">
        <v>1342752.86</v>
      </c>
      <c r="AA97" s="4">
        <v>1342752.86</v>
      </c>
      <c r="AB97" s="4">
        <v>817945.23</v>
      </c>
      <c r="AC97" s="4">
        <v>817945.23</v>
      </c>
      <c r="AD97" s="4">
        <v>38547.96</v>
      </c>
      <c r="AE97" s="4">
        <f t="shared" si="17"/>
        <v>157247.1399999999</v>
      </c>
      <c r="AF97" s="4">
        <v>0</v>
      </c>
      <c r="AG97" s="4">
        <v>0</v>
      </c>
      <c r="AH97" s="4">
        <v>0</v>
      </c>
      <c r="AI97" s="4">
        <f t="shared" si="14"/>
        <v>1500000</v>
      </c>
      <c r="AJ97" s="4">
        <f t="shared" si="15"/>
        <v>157247.1399999999</v>
      </c>
      <c r="AK97" s="4">
        <f t="shared" si="16"/>
        <v>0</v>
      </c>
      <c r="AL97" s="4">
        <v>0</v>
      </c>
      <c r="AM97" s="4">
        <v>0</v>
      </c>
      <c r="AN97" s="4">
        <v>0</v>
      </c>
      <c r="AO97" s="4">
        <v>0</v>
      </c>
      <c r="AP97" s="4">
        <v>0</v>
      </c>
    </row>
    <row r="98" spans="1:42" x14ac:dyDescent="0.25">
      <c r="A98" t="s">
        <v>37</v>
      </c>
      <c r="B98" t="s">
        <v>38</v>
      </c>
      <c r="C98" t="s">
        <v>443</v>
      </c>
      <c r="D98" t="s">
        <v>444</v>
      </c>
      <c r="E98" t="s">
        <v>39</v>
      </c>
      <c r="F98" t="s">
        <v>40</v>
      </c>
      <c r="G98" t="s">
        <v>41</v>
      </c>
      <c r="H98" t="s">
        <v>42</v>
      </c>
      <c r="I98" t="s">
        <v>204</v>
      </c>
      <c r="J98" t="s">
        <v>205</v>
      </c>
      <c r="K98" t="s">
        <v>436</v>
      </c>
      <c r="L98">
        <v>4</v>
      </c>
      <c r="M98" t="s">
        <v>145</v>
      </c>
      <c r="N98">
        <v>44</v>
      </c>
      <c r="O98" t="s">
        <v>206</v>
      </c>
      <c r="P98" t="s">
        <v>207</v>
      </c>
      <c r="Q98" t="s">
        <v>208</v>
      </c>
      <c r="R98">
        <v>2000</v>
      </c>
      <c r="S98" t="s">
        <v>76</v>
      </c>
      <c r="T98">
        <v>2591</v>
      </c>
      <c r="U98" t="s">
        <v>209</v>
      </c>
      <c r="V98">
        <v>0</v>
      </c>
      <c r="W98" t="s">
        <v>51</v>
      </c>
      <c r="X98" s="4">
        <v>1300000</v>
      </c>
      <c r="Y98" s="4">
        <v>1300000</v>
      </c>
      <c r="Z98" s="4">
        <v>463710</v>
      </c>
      <c r="AA98" s="4">
        <v>463710</v>
      </c>
      <c r="AB98" s="4">
        <v>463710</v>
      </c>
      <c r="AC98" s="4">
        <v>463710</v>
      </c>
      <c r="AD98" s="4">
        <v>463710</v>
      </c>
      <c r="AE98" s="4">
        <f t="shared" si="17"/>
        <v>836290</v>
      </c>
      <c r="AF98" s="4">
        <v>0</v>
      </c>
      <c r="AG98" s="24">
        <v>500000</v>
      </c>
      <c r="AH98" s="4">
        <v>0</v>
      </c>
      <c r="AI98" s="4">
        <f t="shared" si="14"/>
        <v>800000</v>
      </c>
      <c r="AJ98" s="4">
        <f t="shared" si="15"/>
        <v>336290</v>
      </c>
      <c r="AK98" s="4">
        <f t="shared" si="16"/>
        <v>-500000</v>
      </c>
      <c r="AL98" s="4">
        <v>0</v>
      </c>
      <c r="AM98" s="4">
        <v>0</v>
      </c>
      <c r="AN98" s="4">
        <v>0</v>
      </c>
      <c r="AO98" s="4">
        <v>0</v>
      </c>
      <c r="AP98" s="4">
        <v>0</v>
      </c>
    </row>
    <row r="99" spans="1:42" x14ac:dyDescent="0.25">
      <c r="A99" t="s">
        <v>210</v>
      </c>
      <c r="B99" t="s">
        <v>211</v>
      </c>
      <c r="C99" t="s">
        <v>443</v>
      </c>
      <c r="D99" t="s">
        <v>445</v>
      </c>
      <c r="E99" t="s">
        <v>113</v>
      </c>
      <c r="F99" t="s">
        <v>114</v>
      </c>
      <c r="G99" t="s">
        <v>41</v>
      </c>
      <c r="H99" t="s">
        <v>42</v>
      </c>
      <c r="I99" t="s">
        <v>43</v>
      </c>
      <c r="J99" t="s">
        <v>44</v>
      </c>
      <c r="K99" t="s">
        <v>436</v>
      </c>
      <c r="L99">
        <v>6</v>
      </c>
      <c r="M99" t="s">
        <v>45</v>
      </c>
      <c r="N99">
        <v>21</v>
      </c>
      <c r="O99" t="s">
        <v>212</v>
      </c>
      <c r="P99" t="s">
        <v>47</v>
      </c>
      <c r="Q99" t="s">
        <v>48</v>
      </c>
      <c r="R99">
        <v>2000</v>
      </c>
      <c r="S99" t="s">
        <v>76</v>
      </c>
      <c r="T99">
        <v>2611</v>
      </c>
      <c r="U99" t="s">
        <v>213</v>
      </c>
      <c r="V99">
        <v>0</v>
      </c>
      <c r="W99" t="s">
        <v>51</v>
      </c>
      <c r="X99" s="4">
        <v>8000000</v>
      </c>
      <c r="Y99" s="4">
        <v>8000000</v>
      </c>
      <c r="Z99" s="4">
        <v>2719335.83</v>
      </c>
      <c r="AA99" s="4">
        <v>2719335.83</v>
      </c>
      <c r="AB99" s="4">
        <v>2719335.83</v>
      </c>
      <c r="AC99" s="4">
        <v>2719335.83</v>
      </c>
      <c r="AD99" s="4">
        <v>2719335.83</v>
      </c>
      <c r="AE99" s="4">
        <f t="shared" si="17"/>
        <v>5280664.17</v>
      </c>
      <c r="AF99" s="4">
        <v>0</v>
      </c>
      <c r="AG99" s="4">
        <v>0</v>
      </c>
      <c r="AH99" s="4">
        <v>0</v>
      </c>
      <c r="AI99" s="4">
        <f t="shared" si="14"/>
        <v>8000000</v>
      </c>
      <c r="AJ99" s="4">
        <f t="shared" si="15"/>
        <v>5280664.17</v>
      </c>
      <c r="AK99" s="4">
        <f t="shared" si="16"/>
        <v>0</v>
      </c>
      <c r="AL99" s="4">
        <v>0</v>
      </c>
      <c r="AM99" s="4">
        <v>0</v>
      </c>
      <c r="AN99" s="4">
        <v>0</v>
      </c>
      <c r="AO99" s="4">
        <v>0</v>
      </c>
      <c r="AP99" s="4">
        <v>0</v>
      </c>
    </row>
    <row r="100" spans="1:42" x14ac:dyDescent="0.25">
      <c r="A100" t="s">
        <v>210</v>
      </c>
      <c r="B100" t="s">
        <v>211</v>
      </c>
      <c r="C100" t="s">
        <v>443</v>
      </c>
      <c r="D100" t="s">
        <v>445</v>
      </c>
      <c r="E100" t="s">
        <v>123</v>
      </c>
      <c r="F100" t="s">
        <v>124</v>
      </c>
      <c r="G100" t="s">
        <v>41</v>
      </c>
      <c r="H100" t="s">
        <v>42</v>
      </c>
      <c r="I100" t="s">
        <v>43</v>
      </c>
      <c r="J100" t="s">
        <v>44</v>
      </c>
      <c r="K100" t="s">
        <v>436</v>
      </c>
      <c r="L100">
        <v>6</v>
      </c>
      <c r="M100" t="s">
        <v>45</v>
      </c>
      <c r="N100">
        <v>20</v>
      </c>
      <c r="O100" t="s">
        <v>214</v>
      </c>
      <c r="P100" t="s">
        <v>47</v>
      </c>
      <c r="Q100" t="s">
        <v>48</v>
      </c>
      <c r="R100">
        <v>2000</v>
      </c>
      <c r="S100" t="s">
        <v>76</v>
      </c>
      <c r="T100">
        <v>2611</v>
      </c>
      <c r="U100" t="s">
        <v>213</v>
      </c>
      <c r="V100">
        <v>0</v>
      </c>
      <c r="W100" t="s">
        <v>51</v>
      </c>
      <c r="X100" s="4">
        <v>28500000</v>
      </c>
      <c r="Y100" s="4">
        <v>28500000</v>
      </c>
      <c r="Z100" s="4">
        <v>10737620.85</v>
      </c>
      <c r="AA100" s="4">
        <v>10737620.85</v>
      </c>
      <c r="AB100" s="4">
        <v>10737072.039999999</v>
      </c>
      <c r="AC100" s="4">
        <v>10737072.039999999</v>
      </c>
      <c r="AD100" s="4">
        <v>10737072.039999999</v>
      </c>
      <c r="AE100" s="4">
        <f t="shared" si="17"/>
        <v>17762379.149999999</v>
      </c>
      <c r="AF100" s="4">
        <v>6500000</v>
      </c>
      <c r="AG100" s="4">
        <v>0</v>
      </c>
      <c r="AH100" s="4">
        <v>0</v>
      </c>
      <c r="AI100" s="4">
        <f t="shared" si="14"/>
        <v>35000000</v>
      </c>
      <c r="AJ100" s="4">
        <f t="shared" si="15"/>
        <v>24262379.149999999</v>
      </c>
      <c r="AK100" s="4">
        <f t="shared" si="16"/>
        <v>6500000</v>
      </c>
      <c r="AL100" s="4">
        <v>0</v>
      </c>
      <c r="AM100" s="4">
        <v>0</v>
      </c>
      <c r="AN100" s="4">
        <v>0</v>
      </c>
      <c r="AO100" s="4">
        <v>0</v>
      </c>
      <c r="AP100" s="4">
        <v>0</v>
      </c>
    </row>
    <row r="101" spans="1:42" x14ac:dyDescent="0.25">
      <c r="A101" t="s">
        <v>37</v>
      </c>
      <c r="B101" t="s">
        <v>38</v>
      </c>
      <c r="C101" t="s">
        <v>443</v>
      </c>
      <c r="D101" t="s">
        <v>445</v>
      </c>
      <c r="E101" t="s">
        <v>113</v>
      </c>
      <c r="F101" t="s">
        <v>114</v>
      </c>
      <c r="G101" t="s">
        <v>115</v>
      </c>
      <c r="H101" t="s">
        <v>116</v>
      </c>
      <c r="I101" t="s">
        <v>117</v>
      </c>
      <c r="J101" t="s">
        <v>118</v>
      </c>
      <c r="K101" t="s">
        <v>436</v>
      </c>
      <c r="L101">
        <v>3</v>
      </c>
      <c r="M101" t="s">
        <v>119</v>
      </c>
      <c r="N101">
        <v>11</v>
      </c>
      <c r="O101" t="s">
        <v>120</v>
      </c>
      <c r="P101" t="s">
        <v>121</v>
      </c>
      <c r="Q101" t="s">
        <v>122</v>
      </c>
      <c r="R101">
        <v>2000</v>
      </c>
      <c r="S101" t="s">
        <v>76</v>
      </c>
      <c r="T101">
        <v>2611</v>
      </c>
      <c r="U101" t="s">
        <v>213</v>
      </c>
      <c r="V101">
        <v>0</v>
      </c>
      <c r="W101" t="s">
        <v>51</v>
      </c>
      <c r="X101" s="4">
        <v>1000</v>
      </c>
      <c r="Y101" s="4">
        <v>0</v>
      </c>
      <c r="Z101">
        <v>0</v>
      </c>
      <c r="AA101">
        <v>0</v>
      </c>
      <c r="AB101">
        <v>0</v>
      </c>
      <c r="AC101">
        <v>0</v>
      </c>
      <c r="AD101">
        <v>0</v>
      </c>
      <c r="AE101" s="4">
        <f t="shared" si="17"/>
        <v>1000</v>
      </c>
      <c r="AF101" s="4">
        <v>0</v>
      </c>
      <c r="AG101" s="4">
        <v>0</v>
      </c>
      <c r="AH101" s="4">
        <v>0</v>
      </c>
      <c r="AI101" s="4">
        <f t="shared" si="14"/>
        <v>1000</v>
      </c>
      <c r="AJ101" s="4">
        <f t="shared" si="15"/>
        <v>1000</v>
      </c>
      <c r="AK101" s="4">
        <f t="shared" si="16"/>
        <v>1000</v>
      </c>
      <c r="AL101" s="4">
        <v>0</v>
      </c>
      <c r="AM101" s="4">
        <v>1000</v>
      </c>
      <c r="AN101" s="4">
        <v>0</v>
      </c>
      <c r="AO101" s="4">
        <v>0</v>
      </c>
      <c r="AP101" s="4">
        <v>1000</v>
      </c>
    </row>
    <row r="102" spans="1:42" x14ac:dyDescent="0.25">
      <c r="A102" t="s">
        <v>37</v>
      </c>
      <c r="B102" t="s">
        <v>38</v>
      </c>
      <c r="C102" t="s">
        <v>443</v>
      </c>
      <c r="D102" t="s">
        <v>445</v>
      </c>
      <c r="E102" t="s">
        <v>123</v>
      </c>
      <c r="F102" t="s">
        <v>124</v>
      </c>
      <c r="G102" t="s">
        <v>115</v>
      </c>
      <c r="H102" t="s">
        <v>116</v>
      </c>
      <c r="I102" t="s">
        <v>125</v>
      </c>
      <c r="J102" t="s">
        <v>126</v>
      </c>
      <c r="K102" t="s">
        <v>436</v>
      </c>
      <c r="L102">
        <v>7</v>
      </c>
      <c r="M102" t="s">
        <v>127</v>
      </c>
      <c r="N102">
        <v>37</v>
      </c>
      <c r="O102" t="s">
        <v>128</v>
      </c>
      <c r="P102" t="s">
        <v>129</v>
      </c>
      <c r="Q102" t="s">
        <v>130</v>
      </c>
      <c r="R102">
        <v>2000</v>
      </c>
      <c r="S102" t="s">
        <v>76</v>
      </c>
      <c r="T102">
        <v>2711</v>
      </c>
      <c r="U102" t="s">
        <v>215</v>
      </c>
      <c r="V102">
        <v>0</v>
      </c>
      <c r="W102" t="s">
        <v>51</v>
      </c>
      <c r="X102" s="4">
        <v>427829.09</v>
      </c>
      <c r="Y102" s="4">
        <v>1300000</v>
      </c>
      <c r="Z102" s="4">
        <v>245514.00000000003</v>
      </c>
      <c r="AA102" s="4">
        <v>245514.00000000003</v>
      </c>
      <c r="AB102">
        <v>0</v>
      </c>
      <c r="AC102">
        <v>0</v>
      </c>
      <c r="AD102">
        <v>0</v>
      </c>
      <c r="AE102" s="4">
        <f t="shared" si="17"/>
        <v>182315.09</v>
      </c>
      <c r="AF102" s="4">
        <v>0</v>
      </c>
      <c r="AG102" s="24">
        <v>182315.09</v>
      </c>
      <c r="AH102" s="4">
        <v>0</v>
      </c>
      <c r="AI102" s="4">
        <f t="shared" si="14"/>
        <v>245514.00000000003</v>
      </c>
      <c r="AJ102" s="4">
        <f t="shared" si="15"/>
        <v>0</v>
      </c>
      <c r="AK102" s="4">
        <f t="shared" si="16"/>
        <v>-1054486</v>
      </c>
      <c r="AL102" s="4">
        <v>0</v>
      </c>
      <c r="AM102" s="4">
        <v>0</v>
      </c>
      <c r="AN102" s="4">
        <v>0</v>
      </c>
      <c r="AO102" s="4">
        <v>872170.91</v>
      </c>
      <c r="AP102" s="4">
        <v>-872170.91</v>
      </c>
    </row>
    <row r="103" spans="1:42" x14ac:dyDescent="0.25">
      <c r="A103" t="s">
        <v>37</v>
      </c>
      <c r="B103" t="s">
        <v>38</v>
      </c>
      <c r="C103" t="s">
        <v>443</v>
      </c>
      <c r="D103" t="s">
        <v>445</v>
      </c>
      <c r="E103" t="s">
        <v>113</v>
      </c>
      <c r="F103" t="s">
        <v>114</v>
      </c>
      <c r="G103" t="s">
        <v>115</v>
      </c>
      <c r="H103" t="s">
        <v>116</v>
      </c>
      <c r="I103" t="s">
        <v>117</v>
      </c>
      <c r="J103" t="s">
        <v>118</v>
      </c>
      <c r="K103" t="s">
        <v>436</v>
      </c>
      <c r="L103">
        <v>3</v>
      </c>
      <c r="M103" t="s">
        <v>119</v>
      </c>
      <c r="N103">
        <v>12</v>
      </c>
      <c r="O103" t="s">
        <v>201</v>
      </c>
      <c r="P103" t="s">
        <v>121</v>
      </c>
      <c r="Q103" t="s">
        <v>122</v>
      </c>
      <c r="R103">
        <v>2000</v>
      </c>
      <c r="S103" t="s">
        <v>76</v>
      </c>
      <c r="T103">
        <v>2721</v>
      </c>
      <c r="U103" t="s">
        <v>221</v>
      </c>
      <c r="V103">
        <v>0</v>
      </c>
      <c r="W103" t="s">
        <v>51</v>
      </c>
      <c r="X103" s="4">
        <v>50000</v>
      </c>
      <c r="Y103" s="4">
        <v>1500000</v>
      </c>
      <c r="Z103" s="4">
        <v>20000</v>
      </c>
      <c r="AA103" s="4">
        <v>20000</v>
      </c>
      <c r="AB103">
        <v>0</v>
      </c>
      <c r="AC103">
        <v>0</v>
      </c>
      <c r="AD103">
        <v>0</v>
      </c>
      <c r="AE103" s="4">
        <f t="shared" si="17"/>
        <v>30000</v>
      </c>
      <c r="AF103" s="4">
        <v>0</v>
      </c>
      <c r="AG103" s="4">
        <v>0</v>
      </c>
      <c r="AH103" s="4">
        <v>0</v>
      </c>
      <c r="AI103" s="4">
        <f t="shared" si="14"/>
        <v>50000</v>
      </c>
      <c r="AJ103" s="4">
        <f t="shared" si="15"/>
        <v>30000</v>
      </c>
      <c r="AK103" s="4">
        <f t="shared" si="16"/>
        <v>-1450000</v>
      </c>
      <c r="AL103" s="4">
        <v>0</v>
      </c>
      <c r="AM103" s="4">
        <v>0</v>
      </c>
      <c r="AN103" s="4">
        <v>0</v>
      </c>
      <c r="AO103" s="4">
        <v>1450000</v>
      </c>
      <c r="AP103" s="4">
        <v>-1450000</v>
      </c>
    </row>
    <row r="104" spans="1:42" x14ac:dyDescent="0.25">
      <c r="A104" t="s">
        <v>37</v>
      </c>
      <c r="B104" t="s">
        <v>38</v>
      </c>
      <c r="C104" t="s">
        <v>446</v>
      </c>
      <c r="D104" t="s">
        <v>449</v>
      </c>
      <c r="E104" t="s">
        <v>162</v>
      </c>
      <c r="F104" t="s">
        <v>163</v>
      </c>
      <c r="G104" t="s">
        <v>41</v>
      </c>
      <c r="H104" t="s">
        <v>42</v>
      </c>
      <c r="I104" t="s">
        <v>164</v>
      </c>
      <c r="J104" t="s">
        <v>165</v>
      </c>
      <c r="K104" t="s">
        <v>436</v>
      </c>
      <c r="L104">
        <v>2</v>
      </c>
      <c r="M104" t="s">
        <v>166</v>
      </c>
      <c r="N104">
        <v>30</v>
      </c>
      <c r="O104" t="s">
        <v>167</v>
      </c>
      <c r="P104" t="s">
        <v>168</v>
      </c>
      <c r="Q104" t="s">
        <v>169</v>
      </c>
      <c r="R104">
        <v>2000</v>
      </c>
      <c r="S104" t="s">
        <v>76</v>
      </c>
      <c r="T104">
        <v>2721</v>
      </c>
      <c r="U104" t="s">
        <v>221</v>
      </c>
      <c r="V104">
        <v>0</v>
      </c>
      <c r="W104" t="s">
        <v>51</v>
      </c>
      <c r="X104" s="4">
        <v>250000</v>
      </c>
      <c r="Y104" s="4">
        <v>250000</v>
      </c>
      <c r="Z104" s="4">
        <v>46509.39</v>
      </c>
      <c r="AA104" s="4">
        <v>46509.39</v>
      </c>
      <c r="AB104">
        <v>0</v>
      </c>
      <c r="AC104">
        <v>0</v>
      </c>
      <c r="AD104">
        <v>0</v>
      </c>
      <c r="AE104" s="4">
        <f t="shared" si="17"/>
        <v>203490.61</v>
      </c>
      <c r="AF104" s="4">
        <v>0</v>
      </c>
      <c r="AG104" s="4">
        <v>0</v>
      </c>
      <c r="AH104" s="4">
        <v>0</v>
      </c>
      <c r="AI104" s="4">
        <f t="shared" si="14"/>
        <v>250000</v>
      </c>
      <c r="AJ104" s="4">
        <f t="shared" si="15"/>
        <v>203490.61</v>
      </c>
      <c r="AK104" s="4">
        <f t="shared" si="16"/>
        <v>0</v>
      </c>
      <c r="AL104" s="4">
        <v>0</v>
      </c>
      <c r="AM104" s="4">
        <v>0</v>
      </c>
      <c r="AN104" s="4">
        <v>0</v>
      </c>
      <c r="AO104" s="4">
        <v>0</v>
      </c>
      <c r="AP104" s="4">
        <v>0</v>
      </c>
    </row>
    <row r="105" spans="1:42" x14ac:dyDescent="0.25">
      <c r="A105" t="s">
        <v>37</v>
      </c>
      <c r="B105" t="s">
        <v>38</v>
      </c>
      <c r="C105" t="s">
        <v>443</v>
      </c>
      <c r="D105" t="s">
        <v>445</v>
      </c>
      <c r="E105" t="s">
        <v>123</v>
      </c>
      <c r="F105" t="s">
        <v>124</v>
      </c>
      <c r="G105" t="s">
        <v>115</v>
      </c>
      <c r="H105" t="s">
        <v>116</v>
      </c>
      <c r="I105" t="s">
        <v>125</v>
      </c>
      <c r="J105" t="s">
        <v>126</v>
      </c>
      <c r="K105" t="s">
        <v>436</v>
      </c>
      <c r="L105">
        <v>7</v>
      </c>
      <c r="M105" t="s">
        <v>127</v>
      </c>
      <c r="N105">
        <v>37</v>
      </c>
      <c r="O105" t="s">
        <v>128</v>
      </c>
      <c r="P105" t="s">
        <v>129</v>
      </c>
      <c r="Q105" t="s">
        <v>130</v>
      </c>
      <c r="R105">
        <v>2000</v>
      </c>
      <c r="S105" t="s">
        <v>76</v>
      </c>
      <c r="T105">
        <v>2821</v>
      </c>
      <c r="U105" t="s">
        <v>222</v>
      </c>
      <c r="V105">
        <v>0</v>
      </c>
      <c r="W105" t="s">
        <v>51</v>
      </c>
      <c r="X105" s="4">
        <v>822170.91</v>
      </c>
      <c r="Y105" s="4">
        <v>250000</v>
      </c>
      <c r="Z105" s="4">
        <v>822170.91</v>
      </c>
      <c r="AA105" s="4">
        <v>822170.91</v>
      </c>
      <c r="AB105" s="4">
        <v>822170.91</v>
      </c>
      <c r="AC105" s="4">
        <v>822170.91</v>
      </c>
      <c r="AD105" s="4">
        <v>822170.91</v>
      </c>
      <c r="AE105" s="4">
        <f t="shared" si="17"/>
        <v>0</v>
      </c>
      <c r="AF105" s="4">
        <v>0</v>
      </c>
      <c r="AG105" s="4">
        <v>0</v>
      </c>
      <c r="AH105" s="4">
        <v>0</v>
      </c>
      <c r="AI105" s="4">
        <f t="shared" si="14"/>
        <v>822170.91</v>
      </c>
      <c r="AJ105" s="4">
        <f t="shared" si="15"/>
        <v>0</v>
      </c>
      <c r="AK105" s="4">
        <f t="shared" si="16"/>
        <v>572170.91</v>
      </c>
      <c r="AL105" s="4">
        <v>0</v>
      </c>
      <c r="AM105" s="4">
        <v>572170.91</v>
      </c>
      <c r="AN105" s="4">
        <v>0</v>
      </c>
      <c r="AO105" s="4">
        <v>0</v>
      </c>
      <c r="AP105" s="4">
        <v>572170.91</v>
      </c>
    </row>
    <row r="106" spans="1:42" x14ac:dyDescent="0.25">
      <c r="A106" t="s">
        <v>210</v>
      </c>
      <c r="B106" t="s">
        <v>211</v>
      </c>
      <c r="C106" t="s">
        <v>443</v>
      </c>
      <c r="D106" t="s">
        <v>445</v>
      </c>
      <c r="E106" t="s">
        <v>123</v>
      </c>
      <c r="F106" t="s">
        <v>124</v>
      </c>
      <c r="G106" t="s">
        <v>115</v>
      </c>
      <c r="H106" t="s">
        <v>116</v>
      </c>
      <c r="I106" t="s">
        <v>125</v>
      </c>
      <c r="J106" t="s">
        <v>126</v>
      </c>
      <c r="K106" t="s">
        <v>436</v>
      </c>
      <c r="L106">
        <v>7</v>
      </c>
      <c r="M106" t="s">
        <v>127</v>
      </c>
      <c r="N106">
        <v>37</v>
      </c>
      <c r="O106" t="s">
        <v>128</v>
      </c>
      <c r="P106" t="s">
        <v>129</v>
      </c>
      <c r="Q106" t="s">
        <v>130</v>
      </c>
      <c r="R106">
        <v>2000</v>
      </c>
      <c r="S106" t="s">
        <v>76</v>
      </c>
      <c r="T106">
        <v>2831</v>
      </c>
      <c r="U106" t="s">
        <v>223</v>
      </c>
      <c r="V106">
        <v>0</v>
      </c>
      <c r="W106" t="s">
        <v>51</v>
      </c>
      <c r="X106" s="4">
        <v>3100000</v>
      </c>
      <c r="Y106" s="4">
        <v>3100000</v>
      </c>
      <c r="Z106" s="4">
        <v>2933930</v>
      </c>
      <c r="AA106" s="4">
        <v>2848554</v>
      </c>
      <c r="AB106" s="4">
        <v>936700</v>
      </c>
      <c r="AC106">
        <v>0</v>
      </c>
      <c r="AD106">
        <v>0</v>
      </c>
      <c r="AE106" s="4">
        <f t="shared" si="17"/>
        <v>166070</v>
      </c>
      <c r="AF106" s="4">
        <v>0</v>
      </c>
      <c r="AG106" s="4">
        <v>0</v>
      </c>
      <c r="AH106" s="4">
        <v>0</v>
      </c>
      <c r="AI106" s="4">
        <f t="shared" si="14"/>
        <v>3100000</v>
      </c>
      <c r="AJ106" s="4">
        <f t="shared" si="15"/>
        <v>166070</v>
      </c>
      <c r="AK106" s="4">
        <f t="shared" si="16"/>
        <v>0</v>
      </c>
      <c r="AL106" s="4">
        <v>0</v>
      </c>
      <c r="AM106" s="4">
        <v>0</v>
      </c>
      <c r="AN106" s="4">
        <v>0</v>
      </c>
      <c r="AO106" s="4">
        <v>0</v>
      </c>
      <c r="AP106" s="4">
        <v>0</v>
      </c>
    </row>
    <row r="107" spans="1:42" x14ac:dyDescent="0.25">
      <c r="A107" t="s">
        <v>37</v>
      </c>
      <c r="B107" t="s">
        <v>38</v>
      </c>
      <c r="C107" t="s">
        <v>443</v>
      </c>
      <c r="D107" t="s">
        <v>445</v>
      </c>
      <c r="E107" t="s">
        <v>113</v>
      </c>
      <c r="F107" t="s">
        <v>114</v>
      </c>
      <c r="G107" t="s">
        <v>115</v>
      </c>
      <c r="H107" t="s">
        <v>116</v>
      </c>
      <c r="I107" t="s">
        <v>117</v>
      </c>
      <c r="J107" t="s">
        <v>118</v>
      </c>
      <c r="K107" t="s">
        <v>436</v>
      </c>
      <c r="L107">
        <v>3</v>
      </c>
      <c r="M107" t="s">
        <v>119</v>
      </c>
      <c r="N107">
        <v>12</v>
      </c>
      <c r="O107" t="s">
        <v>201</v>
      </c>
      <c r="P107" t="s">
        <v>121</v>
      </c>
      <c r="Q107" t="s">
        <v>122</v>
      </c>
      <c r="R107">
        <v>2000</v>
      </c>
      <c r="S107" t="s">
        <v>76</v>
      </c>
      <c r="T107">
        <v>2911</v>
      </c>
      <c r="U107" t="s">
        <v>224</v>
      </c>
      <c r="V107">
        <v>0</v>
      </c>
      <c r="W107" t="s">
        <v>51</v>
      </c>
      <c r="X107" s="4">
        <v>29000</v>
      </c>
      <c r="Y107" s="4">
        <v>30000</v>
      </c>
      <c r="Z107" s="4">
        <v>26992.17</v>
      </c>
      <c r="AA107" s="4">
        <v>26992.17</v>
      </c>
      <c r="AB107" s="4">
        <v>2697.52</v>
      </c>
      <c r="AC107">
        <v>0</v>
      </c>
      <c r="AD107">
        <v>0</v>
      </c>
      <c r="AE107" s="4">
        <f t="shared" si="17"/>
        <v>2007.8300000000017</v>
      </c>
      <c r="AF107" s="4">
        <v>0</v>
      </c>
      <c r="AG107" s="4">
        <v>0</v>
      </c>
      <c r="AH107" s="4">
        <v>0</v>
      </c>
      <c r="AI107" s="4">
        <f t="shared" si="14"/>
        <v>29000</v>
      </c>
      <c r="AJ107" s="4">
        <f t="shared" si="15"/>
        <v>2007.8300000000017</v>
      </c>
      <c r="AK107" s="4">
        <f t="shared" si="16"/>
        <v>-1000</v>
      </c>
      <c r="AL107" s="4">
        <v>0</v>
      </c>
      <c r="AM107" s="4">
        <v>0</v>
      </c>
      <c r="AN107" s="4">
        <v>0</v>
      </c>
      <c r="AO107" s="4">
        <v>1000</v>
      </c>
      <c r="AP107" s="4">
        <v>-1000</v>
      </c>
    </row>
    <row r="108" spans="1:42" x14ac:dyDescent="0.25">
      <c r="A108" t="s">
        <v>37</v>
      </c>
      <c r="B108" t="s">
        <v>38</v>
      </c>
      <c r="C108" t="s">
        <v>446</v>
      </c>
      <c r="D108" t="s">
        <v>450</v>
      </c>
      <c r="E108" t="s">
        <v>131</v>
      </c>
      <c r="F108" t="s">
        <v>132</v>
      </c>
      <c r="G108" t="s">
        <v>115</v>
      </c>
      <c r="H108" t="s">
        <v>116</v>
      </c>
      <c r="I108" t="s">
        <v>133</v>
      </c>
      <c r="J108" t="s">
        <v>134</v>
      </c>
      <c r="K108" t="s">
        <v>436</v>
      </c>
      <c r="L108">
        <v>5</v>
      </c>
      <c r="M108" t="s">
        <v>108</v>
      </c>
      <c r="N108">
        <v>29</v>
      </c>
      <c r="O108" t="s">
        <v>135</v>
      </c>
      <c r="P108" t="s">
        <v>136</v>
      </c>
      <c r="Q108" t="s">
        <v>137</v>
      </c>
      <c r="R108">
        <v>2000</v>
      </c>
      <c r="S108" t="s">
        <v>76</v>
      </c>
      <c r="T108">
        <v>2911</v>
      </c>
      <c r="U108" t="s">
        <v>224</v>
      </c>
      <c r="V108">
        <v>0</v>
      </c>
      <c r="W108" t="s">
        <v>51</v>
      </c>
      <c r="X108" s="4">
        <v>1150</v>
      </c>
      <c r="Y108" s="4">
        <v>0</v>
      </c>
      <c r="Z108" s="4">
        <v>1014.12</v>
      </c>
      <c r="AA108">
        <v>0</v>
      </c>
      <c r="AB108">
        <v>0</v>
      </c>
      <c r="AC108">
        <v>0</v>
      </c>
      <c r="AD108">
        <v>0</v>
      </c>
      <c r="AE108" s="4">
        <f t="shared" si="17"/>
        <v>135.88</v>
      </c>
      <c r="AF108" s="4">
        <v>0</v>
      </c>
      <c r="AG108" s="4">
        <v>0</v>
      </c>
      <c r="AH108" s="4">
        <v>0</v>
      </c>
      <c r="AI108" s="4">
        <f t="shared" si="14"/>
        <v>1150</v>
      </c>
      <c r="AJ108" s="4">
        <f t="shared" si="15"/>
        <v>135.88</v>
      </c>
      <c r="AK108" s="4">
        <f t="shared" si="16"/>
        <v>1150</v>
      </c>
      <c r="AL108" s="4">
        <v>0</v>
      </c>
      <c r="AM108" s="4">
        <v>1150</v>
      </c>
      <c r="AN108" s="4">
        <v>0</v>
      </c>
      <c r="AO108" s="4">
        <v>0</v>
      </c>
      <c r="AP108" s="4">
        <v>1150</v>
      </c>
    </row>
    <row r="109" spans="1:42" x14ac:dyDescent="0.25">
      <c r="A109" t="s">
        <v>37</v>
      </c>
      <c r="B109" t="s">
        <v>38</v>
      </c>
      <c r="C109" t="s">
        <v>443</v>
      </c>
      <c r="D109" t="s">
        <v>444</v>
      </c>
      <c r="E109" t="s">
        <v>39</v>
      </c>
      <c r="F109" t="s">
        <v>40</v>
      </c>
      <c r="G109" t="s">
        <v>41</v>
      </c>
      <c r="H109" t="s">
        <v>42</v>
      </c>
      <c r="I109" t="s">
        <v>164</v>
      </c>
      <c r="J109" t="s">
        <v>165</v>
      </c>
      <c r="K109" t="s">
        <v>436</v>
      </c>
      <c r="L109">
        <v>3</v>
      </c>
      <c r="M109" t="s">
        <v>119</v>
      </c>
      <c r="N109">
        <v>32</v>
      </c>
      <c r="O109" t="s">
        <v>171</v>
      </c>
      <c r="P109" t="s">
        <v>172</v>
      </c>
      <c r="Q109" t="s">
        <v>173</v>
      </c>
      <c r="R109">
        <v>2000</v>
      </c>
      <c r="S109" t="s">
        <v>76</v>
      </c>
      <c r="T109">
        <v>2911</v>
      </c>
      <c r="U109" t="s">
        <v>224</v>
      </c>
      <c r="V109">
        <v>0</v>
      </c>
      <c r="W109" t="s">
        <v>51</v>
      </c>
      <c r="X109" s="4">
        <v>1000000</v>
      </c>
      <c r="Y109" s="4">
        <v>1050000</v>
      </c>
      <c r="Z109" s="4">
        <v>293208.21999999997</v>
      </c>
      <c r="AA109" s="4">
        <v>293208.21999999997</v>
      </c>
      <c r="AB109" s="4">
        <v>269366.61</v>
      </c>
      <c r="AC109" s="4">
        <v>269366.61</v>
      </c>
      <c r="AD109" s="4">
        <v>15415.93</v>
      </c>
      <c r="AE109" s="4">
        <f t="shared" si="17"/>
        <v>706791.78</v>
      </c>
      <c r="AF109" s="4">
        <v>0</v>
      </c>
      <c r="AG109" s="4">
        <v>0</v>
      </c>
      <c r="AH109" s="4">
        <v>0</v>
      </c>
      <c r="AI109" s="4">
        <f t="shared" si="14"/>
        <v>1000000</v>
      </c>
      <c r="AJ109" s="4">
        <f t="shared" si="15"/>
        <v>706791.78</v>
      </c>
      <c r="AK109" s="4">
        <f t="shared" si="16"/>
        <v>-50000</v>
      </c>
      <c r="AL109" s="4">
        <v>0</v>
      </c>
      <c r="AM109" s="4">
        <v>0</v>
      </c>
      <c r="AN109" s="4">
        <v>0</v>
      </c>
      <c r="AO109" s="4">
        <v>50000</v>
      </c>
      <c r="AP109" s="4">
        <v>-50000</v>
      </c>
    </row>
    <row r="110" spans="1:42" x14ac:dyDescent="0.25">
      <c r="A110" t="s">
        <v>37</v>
      </c>
      <c r="B110" t="s">
        <v>38</v>
      </c>
      <c r="C110" t="s">
        <v>443</v>
      </c>
      <c r="D110" t="s">
        <v>444</v>
      </c>
      <c r="E110" t="s">
        <v>39</v>
      </c>
      <c r="F110" t="s">
        <v>40</v>
      </c>
      <c r="G110" t="s">
        <v>41</v>
      </c>
      <c r="H110" t="s">
        <v>42</v>
      </c>
      <c r="I110" t="s">
        <v>152</v>
      </c>
      <c r="J110" t="s">
        <v>153</v>
      </c>
      <c r="K110" t="s">
        <v>436</v>
      </c>
      <c r="L110">
        <v>3</v>
      </c>
      <c r="M110" t="s">
        <v>119</v>
      </c>
      <c r="N110">
        <v>54</v>
      </c>
      <c r="O110" t="s">
        <v>225</v>
      </c>
      <c r="P110" t="s">
        <v>226</v>
      </c>
      <c r="Q110" t="s">
        <v>227</v>
      </c>
      <c r="R110">
        <v>2000</v>
      </c>
      <c r="S110" t="s">
        <v>76</v>
      </c>
      <c r="T110">
        <v>2911</v>
      </c>
      <c r="U110" t="s">
        <v>224</v>
      </c>
      <c r="V110">
        <v>0</v>
      </c>
      <c r="W110" t="s">
        <v>51</v>
      </c>
      <c r="X110" s="4">
        <v>50000</v>
      </c>
      <c r="Y110" s="4">
        <v>0</v>
      </c>
      <c r="Z110">
        <v>0</v>
      </c>
      <c r="AA110">
        <v>0</v>
      </c>
      <c r="AB110">
        <v>0</v>
      </c>
      <c r="AC110">
        <v>0</v>
      </c>
      <c r="AD110">
        <v>0</v>
      </c>
      <c r="AE110" s="4">
        <f t="shared" si="17"/>
        <v>50000</v>
      </c>
      <c r="AF110" s="4">
        <v>0</v>
      </c>
      <c r="AG110" s="4">
        <v>0</v>
      </c>
      <c r="AH110" s="4">
        <v>0</v>
      </c>
      <c r="AI110" s="4">
        <f t="shared" si="14"/>
        <v>50000</v>
      </c>
      <c r="AJ110" s="4">
        <f t="shared" si="15"/>
        <v>50000</v>
      </c>
      <c r="AK110" s="4">
        <f t="shared" si="16"/>
        <v>50000</v>
      </c>
      <c r="AL110" s="4">
        <v>0</v>
      </c>
      <c r="AM110" s="4">
        <v>50000</v>
      </c>
      <c r="AN110" s="4">
        <v>0</v>
      </c>
      <c r="AO110" s="4">
        <v>0</v>
      </c>
      <c r="AP110" s="4">
        <v>50000</v>
      </c>
    </row>
    <row r="111" spans="1:42" x14ac:dyDescent="0.25">
      <c r="A111" t="s">
        <v>37</v>
      </c>
      <c r="B111" t="s">
        <v>38</v>
      </c>
      <c r="C111" t="s">
        <v>446</v>
      </c>
      <c r="D111" t="s">
        <v>450</v>
      </c>
      <c r="E111" t="s">
        <v>131</v>
      </c>
      <c r="F111" t="s">
        <v>132</v>
      </c>
      <c r="G111" t="s">
        <v>115</v>
      </c>
      <c r="H111" t="s">
        <v>116</v>
      </c>
      <c r="I111" t="s">
        <v>133</v>
      </c>
      <c r="J111" t="s">
        <v>134</v>
      </c>
      <c r="K111" t="s">
        <v>436</v>
      </c>
      <c r="L111">
        <v>5</v>
      </c>
      <c r="M111" t="s">
        <v>108</v>
      </c>
      <c r="N111">
        <v>29</v>
      </c>
      <c r="O111" t="s">
        <v>135</v>
      </c>
      <c r="P111" t="s">
        <v>136</v>
      </c>
      <c r="Q111" t="s">
        <v>137</v>
      </c>
      <c r="R111">
        <v>2000</v>
      </c>
      <c r="S111" t="s">
        <v>76</v>
      </c>
      <c r="T111">
        <v>2921</v>
      </c>
      <c r="U111" t="s">
        <v>228</v>
      </c>
      <c r="V111">
        <v>0</v>
      </c>
      <c r="W111" t="s">
        <v>51</v>
      </c>
      <c r="X111" s="4">
        <v>300</v>
      </c>
      <c r="Y111" s="4">
        <v>0</v>
      </c>
      <c r="Z111">
        <v>232</v>
      </c>
      <c r="AA111">
        <v>0</v>
      </c>
      <c r="AB111">
        <v>0</v>
      </c>
      <c r="AC111">
        <v>0</v>
      </c>
      <c r="AD111">
        <v>0</v>
      </c>
      <c r="AE111" s="4">
        <f t="shared" si="17"/>
        <v>68</v>
      </c>
      <c r="AF111" s="4">
        <v>0</v>
      </c>
      <c r="AG111" s="4">
        <v>0</v>
      </c>
      <c r="AH111" s="4">
        <v>0</v>
      </c>
      <c r="AI111" s="4">
        <f t="shared" si="14"/>
        <v>300</v>
      </c>
      <c r="AJ111" s="4">
        <f t="shared" si="15"/>
        <v>68</v>
      </c>
      <c r="AK111" s="4">
        <f t="shared" si="16"/>
        <v>300</v>
      </c>
      <c r="AL111" s="4">
        <v>0</v>
      </c>
      <c r="AM111" s="4">
        <v>300</v>
      </c>
      <c r="AN111" s="4">
        <v>0</v>
      </c>
      <c r="AO111" s="4">
        <v>0</v>
      </c>
      <c r="AP111" s="4">
        <v>300</v>
      </c>
    </row>
    <row r="112" spans="1:42" x14ac:dyDescent="0.25">
      <c r="A112" t="s">
        <v>37</v>
      </c>
      <c r="B112" t="s">
        <v>38</v>
      </c>
      <c r="C112" t="s">
        <v>443</v>
      </c>
      <c r="D112" t="s">
        <v>444</v>
      </c>
      <c r="E112" t="s">
        <v>39</v>
      </c>
      <c r="F112" t="s">
        <v>40</v>
      </c>
      <c r="G112" t="s">
        <v>41</v>
      </c>
      <c r="H112" t="s">
        <v>42</v>
      </c>
      <c r="I112" t="s">
        <v>43</v>
      </c>
      <c r="J112" t="s">
        <v>44</v>
      </c>
      <c r="K112" t="s">
        <v>436</v>
      </c>
      <c r="L112">
        <v>6</v>
      </c>
      <c r="M112" t="s">
        <v>45</v>
      </c>
      <c r="N112">
        <v>19</v>
      </c>
      <c r="O112" t="s">
        <v>75</v>
      </c>
      <c r="P112" t="s">
        <v>47</v>
      </c>
      <c r="Q112" t="s">
        <v>48</v>
      </c>
      <c r="R112">
        <v>2000</v>
      </c>
      <c r="S112" t="s">
        <v>76</v>
      </c>
      <c r="T112">
        <v>2921</v>
      </c>
      <c r="U112" t="s">
        <v>228</v>
      </c>
      <c r="V112">
        <v>0</v>
      </c>
      <c r="W112" t="s">
        <v>51</v>
      </c>
      <c r="X112" s="4">
        <v>110000</v>
      </c>
      <c r="Y112" s="4">
        <v>0</v>
      </c>
      <c r="Z112" s="4">
        <v>66237.759999999995</v>
      </c>
      <c r="AA112" s="4">
        <v>66237.759999999995</v>
      </c>
      <c r="AB112">
        <v>0</v>
      </c>
      <c r="AC112">
        <v>0</v>
      </c>
      <c r="AD112">
        <v>0</v>
      </c>
      <c r="AE112" s="4">
        <f t="shared" si="17"/>
        <v>43762.240000000005</v>
      </c>
      <c r="AF112" s="4">
        <v>0</v>
      </c>
      <c r="AG112" s="4">
        <v>0</v>
      </c>
      <c r="AH112" s="4">
        <v>0</v>
      </c>
      <c r="AI112" s="4">
        <f t="shared" si="14"/>
        <v>110000</v>
      </c>
      <c r="AJ112" s="4">
        <f t="shared" si="15"/>
        <v>43762.240000000005</v>
      </c>
      <c r="AK112" s="4">
        <f t="shared" si="16"/>
        <v>110000</v>
      </c>
      <c r="AL112" s="4">
        <v>0</v>
      </c>
      <c r="AM112" s="4">
        <v>110000</v>
      </c>
      <c r="AN112" s="4">
        <v>0</v>
      </c>
      <c r="AO112" s="4">
        <v>0</v>
      </c>
      <c r="AP112" s="4">
        <v>110000</v>
      </c>
    </row>
    <row r="113" spans="1:42" x14ac:dyDescent="0.25">
      <c r="A113" t="s">
        <v>37</v>
      </c>
      <c r="B113" t="s">
        <v>38</v>
      </c>
      <c r="C113" t="s">
        <v>443</v>
      </c>
      <c r="D113" t="s">
        <v>445</v>
      </c>
      <c r="E113" t="s">
        <v>113</v>
      </c>
      <c r="F113" t="s">
        <v>114</v>
      </c>
      <c r="G113" t="s">
        <v>115</v>
      </c>
      <c r="H113" t="s">
        <v>116</v>
      </c>
      <c r="I113" t="s">
        <v>117</v>
      </c>
      <c r="J113" t="s">
        <v>118</v>
      </c>
      <c r="K113" t="s">
        <v>436</v>
      </c>
      <c r="L113">
        <v>3</v>
      </c>
      <c r="M113" t="s">
        <v>119</v>
      </c>
      <c r="N113">
        <v>11</v>
      </c>
      <c r="O113" t="s">
        <v>120</v>
      </c>
      <c r="P113" t="s">
        <v>121</v>
      </c>
      <c r="Q113" t="s">
        <v>122</v>
      </c>
      <c r="R113">
        <v>2000</v>
      </c>
      <c r="S113" t="s">
        <v>76</v>
      </c>
      <c r="T113">
        <v>2961</v>
      </c>
      <c r="U113" t="s">
        <v>230</v>
      </c>
      <c r="V113">
        <v>0</v>
      </c>
      <c r="W113" t="s">
        <v>51</v>
      </c>
      <c r="X113" s="4">
        <v>55000</v>
      </c>
      <c r="Y113" s="4">
        <v>55000</v>
      </c>
      <c r="Z113" s="4">
        <v>6410.67</v>
      </c>
      <c r="AA113" s="4">
        <v>6410.67</v>
      </c>
      <c r="AB113" s="4">
        <v>6410.67</v>
      </c>
      <c r="AC113" s="4">
        <v>6410.67</v>
      </c>
      <c r="AD113" s="4">
        <v>6410.67</v>
      </c>
      <c r="AE113" s="4">
        <f t="shared" si="17"/>
        <v>48589.33</v>
      </c>
      <c r="AF113" s="4">
        <v>0</v>
      </c>
      <c r="AG113" s="4">
        <v>0</v>
      </c>
      <c r="AH113" s="4">
        <v>0</v>
      </c>
      <c r="AI113" s="4">
        <f t="shared" si="14"/>
        <v>55000</v>
      </c>
      <c r="AJ113" s="4">
        <f t="shared" si="15"/>
        <v>48589.33</v>
      </c>
      <c r="AK113" s="4">
        <f t="shared" si="16"/>
        <v>0</v>
      </c>
      <c r="AL113" s="4">
        <v>0</v>
      </c>
      <c r="AM113" s="4">
        <v>0</v>
      </c>
      <c r="AN113" s="4">
        <v>0</v>
      </c>
      <c r="AO113" s="4">
        <v>0</v>
      </c>
      <c r="AP113" s="4">
        <v>0</v>
      </c>
    </row>
    <row r="114" spans="1:42" x14ac:dyDescent="0.25">
      <c r="A114" t="s">
        <v>37</v>
      </c>
      <c r="B114" t="s">
        <v>38</v>
      </c>
      <c r="C114" t="s">
        <v>443</v>
      </c>
      <c r="D114" t="s">
        <v>444</v>
      </c>
      <c r="E114" t="s">
        <v>39</v>
      </c>
      <c r="F114" t="s">
        <v>40</v>
      </c>
      <c r="G114" t="s">
        <v>41</v>
      </c>
      <c r="H114" t="s">
        <v>42</v>
      </c>
      <c r="I114" t="s">
        <v>43</v>
      </c>
      <c r="J114" t="s">
        <v>44</v>
      </c>
      <c r="K114" t="s">
        <v>436</v>
      </c>
      <c r="L114">
        <v>6</v>
      </c>
      <c r="M114" t="s">
        <v>45</v>
      </c>
      <c r="N114">
        <v>19</v>
      </c>
      <c r="O114" t="s">
        <v>75</v>
      </c>
      <c r="P114" t="s">
        <v>47</v>
      </c>
      <c r="Q114" t="s">
        <v>48</v>
      </c>
      <c r="R114">
        <v>2000</v>
      </c>
      <c r="S114" t="s">
        <v>76</v>
      </c>
      <c r="T114">
        <v>2961</v>
      </c>
      <c r="U114" t="s">
        <v>230</v>
      </c>
      <c r="V114">
        <v>0</v>
      </c>
      <c r="W114" t="s">
        <v>51</v>
      </c>
      <c r="X114" s="4">
        <v>5300000</v>
      </c>
      <c r="Y114" s="4">
        <v>5000000</v>
      </c>
      <c r="Z114" s="4">
        <v>1770379.92</v>
      </c>
      <c r="AA114" s="4">
        <v>1747962.33</v>
      </c>
      <c r="AB114" s="4">
        <v>1128201.93</v>
      </c>
      <c r="AC114" s="4">
        <v>1128201.93</v>
      </c>
      <c r="AD114" s="4">
        <v>203078.33</v>
      </c>
      <c r="AE114" s="4">
        <f t="shared" si="17"/>
        <v>3529620.08</v>
      </c>
      <c r="AF114" s="4">
        <v>0</v>
      </c>
      <c r="AG114" s="4">
        <v>0</v>
      </c>
      <c r="AH114" s="4">
        <v>0</v>
      </c>
      <c r="AI114" s="4">
        <f t="shared" si="14"/>
        <v>5300000</v>
      </c>
      <c r="AJ114" s="4">
        <f t="shared" si="15"/>
        <v>3529620.08</v>
      </c>
      <c r="AK114" s="4">
        <f t="shared" si="16"/>
        <v>300000</v>
      </c>
      <c r="AL114" s="4">
        <v>0</v>
      </c>
      <c r="AM114" s="4">
        <v>300000</v>
      </c>
      <c r="AN114" s="4">
        <v>0</v>
      </c>
      <c r="AO114" s="4">
        <v>0</v>
      </c>
      <c r="AP114" s="4">
        <v>300000</v>
      </c>
    </row>
    <row r="115" spans="1:42" x14ac:dyDescent="0.25">
      <c r="A115" t="s">
        <v>37</v>
      </c>
      <c r="B115" t="s">
        <v>38</v>
      </c>
      <c r="C115" t="s">
        <v>446</v>
      </c>
      <c r="D115" t="s">
        <v>447</v>
      </c>
      <c r="E115" t="s">
        <v>141</v>
      </c>
      <c r="F115" t="s">
        <v>142</v>
      </c>
      <c r="G115" t="s">
        <v>115</v>
      </c>
      <c r="H115" t="s">
        <v>116</v>
      </c>
      <c r="I115" t="s">
        <v>143</v>
      </c>
      <c r="J115" t="s">
        <v>144</v>
      </c>
      <c r="K115" t="s">
        <v>436</v>
      </c>
      <c r="L115">
        <v>4</v>
      </c>
      <c r="M115" t="s">
        <v>145</v>
      </c>
      <c r="N115">
        <v>53</v>
      </c>
      <c r="O115" t="s">
        <v>146</v>
      </c>
      <c r="P115" t="s">
        <v>147</v>
      </c>
      <c r="Q115" t="s">
        <v>148</v>
      </c>
      <c r="R115">
        <v>2000</v>
      </c>
      <c r="S115" t="s">
        <v>76</v>
      </c>
      <c r="T115">
        <v>2971</v>
      </c>
      <c r="U115" t="s">
        <v>231</v>
      </c>
      <c r="V115">
        <v>0</v>
      </c>
      <c r="W115" t="s">
        <v>51</v>
      </c>
      <c r="X115" s="4">
        <v>60000</v>
      </c>
      <c r="Y115" s="4">
        <v>0</v>
      </c>
      <c r="Z115">
        <v>0</v>
      </c>
      <c r="AA115">
        <v>0</v>
      </c>
      <c r="AB115">
        <v>0</v>
      </c>
      <c r="AC115">
        <v>0</v>
      </c>
      <c r="AD115">
        <v>0</v>
      </c>
      <c r="AE115" s="4">
        <f t="shared" si="17"/>
        <v>60000</v>
      </c>
      <c r="AF115" s="4">
        <v>0</v>
      </c>
      <c r="AG115" s="4">
        <v>0</v>
      </c>
      <c r="AH115" s="4">
        <v>0</v>
      </c>
      <c r="AI115" s="4">
        <f t="shared" si="14"/>
        <v>60000</v>
      </c>
      <c r="AJ115" s="4">
        <f t="shared" si="15"/>
        <v>60000</v>
      </c>
      <c r="AK115" s="4">
        <f t="shared" si="16"/>
        <v>60000</v>
      </c>
      <c r="AL115" s="4">
        <v>0</v>
      </c>
      <c r="AM115" s="4">
        <v>60000</v>
      </c>
      <c r="AN115" s="4">
        <v>0</v>
      </c>
      <c r="AO115" s="4">
        <v>0</v>
      </c>
      <c r="AP115" s="4">
        <v>60000</v>
      </c>
    </row>
    <row r="116" spans="1:42" x14ac:dyDescent="0.25">
      <c r="A116" t="s">
        <v>37</v>
      </c>
      <c r="B116" t="s">
        <v>38</v>
      </c>
      <c r="C116" t="s">
        <v>443</v>
      </c>
      <c r="D116" t="s">
        <v>444</v>
      </c>
      <c r="E116" t="s">
        <v>39</v>
      </c>
      <c r="F116" t="s">
        <v>40</v>
      </c>
      <c r="G116" t="s">
        <v>41</v>
      </c>
      <c r="H116" t="s">
        <v>42</v>
      </c>
      <c r="I116" t="s">
        <v>43</v>
      </c>
      <c r="J116" t="s">
        <v>44</v>
      </c>
      <c r="K116" t="s">
        <v>436</v>
      </c>
      <c r="L116">
        <v>6</v>
      </c>
      <c r="M116" t="s">
        <v>45</v>
      </c>
      <c r="N116">
        <v>19</v>
      </c>
      <c r="O116" t="s">
        <v>75</v>
      </c>
      <c r="P116" t="s">
        <v>47</v>
      </c>
      <c r="Q116" t="s">
        <v>48</v>
      </c>
      <c r="R116">
        <v>2000</v>
      </c>
      <c r="S116" t="s">
        <v>76</v>
      </c>
      <c r="T116">
        <v>2981</v>
      </c>
      <c r="U116" t="s">
        <v>232</v>
      </c>
      <c r="V116">
        <v>0</v>
      </c>
      <c r="W116" t="s">
        <v>51</v>
      </c>
      <c r="X116" s="4">
        <v>2000000</v>
      </c>
      <c r="Y116" s="4">
        <v>2000000</v>
      </c>
      <c r="Z116" s="4">
        <v>175186.26</v>
      </c>
      <c r="AA116" s="4">
        <v>112414.02</v>
      </c>
      <c r="AB116" s="4">
        <v>112414.02</v>
      </c>
      <c r="AC116" s="4">
        <v>19300</v>
      </c>
      <c r="AD116" s="4">
        <v>19300</v>
      </c>
      <c r="AE116" s="4">
        <f t="shared" si="17"/>
        <v>1824813.74</v>
      </c>
      <c r="AF116" s="4">
        <v>0</v>
      </c>
      <c r="AG116" s="4">
        <v>0</v>
      </c>
      <c r="AH116" s="4">
        <v>0</v>
      </c>
      <c r="AI116" s="4">
        <f t="shared" si="14"/>
        <v>2000000</v>
      </c>
      <c r="AJ116" s="4">
        <f t="shared" si="15"/>
        <v>1824813.74</v>
      </c>
      <c r="AK116" s="4">
        <f t="shared" si="16"/>
        <v>0</v>
      </c>
      <c r="AL116" s="4">
        <v>0</v>
      </c>
      <c r="AM116" s="4">
        <v>0</v>
      </c>
      <c r="AN116" s="4">
        <v>0</v>
      </c>
      <c r="AO116" s="4">
        <v>0</v>
      </c>
      <c r="AP116" s="4">
        <v>0</v>
      </c>
    </row>
    <row r="117" spans="1:42" x14ac:dyDescent="0.25">
      <c r="A117" t="s">
        <v>210</v>
      </c>
      <c r="B117" t="s">
        <v>211</v>
      </c>
      <c r="C117" t="s">
        <v>443</v>
      </c>
      <c r="D117" t="s">
        <v>444</v>
      </c>
      <c r="E117" t="s">
        <v>39</v>
      </c>
      <c r="F117" t="s">
        <v>40</v>
      </c>
      <c r="G117" t="s">
        <v>41</v>
      </c>
      <c r="H117" t="s">
        <v>42</v>
      </c>
      <c r="I117" t="s">
        <v>164</v>
      </c>
      <c r="J117" t="s">
        <v>165</v>
      </c>
      <c r="K117" t="s">
        <v>436</v>
      </c>
      <c r="L117">
        <v>3</v>
      </c>
      <c r="M117" t="s">
        <v>119</v>
      </c>
      <c r="N117">
        <v>35</v>
      </c>
      <c r="O117" t="s">
        <v>183</v>
      </c>
      <c r="P117" t="s">
        <v>184</v>
      </c>
      <c r="Q117" t="s">
        <v>185</v>
      </c>
      <c r="R117">
        <v>3000</v>
      </c>
      <c r="S117" t="s">
        <v>234</v>
      </c>
      <c r="T117">
        <v>3111</v>
      </c>
      <c r="U117" t="s">
        <v>235</v>
      </c>
      <c r="V117">
        <v>0</v>
      </c>
      <c r="W117" t="s">
        <v>51</v>
      </c>
      <c r="X117" s="4">
        <v>70000000</v>
      </c>
      <c r="Y117" s="4">
        <v>70000000</v>
      </c>
      <c r="Z117" s="4">
        <v>31232810.390000001</v>
      </c>
      <c r="AA117" s="4">
        <v>31232810.390000001</v>
      </c>
      <c r="AB117" s="4">
        <v>31232810.390000001</v>
      </c>
      <c r="AC117" s="4">
        <v>31232810.390000001</v>
      </c>
      <c r="AD117" s="4">
        <v>31232810.390000001</v>
      </c>
      <c r="AE117" s="4">
        <f t="shared" ref="AE117:AE176" si="18">X117-Z117</f>
        <v>38767189.609999999</v>
      </c>
      <c r="AF117" s="4">
        <v>15500000</v>
      </c>
      <c r="AG117" s="4">
        <v>0</v>
      </c>
      <c r="AH117" s="4">
        <v>0</v>
      </c>
      <c r="AI117" s="4">
        <f t="shared" ref="AI117:AI130" si="19">X117-AG117+AH117+AF117</f>
        <v>85500000</v>
      </c>
      <c r="AJ117" s="4">
        <f t="shared" ref="AJ117:AJ129" si="20">AI117-Z117</f>
        <v>54267189.609999999</v>
      </c>
      <c r="AK117" s="4">
        <f t="shared" ref="AK117:AK130" si="21">AI117-Y117</f>
        <v>15500000</v>
      </c>
      <c r="AL117" s="4">
        <v>0</v>
      </c>
      <c r="AM117" s="4">
        <v>0</v>
      </c>
      <c r="AN117" s="4">
        <v>0</v>
      </c>
      <c r="AO117" s="4">
        <v>0</v>
      </c>
      <c r="AP117" s="4">
        <v>0</v>
      </c>
    </row>
    <row r="118" spans="1:42" x14ac:dyDescent="0.25">
      <c r="A118" t="s">
        <v>37</v>
      </c>
      <c r="B118" t="s">
        <v>38</v>
      </c>
      <c r="C118" t="s">
        <v>443</v>
      </c>
      <c r="D118" t="s">
        <v>444</v>
      </c>
      <c r="E118" t="s">
        <v>39</v>
      </c>
      <c r="F118" t="s">
        <v>40</v>
      </c>
      <c r="G118" t="s">
        <v>41</v>
      </c>
      <c r="H118" t="s">
        <v>42</v>
      </c>
      <c r="I118" t="s">
        <v>43</v>
      </c>
      <c r="J118" t="s">
        <v>44</v>
      </c>
      <c r="K118" t="s">
        <v>436</v>
      </c>
      <c r="L118">
        <v>6</v>
      </c>
      <c r="M118" t="s">
        <v>45</v>
      </c>
      <c r="N118">
        <v>19</v>
      </c>
      <c r="O118" t="s">
        <v>75</v>
      </c>
      <c r="P118" t="s">
        <v>47</v>
      </c>
      <c r="Q118" t="s">
        <v>48</v>
      </c>
      <c r="R118">
        <v>3000</v>
      </c>
      <c r="S118" t="s">
        <v>234</v>
      </c>
      <c r="T118">
        <v>3111</v>
      </c>
      <c r="U118" t="s">
        <v>235</v>
      </c>
      <c r="V118">
        <v>0</v>
      </c>
      <c r="W118" t="s">
        <v>51</v>
      </c>
      <c r="X118" s="4">
        <v>4300000</v>
      </c>
      <c r="Y118" s="4">
        <v>4300000</v>
      </c>
      <c r="Z118" s="4">
        <v>4289954.3499999996</v>
      </c>
      <c r="AA118" s="4">
        <v>4289954.3499999996</v>
      </c>
      <c r="AB118" s="4">
        <v>1276668.97</v>
      </c>
      <c r="AC118" s="4">
        <v>1276668.97</v>
      </c>
      <c r="AD118" s="4">
        <v>1276668.97</v>
      </c>
      <c r="AE118" s="4">
        <f t="shared" si="18"/>
        <v>10045.650000000373</v>
      </c>
      <c r="AF118" s="4">
        <v>0</v>
      </c>
      <c r="AG118" s="4">
        <v>0</v>
      </c>
      <c r="AH118" s="4">
        <v>900000</v>
      </c>
      <c r="AI118" s="4">
        <f t="shared" si="19"/>
        <v>5200000</v>
      </c>
      <c r="AJ118" s="4">
        <f t="shared" si="20"/>
        <v>910045.65000000037</v>
      </c>
      <c r="AK118" s="4">
        <f t="shared" si="21"/>
        <v>900000</v>
      </c>
      <c r="AL118" s="4">
        <v>0</v>
      </c>
      <c r="AM118" s="4">
        <v>0</v>
      </c>
      <c r="AN118" s="4">
        <v>0</v>
      </c>
      <c r="AO118" s="4">
        <v>0</v>
      </c>
      <c r="AP118" s="4">
        <v>0</v>
      </c>
    </row>
    <row r="119" spans="1:42" x14ac:dyDescent="0.25">
      <c r="A119" t="s">
        <v>37</v>
      </c>
      <c r="B119" t="s">
        <v>38</v>
      </c>
      <c r="C119" t="s">
        <v>446</v>
      </c>
      <c r="D119" t="s">
        <v>449</v>
      </c>
      <c r="E119" t="s">
        <v>162</v>
      </c>
      <c r="F119" t="s">
        <v>163</v>
      </c>
      <c r="G119" t="s">
        <v>41</v>
      </c>
      <c r="H119" t="s">
        <v>42</v>
      </c>
      <c r="I119" t="s">
        <v>164</v>
      </c>
      <c r="J119" t="s">
        <v>165</v>
      </c>
      <c r="K119" t="s">
        <v>436</v>
      </c>
      <c r="L119">
        <v>2</v>
      </c>
      <c r="M119" t="s">
        <v>166</v>
      </c>
      <c r="N119">
        <v>30</v>
      </c>
      <c r="O119" t="s">
        <v>167</v>
      </c>
      <c r="P119" t="s">
        <v>168</v>
      </c>
      <c r="Q119" t="s">
        <v>169</v>
      </c>
      <c r="R119">
        <v>3000</v>
      </c>
      <c r="S119" t="s">
        <v>234</v>
      </c>
      <c r="T119">
        <v>3111</v>
      </c>
      <c r="U119" t="s">
        <v>235</v>
      </c>
      <c r="V119">
        <v>0</v>
      </c>
      <c r="W119" t="s">
        <v>51</v>
      </c>
      <c r="X119" s="4">
        <v>192647680.16999999</v>
      </c>
      <c r="Y119" s="4">
        <v>192647680.16999999</v>
      </c>
      <c r="Z119" s="4">
        <v>63016161.630000003</v>
      </c>
      <c r="AA119" s="4">
        <v>63016161.630000003</v>
      </c>
      <c r="AB119" s="4">
        <v>63016161.630000003</v>
      </c>
      <c r="AC119" s="4">
        <v>63016161.630000003</v>
      </c>
      <c r="AD119" s="4">
        <v>63016161.630000003</v>
      </c>
      <c r="AE119" s="4">
        <f t="shared" si="18"/>
        <v>129631518.53999999</v>
      </c>
      <c r="AF119" s="4">
        <v>0</v>
      </c>
      <c r="AG119" s="4">
        <v>0</v>
      </c>
      <c r="AH119" s="4">
        <v>14000000</v>
      </c>
      <c r="AI119" s="4">
        <f t="shared" si="19"/>
        <v>206647680.16999999</v>
      </c>
      <c r="AJ119" s="4">
        <f t="shared" si="20"/>
        <v>143631518.53999999</v>
      </c>
      <c r="AK119" s="4">
        <f t="shared" si="21"/>
        <v>14000000</v>
      </c>
      <c r="AL119" s="4">
        <v>0</v>
      </c>
      <c r="AM119" s="4">
        <v>0</v>
      </c>
      <c r="AN119" s="4">
        <v>0</v>
      </c>
      <c r="AO119" s="4">
        <v>0</v>
      </c>
      <c r="AP119" s="4">
        <v>0</v>
      </c>
    </row>
    <row r="120" spans="1:42" x14ac:dyDescent="0.25">
      <c r="A120" t="s">
        <v>37</v>
      </c>
      <c r="B120" t="s">
        <v>38</v>
      </c>
      <c r="C120" t="s">
        <v>948</v>
      </c>
      <c r="D120" t="s">
        <v>454</v>
      </c>
      <c r="E120" t="s">
        <v>87</v>
      </c>
      <c r="F120" t="s">
        <v>88</v>
      </c>
      <c r="G120" t="s">
        <v>41</v>
      </c>
      <c r="H120" t="s">
        <v>42</v>
      </c>
      <c r="I120" t="s">
        <v>89</v>
      </c>
      <c r="J120" t="s">
        <v>90</v>
      </c>
      <c r="K120" t="s">
        <v>436</v>
      </c>
      <c r="L120">
        <v>6</v>
      </c>
      <c r="M120" t="s">
        <v>45</v>
      </c>
      <c r="N120">
        <v>46</v>
      </c>
      <c r="O120" t="s">
        <v>91</v>
      </c>
      <c r="P120" t="s">
        <v>92</v>
      </c>
      <c r="Q120" t="s">
        <v>93</v>
      </c>
      <c r="R120">
        <v>3000</v>
      </c>
      <c r="S120" t="s">
        <v>234</v>
      </c>
      <c r="T120">
        <v>3141</v>
      </c>
      <c r="U120" t="s">
        <v>236</v>
      </c>
      <c r="V120">
        <v>0</v>
      </c>
      <c r="W120" t="s">
        <v>51</v>
      </c>
      <c r="X120" s="4">
        <v>1671000</v>
      </c>
      <c r="Y120" s="4">
        <v>1700000</v>
      </c>
      <c r="Z120" s="4">
        <v>1325490.24</v>
      </c>
      <c r="AA120" s="4">
        <v>1325490.24</v>
      </c>
      <c r="AB120" s="4">
        <v>220915.04</v>
      </c>
      <c r="AC120" s="4">
        <v>220915.04</v>
      </c>
      <c r="AD120">
        <v>0</v>
      </c>
      <c r="AE120" s="4">
        <f t="shared" si="18"/>
        <v>345509.76</v>
      </c>
      <c r="AF120" s="4">
        <v>0</v>
      </c>
      <c r="AG120" s="24">
        <v>349000</v>
      </c>
      <c r="AH120" s="4">
        <v>3490.2</v>
      </c>
      <c r="AI120" s="4">
        <f t="shared" si="19"/>
        <v>1325490.2</v>
      </c>
      <c r="AJ120" s="4">
        <f t="shared" si="20"/>
        <v>-4.0000000037252903E-2</v>
      </c>
      <c r="AK120" s="4">
        <f t="shared" si="21"/>
        <v>-374509.80000000005</v>
      </c>
      <c r="AL120" s="4">
        <v>0</v>
      </c>
      <c r="AM120" s="4">
        <v>0</v>
      </c>
      <c r="AN120" s="4">
        <v>0</v>
      </c>
      <c r="AO120" s="4">
        <v>29000</v>
      </c>
      <c r="AP120" s="4">
        <v>-29000</v>
      </c>
    </row>
    <row r="121" spans="1:42" x14ac:dyDescent="0.25">
      <c r="A121" t="s">
        <v>37</v>
      </c>
      <c r="B121" t="s">
        <v>38</v>
      </c>
      <c r="C121" t="s">
        <v>443</v>
      </c>
      <c r="D121" t="s">
        <v>444</v>
      </c>
      <c r="E121" t="s">
        <v>39</v>
      </c>
      <c r="F121" t="s">
        <v>40</v>
      </c>
      <c r="G121" t="s">
        <v>41</v>
      </c>
      <c r="H121" t="s">
        <v>42</v>
      </c>
      <c r="I121" t="s">
        <v>43</v>
      </c>
      <c r="J121" t="s">
        <v>44</v>
      </c>
      <c r="K121" t="s">
        <v>436</v>
      </c>
      <c r="L121">
        <v>6</v>
      </c>
      <c r="M121" t="s">
        <v>45</v>
      </c>
      <c r="N121">
        <v>19</v>
      </c>
      <c r="O121" t="s">
        <v>75</v>
      </c>
      <c r="P121" t="s">
        <v>47</v>
      </c>
      <c r="Q121" t="s">
        <v>48</v>
      </c>
      <c r="R121">
        <v>3000</v>
      </c>
      <c r="S121" t="s">
        <v>234</v>
      </c>
      <c r="T121">
        <v>3141</v>
      </c>
      <c r="U121" t="s">
        <v>236</v>
      </c>
      <c r="V121">
        <v>0</v>
      </c>
      <c r="W121" t="s">
        <v>51</v>
      </c>
      <c r="X121" s="4">
        <v>1053250</v>
      </c>
      <c r="Y121" s="4">
        <v>1300000</v>
      </c>
      <c r="Z121" s="4">
        <v>599999.56000000006</v>
      </c>
      <c r="AA121" s="4">
        <v>599999.56000000006</v>
      </c>
      <c r="AB121" s="4">
        <v>194514.6</v>
      </c>
      <c r="AC121" s="4">
        <v>194514.6</v>
      </c>
      <c r="AD121" s="4">
        <v>97088.99</v>
      </c>
      <c r="AE121" s="4">
        <f t="shared" si="18"/>
        <v>453250.43999999994</v>
      </c>
      <c r="AF121" s="4">
        <v>0</v>
      </c>
      <c r="AG121" s="4">
        <v>0</v>
      </c>
      <c r="AH121" s="4">
        <v>0</v>
      </c>
      <c r="AI121" s="4">
        <f t="shared" si="19"/>
        <v>1053250</v>
      </c>
      <c r="AJ121" s="4">
        <f t="shared" si="20"/>
        <v>453250.43999999994</v>
      </c>
      <c r="AK121" s="4">
        <f t="shared" si="21"/>
        <v>-246750</v>
      </c>
      <c r="AL121" s="4">
        <v>0</v>
      </c>
      <c r="AM121" s="4">
        <v>0</v>
      </c>
      <c r="AN121" s="4">
        <v>0</v>
      </c>
      <c r="AO121" s="4">
        <v>246750</v>
      </c>
      <c r="AP121" s="4">
        <v>-246750</v>
      </c>
    </row>
    <row r="122" spans="1:42" x14ac:dyDescent="0.25">
      <c r="A122" t="s">
        <v>37</v>
      </c>
      <c r="B122" t="s">
        <v>38</v>
      </c>
      <c r="C122" t="s">
        <v>443</v>
      </c>
      <c r="D122" t="s">
        <v>444</v>
      </c>
      <c r="E122" t="s">
        <v>39</v>
      </c>
      <c r="F122" t="s">
        <v>40</v>
      </c>
      <c r="G122" t="s">
        <v>41</v>
      </c>
      <c r="H122" t="s">
        <v>42</v>
      </c>
      <c r="I122" t="s">
        <v>43</v>
      </c>
      <c r="J122" t="s">
        <v>44</v>
      </c>
      <c r="K122" t="s">
        <v>436</v>
      </c>
      <c r="L122">
        <v>6</v>
      </c>
      <c r="M122" t="s">
        <v>45</v>
      </c>
      <c r="N122">
        <v>19</v>
      </c>
      <c r="O122" t="s">
        <v>75</v>
      </c>
      <c r="P122" t="s">
        <v>47</v>
      </c>
      <c r="Q122" t="s">
        <v>48</v>
      </c>
      <c r="R122">
        <v>3000</v>
      </c>
      <c r="S122" t="s">
        <v>234</v>
      </c>
      <c r="T122">
        <v>3161</v>
      </c>
      <c r="U122" t="s">
        <v>237</v>
      </c>
      <c r="V122">
        <v>0</v>
      </c>
      <c r="W122" t="s">
        <v>51</v>
      </c>
      <c r="X122" s="4">
        <v>2200000</v>
      </c>
      <c r="Y122" s="4">
        <v>2200000</v>
      </c>
      <c r="Z122" s="4">
        <v>2194720</v>
      </c>
      <c r="AA122" s="4">
        <v>2194720</v>
      </c>
      <c r="AB122" s="4">
        <v>606042</v>
      </c>
      <c r="AC122" s="4">
        <v>606042</v>
      </c>
      <c r="AD122" s="4">
        <v>404028</v>
      </c>
      <c r="AE122" s="4">
        <f t="shared" si="18"/>
        <v>5280</v>
      </c>
      <c r="AF122" s="4">
        <v>0</v>
      </c>
      <c r="AG122" s="4">
        <v>0</v>
      </c>
      <c r="AH122" s="4">
        <v>238262</v>
      </c>
      <c r="AI122" s="4">
        <f t="shared" si="19"/>
        <v>2438262</v>
      </c>
      <c r="AJ122" s="4">
        <f t="shared" si="20"/>
        <v>243542</v>
      </c>
      <c r="AK122" s="4">
        <f t="shared" si="21"/>
        <v>238262</v>
      </c>
      <c r="AL122" s="4">
        <v>0</v>
      </c>
      <c r="AM122" s="4">
        <v>0</v>
      </c>
      <c r="AN122" s="4">
        <v>0</v>
      </c>
      <c r="AO122" s="4">
        <v>0</v>
      </c>
      <c r="AP122" s="4">
        <v>0</v>
      </c>
    </row>
    <row r="123" spans="1:42" x14ac:dyDescent="0.25">
      <c r="A123" t="s">
        <v>37</v>
      </c>
      <c r="B123" t="s">
        <v>38</v>
      </c>
      <c r="C123" t="s">
        <v>443</v>
      </c>
      <c r="D123" t="s">
        <v>445</v>
      </c>
      <c r="E123" t="s">
        <v>123</v>
      </c>
      <c r="F123" t="s">
        <v>124</v>
      </c>
      <c r="G123" t="s">
        <v>115</v>
      </c>
      <c r="H123" t="s">
        <v>116</v>
      </c>
      <c r="I123" t="s">
        <v>125</v>
      </c>
      <c r="J123" t="s">
        <v>126</v>
      </c>
      <c r="K123" t="s">
        <v>436</v>
      </c>
      <c r="L123">
        <v>7</v>
      </c>
      <c r="M123" t="s">
        <v>127</v>
      </c>
      <c r="N123">
        <v>38</v>
      </c>
      <c r="O123" t="s">
        <v>238</v>
      </c>
      <c r="P123" t="s">
        <v>129</v>
      </c>
      <c r="Q123" t="s">
        <v>130</v>
      </c>
      <c r="R123">
        <v>3000</v>
      </c>
      <c r="S123" t="s">
        <v>234</v>
      </c>
      <c r="T123">
        <v>3181</v>
      </c>
      <c r="U123" t="s">
        <v>239</v>
      </c>
      <c r="V123">
        <v>0</v>
      </c>
      <c r="W123" t="s">
        <v>51</v>
      </c>
      <c r="X123" s="4">
        <v>10000</v>
      </c>
      <c r="Y123" s="4">
        <v>10000</v>
      </c>
      <c r="Z123">
        <v>0</v>
      </c>
      <c r="AA123">
        <v>0</v>
      </c>
      <c r="AB123">
        <v>0</v>
      </c>
      <c r="AC123">
        <v>0</v>
      </c>
      <c r="AD123">
        <v>0</v>
      </c>
      <c r="AE123" s="4">
        <f t="shared" si="18"/>
        <v>10000</v>
      </c>
      <c r="AF123" s="4">
        <v>0</v>
      </c>
      <c r="AG123" s="4">
        <v>0</v>
      </c>
      <c r="AH123" s="4">
        <v>0</v>
      </c>
      <c r="AI123" s="4">
        <f t="shared" si="19"/>
        <v>10000</v>
      </c>
      <c r="AJ123" s="4">
        <f t="shared" si="20"/>
        <v>10000</v>
      </c>
      <c r="AK123" s="4">
        <f t="shared" si="21"/>
        <v>0</v>
      </c>
      <c r="AL123" s="4">
        <v>0</v>
      </c>
      <c r="AM123" s="4">
        <v>0</v>
      </c>
      <c r="AN123" s="4">
        <v>0</v>
      </c>
      <c r="AO123" s="4">
        <v>0</v>
      </c>
      <c r="AP123" s="4">
        <v>0</v>
      </c>
    </row>
    <row r="124" spans="1:42" x14ac:dyDescent="0.25">
      <c r="A124" t="s">
        <v>37</v>
      </c>
      <c r="B124" t="s">
        <v>38</v>
      </c>
      <c r="C124" t="s">
        <v>443</v>
      </c>
      <c r="D124" t="s">
        <v>444</v>
      </c>
      <c r="E124" t="s">
        <v>39</v>
      </c>
      <c r="F124" t="s">
        <v>40</v>
      </c>
      <c r="G124" t="s">
        <v>78</v>
      </c>
      <c r="H124" t="s">
        <v>79</v>
      </c>
      <c r="I124" t="s">
        <v>80</v>
      </c>
      <c r="J124" t="s">
        <v>81</v>
      </c>
      <c r="K124" t="s">
        <v>436</v>
      </c>
      <c r="L124">
        <v>6</v>
      </c>
      <c r="M124" t="s">
        <v>45</v>
      </c>
      <c r="N124">
        <v>16</v>
      </c>
      <c r="O124" t="s">
        <v>138</v>
      </c>
      <c r="P124" t="s">
        <v>139</v>
      </c>
      <c r="Q124" t="s">
        <v>140</v>
      </c>
      <c r="R124">
        <v>3000</v>
      </c>
      <c r="S124" t="s">
        <v>234</v>
      </c>
      <c r="T124">
        <v>3181</v>
      </c>
      <c r="U124" t="s">
        <v>239</v>
      </c>
      <c r="V124">
        <v>0</v>
      </c>
      <c r="W124" t="s">
        <v>51</v>
      </c>
      <c r="X124" s="4">
        <v>2500</v>
      </c>
      <c r="Y124" s="4">
        <v>2500</v>
      </c>
      <c r="Z124">
        <v>0</v>
      </c>
      <c r="AA124">
        <v>0</v>
      </c>
      <c r="AB124">
        <v>0</v>
      </c>
      <c r="AC124">
        <v>0</v>
      </c>
      <c r="AD124">
        <v>0</v>
      </c>
      <c r="AE124" s="4">
        <f t="shared" si="18"/>
        <v>2500</v>
      </c>
      <c r="AF124" s="4">
        <v>0</v>
      </c>
      <c r="AG124" s="4">
        <v>0</v>
      </c>
      <c r="AH124" s="4">
        <v>1000</v>
      </c>
      <c r="AI124" s="4">
        <f t="shared" si="19"/>
        <v>3500</v>
      </c>
      <c r="AJ124" s="4">
        <f t="shared" si="20"/>
        <v>3500</v>
      </c>
      <c r="AK124" s="4">
        <f t="shared" si="21"/>
        <v>1000</v>
      </c>
      <c r="AL124" s="4">
        <v>0</v>
      </c>
      <c r="AM124" s="4">
        <v>0</v>
      </c>
      <c r="AN124" s="4">
        <v>0</v>
      </c>
      <c r="AO124" s="4">
        <v>0</v>
      </c>
      <c r="AP124" s="4">
        <v>0</v>
      </c>
    </row>
    <row r="125" spans="1:42" x14ac:dyDescent="0.25">
      <c r="A125" t="s">
        <v>37</v>
      </c>
      <c r="B125" t="s">
        <v>38</v>
      </c>
      <c r="C125" t="s">
        <v>443</v>
      </c>
      <c r="D125" t="s">
        <v>444</v>
      </c>
      <c r="E125" t="s">
        <v>39</v>
      </c>
      <c r="F125" t="s">
        <v>40</v>
      </c>
      <c r="G125" t="s">
        <v>41</v>
      </c>
      <c r="H125" t="s">
        <v>42</v>
      </c>
      <c r="I125" t="s">
        <v>43</v>
      </c>
      <c r="J125" t="s">
        <v>44</v>
      </c>
      <c r="K125" t="s">
        <v>436</v>
      </c>
      <c r="L125">
        <v>6</v>
      </c>
      <c r="M125" t="s">
        <v>45</v>
      </c>
      <c r="N125">
        <v>19</v>
      </c>
      <c r="O125" t="s">
        <v>75</v>
      </c>
      <c r="P125" t="s">
        <v>47</v>
      </c>
      <c r="Q125" t="s">
        <v>48</v>
      </c>
      <c r="R125">
        <v>3000</v>
      </c>
      <c r="S125" t="s">
        <v>234</v>
      </c>
      <c r="T125">
        <v>3221</v>
      </c>
      <c r="U125" t="s">
        <v>240</v>
      </c>
      <c r="V125">
        <v>0</v>
      </c>
      <c r="W125" t="s">
        <v>51</v>
      </c>
      <c r="X125" s="4">
        <v>2500000</v>
      </c>
      <c r="Y125" s="4">
        <v>2500000</v>
      </c>
      <c r="Z125" s="4">
        <v>2039672.54</v>
      </c>
      <c r="AA125" s="4">
        <v>2039672.54</v>
      </c>
      <c r="AB125" s="4">
        <v>421381.96</v>
      </c>
      <c r="AC125" s="4">
        <v>249496</v>
      </c>
      <c r="AD125" s="4">
        <v>27840</v>
      </c>
      <c r="AE125" s="4">
        <f t="shared" si="18"/>
        <v>460327.45999999996</v>
      </c>
      <c r="AF125" s="4">
        <v>0</v>
      </c>
      <c r="AG125" s="4">
        <v>0</v>
      </c>
      <c r="AH125" s="4">
        <v>0</v>
      </c>
      <c r="AI125" s="4">
        <f t="shared" si="19"/>
        <v>2500000</v>
      </c>
      <c r="AJ125" s="4">
        <f t="shared" si="20"/>
        <v>460327.45999999996</v>
      </c>
      <c r="AK125" s="4">
        <f t="shared" si="21"/>
        <v>0</v>
      </c>
      <c r="AL125" s="4">
        <v>0</v>
      </c>
      <c r="AM125" s="4">
        <v>0</v>
      </c>
      <c r="AN125" s="4">
        <v>0</v>
      </c>
      <c r="AO125" s="4">
        <v>0</v>
      </c>
      <c r="AP125" s="4">
        <v>0</v>
      </c>
    </row>
    <row r="126" spans="1:42" x14ac:dyDescent="0.25">
      <c r="A126" s="14" t="s">
        <v>37</v>
      </c>
      <c r="B126" s="14" t="s">
        <v>38</v>
      </c>
      <c r="C126" t="s">
        <v>443</v>
      </c>
      <c r="D126" t="s">
        <v>444</v>
      </c>
      <c r="E126" s="14" t="s">
        <v>39</v>
      </c>
      <c r="F126" s="14" t="s">
        <v>40</v>
      </c>
      <c r="G126" s="14" t="s">
        <v>41</v>
      </c>
      <c r="H126" s="14" t="s">
        <v>42</v>
      </c>
      <c r="I126" s="14" t="s">
        <v>43</v>
      </c>
      <c r="J126" s="14" t="s">
        <v>44</v>
      </c>
      <c r="K126" t="s">
        <v>436</v>
      </c>
      <c r="L126" s="14">
        <v>6</v>
      </c>
      <c r="M126" s="14" t="s">
        <v>45</v>
      </c>
      <c r="N126" s="14">
        <v>19</v>
      </c>
      <c r="O126" s="14" t="s">
        <v>75</v>
      </c>
      <c r="P126" s="14" t="s">
        <v>47</v>
      </c>
      <c r="Q126" s="14" t="s">
        <v>48</v>
      </c>
      <c r="R126" s="14">
        <v>3000</v>
      </c>
      <c r="S126" s="14" t="s">
        <v>234</v>
      </c>
      <c r="T126" s="14">
        <v>3231</v>
      </c>
      <c r="U126" s="14" t="s">
        <v>241</v>
      </c>
      <c r="V126" s="14">
        <v>0</v>
      </c>
      <c r="W126" s="14" t="s">
        <v>51</v>
      </c>
      <c r="X126" s="15">
        <v>0</v>
      </c>
      <c r="Y126" s="15">
        <v>0</v>
      </c>
      <c r="Z126" s="15">
        <v>0</v>
      </c>
      <c r="AA126" s="15">
        <v>0</v>
      </c>
      <c r="AB126" s="15">
        <v>0</v>
      </c>
      <c r="AC126" s="15">
        <v>0</v>
      </c>
      <c r="AD126" s="15">
        <v>0</v>
      </c>
      <c r="AE126" s="15">
        <f t="shared" si="18"/>
        <v>0</v>
      </c>
      <c r="AF126" s="15">
        <v>0</v>
      </c>
      <c r="AG126" s="15">
        <v>0</v>
      </c>
      <c r="AH126" s="15">
        <v>2700000</v>
      </c>
      <c r="AI126" s="4">
        <f t="shared" si="19"/>
        <v>2700000</v>
      </c>
      <c r="AJ126" s="4">
        <f t="shared" si="20"/>
        <v>2700000</v>
      </c>
      <c r="AK126" s="4">
        <f t="shared" si="21"/>
        <v>2700000</v>
      </c>
      <c r="AL126" s="15">
        <v>0</v>
      </c>
      <c r="AM126" s="15">
        <v>0</v>
      </c>
      <c r="AN126" s="15">
        <v>0</v>
      </c>
      <c r="AO126" s="15">
        <v>0</v>
      </c>
      <c r="AP126" s="15">
        <v>0</v>
      </c>
    </row>
    <row r="127" spans="1:42" s="14" customFormat="1" x14ac:dyDescent="0.25">
      <c r="A127" s="14" t="s">
        <v>210</v>
      </c>
      <c r="B127" s="14" t="s">
        <v>211</v>
      </c>
      <c r="C127" t="s">
        <v>443</v>
      </c>
      <c r="D127" t="s">
        <v>444</v>
      </c>
      <c r="E127" s="14" t="s">
        <v>39</v>
      </c>
      <c r="F127" s="14" t="s">
        <v>40</v>
      </c>
      <c r="G127" s="14" t="s">
        <v>41</v>
      </c>
      <c r="H127" s="14" t="s">
        <v>42</v>
      </c>
      <c r="I127" s="14" t="s">
        <v>43</v>
      </c>
      <c r="J127" s="14" t="s">
        <v>44</v>
      </c>
      <c r="K127" t="s">
        <v>436</v>
      </c>
      <c r="L127" s="14">
        <v>6</v>
      </c>
      <c r="M127" s="14" t="s">
        <v>45</v>
      </c>
      <c r="N127" s="14">
        <v>19</v>
      </c>
      <c r="O127" s="14" t="s">
        <v>75</v>
      </c>
      <c r="P127" s="14" t="s">
        <v>47</v>
      </c>
      <c r="Q127" s="14" t="s">
        <v>48</v>
      </c>
      <c r="R127" s="14">
        <v>3000</v>
      </c>
      <c r="S127" s="14" t="s">
        <v>234</v>
      </c>
      <c r="T127" s="14">
        <v>3231</v>
      </c>
      <c r="U127" s="14" t="s">
        <v>241</v>
      </c>
      <c r="V127" s="14">
        <v>0</v>
      </c>
      <c r="W127" s="14" t="s">
        <v>51</v>
      </c>
      <c r="X127" s="15">
        <v>2600000</v>
      </c>
      <c r="Y127" s="15">
        <v>2600000</v>
      </c>
      <c r="Z127" s="15">
        <v>2599235.2000000002</v>
      </c>
      <c r="AA127" s="15">
        <v>2599235.2000000002</v>
      </c>
      <c r="AB127" s="15">
        <v>2080037.34</v>
      </c>
      <c r="AC127" s="15">
        <v>1653915.24</v>
      </c>
      <c r="AD127" s="15">
        <v>1052375.81</v>
      </c>
      <c r="AE127" s="15">
        <f t="shared" si="18"/>
        <v>764.79999999981374</v>
      </c>
      <c r="AF127" s="15">
        <v>0</v>
      </c>
      <c r="AG127" s="25">
        <v>2600000</v>
      </c>
      <c r="AH127" s="15">
        <v>0</v>
      </c>
      <c r="AI127" s="4">
        <f t="shared" si="19"/>
        <v>0</v>
      </c>
      <c r="AJ127" s="4">
        <f t="shared" si="20"/>
        <v>-2599235.2000000002</v>
      </c>
      <c r="AK127" s="4">
        <f t="shared" si="21"/>
        <v>-2600000</v>
      </c>
      <c r="AL127" s="15">
        <v>0</v>
      </c>
      <c r="AM127" s="15">
        <v>0</v>
      </c>
      <c r="AN127" s="15">
        <v>0</v>
      </c>
      <c r="AO127" s="15">
        <v>0</v>
      </c>
      <c r="AP127" s="15">
        <v>0</v>
      </c>
    </row>
    <row r="128" spans="1:42" s="14" customFormat="1" x14ac:dyDescent="0.25">
      <c r="A128" s="14" t="s">
        <v>37</v>
      </c>
      <c r="B128" s="14" t="s">
        <v>38</v>
      </c>
      <c r="C128" t="s">
        <v>948</v>
      </c>
      <c r="D128" t="s">
        <v>454</v>
      </c>
      <c r="E128" t="s">
        <v>87</v>
      </c>
      <c r="F128" t="s">
        <v>88</v>
      </c>
      <c r="G128" s="14" t="s">
        <v>41</v>
      </c>
      <c r="H128" s="14" t="s">
        <v>42</v>
      </c>
      <c r="I128" t="s">
        <v>89</v>
      </c>
      <c r="J128" t="s">
        <v>90</v>
      </c>
      <c r="K128" t="s">
        <v>436</v>
      </c>
      <c r="L128">
        <v>6</v>
      </c>
      <c r="M128" t="s">
        <v>45</v>
      </c>
      <c r="N128">
        <v>47</v>
      </c>
      <c r="O128" t="s">
        <v>242</v>
      </c>
      <c r="P128" t="s">
        <v>243</v>
      </c>
      <c r="Q128" t="s">
        <v>244</v>
      </c>
      <c r="R128">
        <v>3000</v>
      </c>
      <c r="S128" t="s">
        <v>234</v>
      </c>
      <c r="T128">
        <v>3231</v>
      </c>
      <c r="U128" t="s">
        <v>241</v>
      </c>
      <c r="V128">
        <v>0</v>
      </c>
      <c r="W128" t="s">
        <v>51</v>
      </c>
      <c r="X128" s="15">
        <v>0</v>
      </c>
      <c r="Y128" s="15">
        <v>0</v>
      </c>
      <c r="Z128" s="15">
        <v>0</v>
      </c>
      <c r="AA128" s="15">
        <v>0</v>
      </c>
      <c r="AB128" s="15">
        <v>0</v>
      </c>
      <c r="AC128" s="15">
        <v>0</v>
      </c>
      <c r="AD128" s="15">
        <v>0</v>
      </c>
      <c r="AE128" s="15">
        <f t="shared" si="18"/>
        <v>0</v>
      </c>
      <c r="AF128" s="15">
        <v>0</v>
      </c>
      <c r="AG128" s="15">
        <v>0</v>
      </c>
      <c r="AH128" s="15">
        <v>650000</v>
      </c>
      <c r="AI128" s="4">
        <f t="shared" si="19"/>
        <v>650000</v>
      </c>
      <c r="AJ128" s="4">
        <f t="shared" si="20"/>
        <v>650000</v>
      </c>
      <c r="AK128" s="4">
        <f t="shared" si="21"/>
        <v>650000</v>
      </c>
      <c r="AL128" s="15"/>
      <c r="AM128" s="15"/>
      <c r="AN128" s="15"/>
      <c r="AO128" s="15"/>
      <c r="AP128" s="15"/>
    </row>
    <row r="129" spans="1:42" s="14" customFormat="1" x14ac:dyDescent="0.25">
      <c r="A129" t="s">
        <v>86</v>
      </c>
      <c r="B129" s="13" t="s">
        <v>38</v>
      </c>
      <c r="C129" t="s">
        <v>948</v>
      </c>
      <c r="D129" t="s">
        <v>454</v>
      </c>
      <c r="E129" t="s">
        <v>87</v>
      </c>
      <c r="F129" t="s">
        <v>88</v>
      </c>
      <c r="G129" t="s">
        <v>41</v>
      </c>
      <c r="H129" t="s">
        <v>42</v>
      </c>
      <c r="I129" t="s">
        <v>89</v>
      </c>
      <c r="J129" t="s">
        <v>90</v>
      </c>
      <c r="K129" t="s">
        <v>436</v>
      </c>
      <c r="L129">
        <v>6</v>
      </c>
      <c r="M129" t="s">
        <v>45</v>
      </c>
      <c r="N129">
        <v>47</v>
      </c>
      <c r="O129" t="s">
        <v>242</v>
      </c>
      <c r="P129" t="s">
        <v>243</v>
      </c>
      <c r="Q129" t="s">
        <v>244</v>
      </c>
      <c r="R129">
        <v>3000</v>
      </c>
      <c r="S129" t="s">
        <v>234</v>
      </c>
      <c r="T129">
        <v>3231</v>
      </c>
      <c r="U129" t="s">
        <v>241</v>
      </c>
      <c r="V129">
        <v>0</v>
      </c>
      <c r="W129" t="s">
        <v>51</v>
      </c>
      <c r="X129" s="4">
        <v>641000</v>
      </c>
      <c r="Y129" s="4">
        <v>0</v>
      </c>
      <c r="Z129" s="4">
        <v>649072.19999999995</v>
      </c>
      <c r="AA129" s="4">
        <v>649072.19999999995</v>
      </c>
      <c r="AB129" s="4">
        <v>61816.4</v>
      </c>
      <c r="AC129">
        <v>0</v>
      </c>
      <c r="AD129">
        <v>0</v>
      </c>
      <c r="AE129" s="4">
        <f t="shared" si="18"/>
        <v>-8072.1999999999534</v>
      </c>
      <c r="AF129" s="4">
        <v>0</v>
      </c>
      <c r="AG129" s="23">
        <v>641000</v>
      </c>
      <c r="AH129" s="4">
        <v>0</v>
      </c>
      <c r="AI129" s="4">
        <f t="shared" si="19"/>
        <v>0</v>
      </c>
      <c r="AJ129" s="4">
        <f t="shared" si="20"/>
        <v>-649072.19999999995</v>
      </c>
      <c r="AK129" s="4">
        <f t="shared" si="21"/>
        <v>0</v>
      </c>
      <c r="AL129" s="4">
        <v>0</v>
      </c>
      <c r="AM129" s="4">
        <v>641000</v>
      </c>
      <c r="AN129" s="4">
        <v>0</v>
      </c>
      <c r="AO129" s="4">
        <v>0</v>
      </c>
      <c r="AP129" s="4">
        <v>641000</v>
      </c>
    </row>
    <row r="130" spans="1:42" x14ac:dyDescent="0.25">
      <c r="A130" t="s">
        <v>210</v>
      </c>
      <c r="B130" t="s">
        <v>211</v>
      </c>
      <c r="C130" t="s">
        <v>443</v>
      </c>
      <c r="D130" t="s">
        <v>445</v>
      </c>
      <c r="E130" t="s">
        <v>113</v>
      </c>
      <c r="F130" t="s">
        <v>114</v>
      </c>
      <c r="G130" t="s">
        <v>115</v>
      </c>
      <c r="H130" t="s">
        <v>116</v>
      </c>
      <c r="I130" t="s">
        <v>117</v>
      </c>
      <c r="J130" t="s">
        <v>118</v>
      </c>
      <c r="K130" t="s">
        <v>436</v>
      </c>
      <c r="L130">
        <v>3</v>
      </c>
      <c r="M130" t="s">
        <v>119</v>
      </c>
      <c r="N130">
        <v>13</v>
      </c>
      <c r="O130" t="s">
        <v>245</v>
      </c>
      <c r="P130" t="s">
        <v>121</v>
      </c>
      <c r="Q130" t="s">
        <v>122</v>
      </c>
      <c r="R130">
        <v>3000</v>
      </c>
      <c r="S130" t="s">
        <v>234</v>
      </c>
      <c r="T130">
        <v>3251</v>
      </c>
      <c r="U130" t="s">
        <v>246</v>
      </c>
      <c r="V130">
        <v>0</v>
      </c>
      <c r="W130" t="s">
        <v>51</v>
      </c>
      <c r="X130" s="4">
        <v>5500000</v>
      </c>
      <c r="Y130" s="4">
        <v>5500000</v>
      </c>
      <c r="Z130" s="4">
        <v>5402073.5999999996</v>
      </c>
      <c r="AA130" s="4">
        <v>5402073.5999999996</v>
      </c>
      <c r="AB130" s="4">
        <v>2160829.4399999999</v>
      </c>
      <c r="AC130" s="4">
        <v>1080414.72</v>
      </c>
      <c r="AD130" s="4">
        <v>1080414.72</v>
      </c>
      <c r="AE130" s="4">
        <f t="shared" si="18"/>
        <v>97926.400000000373</v>
      </c>
      <c r="AF130" s="4">
        <v>0</v>
      </c>
      <c r="AG130" s="4">
        <v>0</v>
      </c>
      <c r="AH130" s="4">
        <v>0</v>
      </c>
      <c r="AI130" s="4">
        <f t="shared" si="19"/>
        <v>5500000</v>
      </c>
      <c r="AJ130" s="4">
        <f t="shared" ref="AJ130:AJ193" si="22">AI130-Z130</f>
        <v>97926.400000000373</v>
      </c>
      <c r="AK130" s="4">
        <f t="shared" si="21"/>
        <v>0</v>
      </c>
      <c r="AL130" s="4">
        <v>0</v>
      </c>
      <c r="AM130" s="4">
        <v>0</v>
      </c>
      <c r="AN130" s="4">
        <v>0</v>
      </c>
      <c r="AO130" s="4">
        <v>0</v>
      </c>
      <c r="AP130" s="4">
        <v>0</v>
      </c>
    </row>
    <row r="131" spans="1:42" x14ac:dyDescent="0.25">
      <c r="A131" t="s">
        <v>210</v>
      </c>
      <c r="B131" t="s">
        <v>211</v>
      </c>
      <c r="C131" t="s">
        <v>443</v>
      </c>
      <c r="D131" t="s">
        <v>444</v>
      </c>
      <c r="E131" t="s">
        <v>39</v>
      </c>
      <c r="F131" t="s">
        <v>40</v>
      </c>
      <c r="G131" t="s">
        <v>41</v>
      </c>
      <c r="H131" t="s">
        <v>42</v>
      </c>
      <c r="I131" t="s">
        <v>43</v>
      </c>
      <c r="J131" t="s">
        <v>44</v>
      </c>
      <c r="K131" t="s">
        <v>436</v>
      </c>
      <c r="L131">
        <v>6</v>
      </c>
      <c r="M131" t="s">
        <v>45</v>
      </c>
      <c r="N131">
        <v>19</v>
      </c>
      <c r="O131" t="s">
        <v>75</v>
      </c>
      <c r="P131" t="s">
        <v>47</v>
      </c>
      <c r="Q131" t="s">
        <v>48</v>
      </c>
      <c r="R131">
        <v>3000</v>
      </c>
      <c r="S131" t="s">
        <v>234</v>
      </c>
      <c r="T131">
        <v>3251</v>
      </c>
      <c r="U131" t="s">
        <v>246</v>
      </c>
      <c r="V131">
        <v>0</v>
      </c>
      <c r="W131" t="s">
        <v>51</v>
      </c>
      <c r="X131" s="4">
        <v>20000000</v>
      </c>
      <c r="Y131" s="4">
        <v>20000000</v>
      </c>
      <c r="Z131" s="4">
        <v>17906566.670000002</v>
      </c>
      <c r="AA131" s="4">
        <v>17906566.670000002</v>
      </c>
      <c r="AB131" s="4">
        <v>10232323.800000001</v>
      </c>
      <c r="AC131" s="4">
        <v>10232323.800000001</v>
      </c>
      <c r="AD131" s="4">
        <v>7674242.8499999996</v>
      </c>
      <c r="AE131" s="4">
        <f t="shared" si="18"/>
        <v>2093433.3299999982</v>
      </c>
      <c r="AF131" s="4">
        <v>10696971.4</v>
      </c>
      <c r="AG131" s="4">
        <v>0</v>
      </c>
      <c r="AH131" s="4">
        <v>0</v>
      </c>
      <c r="AI131" s="4">
        <f t="shared" ref="AI131:AI194" si="23">X131-AG131+AH131+AF131</f>
        <v>30696971.399999999</v>
      </c>
      <c r="AJ131" s="4">
        <f t="shared" si="22"/>
        <v>12790404.729999997</v>
      </c>
      <c r="AK131" s="4">
        <f t="shared" ref="AK131:AK194" si="24">AI131-Y131</f>
        <v>10696971.399999999</v>
      </c>
      <c r="AL131" s="4">
        <v>0</v>
      </c>
      <c r="AM131" s="4">
        <v>0</v>
      </c>
      <c r="AN131" s="4">
        <v>0</v>
      </c>
      <c r="AO131" s="4">
        <v>0</v>
      </c>
      <c r="AP131" s="4">
        <v>0</v>
      </c>
    </row>
    <row r="132" spans="1:42" x14ac:dyDescent="0.25">
      <c r="A132" t="s">
        <v>37</v>
      </c>
      <c r="B132" t="s">
        <v>38</v>
      </c>
      <c r="C132" t="s">
        <v>446</v>
      </c>
      <c r="D132" t="s">
        <v>452</v>
      </c>
      <c r="E132" t="s">
        <v>247</v>
      </c>
      <c r="F132" t="s">
        <v>248</v>
      </c>
      <c r="G132" t="s">
        <v>178</v>
      </c>
      <c r="H132" t="s">
        <v>179</v>
      </c>
      <c r="I132" t="s">
        <v>133</v>
      </c>
      <c r="J132" t="s">
        <v>134</v>
      </c>
      <c r="K132" t="s">
        <v>436</v>
      </c>
      <c r="L132">
        <v>5</v>
      </c>
      <c r="M132" t="s">
        <v>108</v>
      </c>
      <c r="N132">
        <v>26</v>
      </c>
      <c r="O132" t="s">
        <v>249</v>
      </c>
      <c r="P132" t="s">
        <v>250</v>
      </c>
      <c r="Q132" t="s">
        <v>251</v>
      </c>
      <c r="R132">
        <v>3000</v>
      </c>
      <c r="S132" t="s">
        <v>234</v>
      </c>
      <c r="T132">
        <v>3251</v>
      </c>
      <c r="U132" t="s">
        <v>246</v>
      </c>
      <c r="V132">
        <v>0</v>
      </c>
      <c r="W132" t="s">
        <v>51</v>
      </c>
      <c r="X132" s="4">
        <v>1300000</v>
      </c>
      <c r="Y132" s="9">
        <v>1300000</v>
      </c>
      <c r="Z132" s="9">
        <v>0</v>
      </c>
      <c r="AA132" s="9">
        <v>0</v>
      </c>
      <c r="AB132" s="9">
        <v>0</v>
      </c>
      <c r="AC132" s="9">
        <v>0</v>
      </c>
      <c r="AD132" s="9">
        <v>0</v>
      </c>
      <c r="AE132" s="9">
        <f t="shared" si="18"/>
        <v>1300000</v>
      </c>
      <c r="AF132" s="22">
        <v>0</v>
      </c>
      <c r="AG132" s="23">
        <v>1300000</v>
      </c>
      <c r="AH132" s="22">
        <v>0</v>
      </c>
      <c r="AI132" s="22">
        <f t="shared" si="23"/>
        <v>0</v>
      </c>
      <c r="AJ132" s="22">
        <f t="shared" si="22"/>
        <v>0</v>
      </c>
      <c r="AK132" s="4">
        <f t="shared" si="24"/>
        <v>-1300000</v>
      </c>
      <c r="AL132" s="4">
        <v>0</v>
      </c>
      <c r="AM132" s="4">
        <v>0</v>
      </c>
      <c r="AN132" s="4">
        <v>0</v>
      </c>
      <c r="AO132" s="4">
        <v>0</v>
      </c>
      <c r="AP132" s="4">
        <v>0</v>
      </c>
    </row>
    <row r="133" spans="1:42" x14ac:dyDescent="0.25">
      <c r="A133" t="s">
        <v>37</v>
      </c>
      <c r="B133" t="s">
        <v>38</v>
      </c>
      <c r="C133" t="s">
        <v>948</v>
      </c>
      <c r="D133" t="s">
        <v>453</v>
      </c>
      <c r="E133" t="s">
        <v>150</v>
      </c>
      <c r="F133" t="s">
        <v>151</v>
      </c>
      <c r="G133" t="s">
        <v>41</v>
      </c>
      <c r="H133" t="s">
        <v>42</v>
      </c>
      <c r="I133" t="s">
        <v>152</v>
      </c>
      <c r="J133" t="s">
        <v>153</v>
      </c>
      <c r="K133" t="s">
        <v>436</v>
      </c>
      <c r="L133">
        <v>8</v>
      </c>
      <c r="M133" t="s">
        <v>154</v>
      </c>
      <c r="N133">
        <v>39</v>
      </c>
      <c r="O133" t="s">
        <v>155</v>
      </c>
      <c r="P133" t="s">
        <v>156</v>
      </c>
      <c r="Q133" t="s">
        <v>157</v>
      </c>
      <c r="R133">
        <v>3000</v>
      </c>
      <c r="S133" t="s">
        <v>234</v>
      </c>
      <c r="T133">
        <v>3261</v>
      </c>
      <c r="U133" t="s">
        <v>252</v>
      </c>
      <c r="V133">
        <v>0</v>
      </c>
      <c r="W133" t="s">
        <v>51</v>
      </c>
      <c r="X133" s="4">
        <v>500000</v>
      </c>
      <c r="Y133" s="4">
        <v>500000</v>
      </c>
      <c r="Z133" s="4">
        <v>414398.4</v>
      </c>
      <c r="AA133" s="4">
        <v>414398.4</v>
      </c>
      <c r="AB133" s="4">
        <v>414398.4</v>
      </c>
      <c r="AC133" s="4">
        <v>414398.4</v>
      </c>
      <c r="AD133" s="4">
        <v>414398.4</v>
      </c>
      <c r="AE133" s="4">
        <f t="shared" si="18"/>
        <v>85601.599999999977</v>
      </c>
      <c r="AF133" s="4">
        <v>0</v>
      </c>
      <c r="AG133" s="4">
        <v>0</v>
      </c>
      <c r="AH133" s="4">
        <v>0</v>
      </c>
      <c r="AI133" s="4">
        <f t="shared" si="23"/>
        <v>500000</v>
      </c>
      <c r="AJ133" s="4">
        <f t="shared" si="22"/>
        <v>85601.599999999977</v>
      </c>
      <c r="AK133" s="4">
        <f t="shared" si="24"/>
        <v>0</v>
      </c>
      <c r="AL133" s="4">
        <v>0</v>
      </c>
      <c r="AM133" s="4">
        <v>0</v>
      </c>
      <c r="AN133" s="4">
        <v>0</v>
      </c>
      <c r="AO133" s="4">
        <v>0</v>
      </c>
      <c r="AP133" s="4">
        <v>0</v>
      </c>
    </row>
    <row r="134" spans="1:42" x14ac:dyDescent="0.25">
      <c r="A134" t="s">
        <v>37</v>
      </c>
      <c r="B134" t="s">
        <v>38</v>
      </c>
      <c r="C134" t="s">
        <v>443</v>
      </c>
      <c r="D134" t="s">
        <v>444</v>
      </c>
      <c r="E134" t="s">
        <v>39</v>
      </c>
      <c r="F134" t="s">
        <v>40</v>
      </c>
      <c r="G134" t="s">
        <v>41</v>
      </c>
      <c r="H134" t="s">
        <v>42</v>
      </c>
      <c r="I134" t="s">
        <v>164</v>
      </c>
      <c r="J134" t="s">
        <v>165</v>
      </c>
      <c r="K134" t="s">
        <v>436</v>
      </c>
      <c r="L134">
        <v>3</v>
      </c>
      <c r="M134" t="s">
        <v>119</v>
      </c>
      <c r="N134">
        <v>32</v>
      </c>
      <c r="O134" t="s">
        <v>171</v>
      </c>
      <c r="P134" t="s">
        <v>172</v>
      </c>
      <c r="Q134" t="s">
        <v>173</v>
      </c>
      <c r="R134">
        <v>3000</v>
      </c>
      <c r="S134" t="s">
        <v>234</v>
      </c>
      <c r="T134">
        <v>3261</v>
      </c>
      <c r="U134" t="s">
        <v>252</v>
      </c>
      <c r="V134">
        <v>0</v>
      </c>
      <c r="W134" t="s">
        <v>51</v>
      </c>
      <c r="X134" s="4">
        <v>10000000</v>
      </c>
      <c r="Y134" s="4">
        <v>10000000</v>
      </c>
      <c r="Z134" s="4">
        <v>9301262.8000000007</v>
      </c>
      <c r="AA134" s="4">
        <v>8801070.8000000007</v>
      </c>
      <c r="AB134" s="4">
        <v>5433068.7999999998</v>
      </c>
      <c r="AC134" s="4">
        <v>5433068.7999999998</v>
      </c>
      <c r="AD134" s="4">
        <v>5204084.8</v>
      </c>
      <c r="AE134" s="4">
        <f t="shared" si="18"/>
        <v>698737.19999999925</v>
      </c>
      <c r="AF134" s="4">
        <v>0</v>
      </c>
      <c r="AG134" s="24">
        <v>307000</v>
      </c>
      <c r="AH134" s="4">
        <v>550000</v>
      </c>
      <c r="AI134" s="4">
        <f t="shared" si="23"/>
        <v>10243000</v>
      </c>
      <c r="AJ134" s="4">
        <f t="shared" si="22"/>
        <v>941737.19999999925</v>
      </c>
      <c r="AK134" s="4">
        <f t="shared" si="24"/>
        <v>243000</v>
      </c>
      <c r="AL134" s="4">
        <v>0</v>
      </c>
      <c r="AM134" s="4">
        <v>0</v>
      </c>
      <c r="AN134" s="4">
        <v>0</v>
      </c>
      <c r="AO134" s="4">
        <v>0</v>
      </c>
      <c r="AP134" s="4">
        <v>0</v>
      </c>
    </row>
    <row r="135" spans="1:42" x14ac:dyDescent="0.25">
      <c r="A135" t="s">
        <v>37</v>
      </c>
      <c r="B135" t="s">
        <v>38</v>
      </c>
      <c r="C135" t="s">
        <v>446</v>
      </c>
      <c r="D135" t="s">
        <v>449</v>
      </c>
      <c r="E135" t="s">
        <v>162</v>
      </c>
      <c r="F135" t="s">
        <v>163</v>
      </c>
      <c r="G135" t="s">
        <v>41</v>
      </c>
      <c r="H135" t="s">
        <v>42</v>
      </c>
      <c r="I135" t="s">
        <v>164</v>
      </c>
      <c r="J135" t="s">
        <v>165</v>
      </c>
      <c r="K135" t="s">
        <v>436</v>
      </c>
      <c r="L135">
        <v>2</v>
      </c>
      <c r="M135" t="s">
        <v>166</v>
      </c>
      <c r="N135">
        <v>30</v>
      </c>
      <c r="O135" t="s">
        <v>167</v>
      </c>
      <c r="P135" t="s">
        <v>168</v>
      </c>
      <c r="Q135" t="s">
        <v>169</v>
      </c>
      <c r="R135">
        <v>3000</v>
      </c>
      <c r="S135" t="s">
        <v>234</v>
      </c>
      <c r="T135">
        <v>3261</v>
      </c>
      <c r="U135" t="s">
        <v>252</v>
      </c>
      <c r="V135">
        <v>0</v>
      </c>
      <c r="W135" t="s">
        <v>51</v>
      </c>
      <c r="X135" s="4">
        <v>30000000</v>
      </c>
      <c r="Y135" s="4">
        <v>30000000</v>
      </c>
      <c r="Z135" s="4">
        <v>29475697.440000001</v>
      </c>
      <c r="AA135" s="4">
        <v>29475697.440000001</v>
      </c>
      <c r="AB135" s="4">
        <v>18096429.199999999</v>
      </c>
      <c r="AC135" s="4">
        <v>18096429.199999999</v>
      </c>
      <c r="AD135" s="4">
        <v>10153488.119999999</v>
      </c>
      <c r="AE135" s="4">
        <f t="shared" si="18"/>
        <v>524302.55999999866</v>
      </c>
      <c r="AF135" s="4">
        <v>0</v>
      </c>
      <c r="AG135" s="4">
        <v>0</v>
      </c>
      <c r="AH135" s="4">
        <v>0</v>
      </c>
      <c r="AI135" s="4">
        <f t="shared" si="23"/>
        <v>30000000</v>
      </c>
      <c r="AJ135" s="4">
        <f t="shared" si="22"/>
        <v>524302.55999999866</v>
      </c>
      <c r="AK135" s="4">
        <f t="shared" si="24"/>
        <v>0</v>
      </c>
      <c r="AL135" s="4">
        <v>0</v>
      </c>
      <c r="AM135" s="4">
        <v>0</v>
      </c>
      <c r="AN135" s="4">
        <v>0</v>
      </c>
      <c r="AO135" s="4">
        <v>0</v>
      </c>
      <c r="AP135" s="4">
        <v>0</v>
      </c>
    </row>
    <row r="136" spans="1:42" x14ac:dyDescent="0.25">
      <c r="A136" t="s">
        <v>37</v>
      </c>
      <c r="B136" t="s">
        <v>38</v>
      </c>
      <c r="C136" t="s">
        <v>443</v>
      </c>
      <c r="D136" t="s">
        <v>444</v>
      </c>
      <c r="E136" t="s">
        <v>39</v>
      </c>
      <c r="F136" t="s">
        <v>40</v>
      </c>
      <c r="G136" t="s">
        <v>78</v>
      </c>
      <c r="H136" t="s">
        <v>79</v>
      </c>
      <c r="I136" t="s">
        <v>80</v>
      </c>
      <c r="J136" t="s">
        <v>81</v>
      </c>
      <c r="K136" t="s">
        <v>436</v>
      </c>
      <c r="L136">
        <v>6</v>
      </c>
      <c r="M136" t="s">
        <v>45</v>
      </c>
      <c r="N136">
        <v>16</v>
      </c>
      <c r="O136" t="s">
        <v>138</v>
      </c>
      <c r="P136" t="s">
        <v>139</v>
      </c>
      <c r="Q136" t="s">
        <v>140</v>
      </c>
      <c r="R136">
        <v>3000</v>
      </c>
      <c r="S136" t="s">
        <v>234</v>
      </c>
      <c r="T136">
        <v>3291</v>
      </c>
      <c r="U136" t="s">
        <v>253</v>
      </c>
      <c r="V136">
        <v>0</v>
      </c>
      <c r="W136" t="s">
        <v>51</v>
      </c>
      <c r="X136" s="4">
        <v>120000</v>
      </c>
      <c r="Y136" s="4">
        <v>120000</v>
      </c>
      <c r="Z136" s="4">
        <v>116265.41</v>
      </c>
      <c r="AA136" s="4">
        <v>116265.41</v>
      </c>
      <c r="AB136">
        <v>0</v>
      </c>
      <c r="AC136">
        <v>0</v>
      </c>
      <c r="AD136">
        <v>0</v>
      </c>
      <c r="AE136" s="4">
        <f t="shared" si="18"/>
        <v>3734.5899999999965</v>
      </c>
      <c r="AF136" s="4">
        <v>0</v>
      </c>
      <c r="AG136" s="4">
        <v>0</v>
      </c>
      <c r="AH136" s="4">
        <v>0</v>
      </c>
      <c r="AI136" s="4">
        <f t="shared" si="23"/>
        <v>120000</v>
      </c>
      <c r="AJ136" s="4">
        <f t="shared" si="22"/>
        <v>3734.5899999999965</v>
      </c>
      <c r="AK136" s="4">
        <f t="shared" si="24"/>
        <v>0</v>
      </c>
      <c r="AL136" s="4">
        <v>0</v>
      </c>
      <c r="AM136" s="4">
        <v>0</v>
      </c>
      <c r="AN136" s="4">
        <v>0</v>
      </c>
      <c r="AO136" s="4">
        <v>0</v>
      </c>
      <c r="AP136" s="4">
        <v>0</v>
      </c>
    </row>
    <row r="137" spans="1:42" x14ac:dyDescent="0.25">
      <c r="A137" t="s">
        <v>37</v>
      </c>
      <c r="B137" t="s">
        <v>38</v>
      </c>
      <c r="C137" t="s">
        <v>443</v>
      </c>
      <c r="D137" t="s">
        <v>444</v>
      </c>
      <c r="E137" t="s">
        <v>39</v>
      </c>
      <c r="F137" t="s">
        <v>40</v>
      </c>
      <c r="G137" t="s">
        <v>41</v>
      </c>
      <c r="H137" t="s">
        <v>42</v>
      </c>
      <c r="I137" t="s">
        <v>204</v>
      </c>
      <c r="J137" t="s">
        <v>205</v>
      </c>
      <c r="K137" t="s">
        <v>436</v>
      </c>
      <c r="L137">
        <v>4</v>
      </c>
      <c r="M137" t="s">
        <v>145</v>
      </c>
      <c r="N137">
        <v>44</v>
      </c>
      <c r="O137" t="s">
        <v>206</v>
      </c>
      <c r="P137" t="s">
        <v>207</v>
      </c>
      <c r="Q137" t="s">
        <v>208</v>
      </c>
      <c r="R137">
        <v>3000</v>
      </c>
      <c r="S137" t="s">
        <v>234</v>
      </c>
      <c r="T137">
        <v>3291</v>
      </c>
      <c r="U137" t="s">
        <v>253</v>
      </c>
      <c r="V137">
        <v>0</v>
      </c>
      <c r="W137" t="s">
        <v>51</v>
      </c>
      <c r="X137" s="4">
        <v>47000</v>
      </c>
      <c r="Y137" s="4">
        <v>47000</v>
      </c>
      <c r="Z137" s="4">
        <v>72500</v>
      </c>
      <c r="AA137" s="4">
        <v>72500</v>
      </c>
      <c r="AB137" s="4">
        <v>72500</v>
      </c>
      <c r="AC137" s="4">
        <v>72500</v>
      </c>
      <c r="AD137" s="4">
        <v>72500</v>
      </c>
      <c r="AE137" s="4">
        <f t="shared" si="18"/>
        <v>-25500</v>
      </c>
      <c r="AF137" s="4">
        <v>0</v>
      </c>
      <c r="AG137" s="4">
        <v>0</v>
      </c>
      <c r="AH137" s="4">
        <v>25500</v>
      </c>
      <c r="AI137" s="4">
        <f t="shared" si="23"/>
        <v>72500</v>
      </c>
      <c r="AJ137" s="4">
        <f t="shared" si="22"/>
        <v>0</v>
      </c>
      <c r="AK137" s="4">
        <f t="shared" si="24"/>
        <v>25500</v>
      </c>
      <c r="AL137" s="4">
        <v>0</v>
      </c>
      <c r="AM137" s="4">
        <v>0</v>
      </c>
      <c r="AN137" s="4">
        <v>0</v>
      </c>
      <c r="AO137" s="4">
        <v>0</v>
      </c>
      <c r="AP137" s="4">
        <v>0</v>
      </c>
    </row>
    <row r="138" spans="1:42" x14ac:dyDescent="0.25">
      <c r="A138" t="s">
        <v>37</v>
      </c>
      <c r="B138" t="s">
        <v>38</v>
      </c>
      <c r="C138" t="s">
        <v>443</v>
      </c>
      <c r="D138" t="s">
        <v>444</v>
      </c>
      <c r="E138" t="s">
        <v>39</v>
      </c>
      <c r="F138" t="s">
        <v>40</v>
      </c>
      <c r="G138" t="s">
        <v>41</v>
      </c>
      <c r="H138" t="s">
        <v>42</v>
      </c>
      <c r="I138" t="s">
        <v>106</v>
      </c>
      <c r="J138" t="s">
        <v>107</v>
      </c>
      <c r="K138" t="s">
        <v>436</v>
      </c>
      <c r="L138">
        <v>5</v>
      </c>
      <c r="M138" t="s">
        <v>108</v>
      </c>
      <c r="N138">
        <v>2</v>
      </c>
      <c r="O138" t="s">
        <v>109</v>
      </c>
      <c r="P138" t="s">
        <v>110</v>
      </c>
      <c r="Q138" t="s">
        <v>111</v>
      </c>
      <c r="R138">
        <v>3000</v>
      </c>
      <c r="S138" t="s">
        <v>234</v>
      </c>
      <c r="T138">
        <v>3291</v>
      </c>
      <c r="U138" t="s">
        <v>253</v>
      </c>
      <c r="V138">
        <v>0</v>
      </c>
      <c r="W138" t="s">
        <v>51</v>
      </c>
      <c r="X138" s="4">
        <v>300000</v>
      </c>
      <c r="Y138" s="4">
        <v>300000</v>
      </c>
      <c r="Z138" s="4">
        <v>75904</v>
      </c>
      <c r="AA138" s="4">
        <v>75904</v>
      </c>
      <c r="AB138" s="4">
        <v>68904</v>
      </c>
      <c r="AC138" s="4">
        <v>68904</v>
      </c>
      <c r="AD138" s="4">
        <v>68904</v>
      </c>
      <c r="AE138" s="4">
        <f t="shared" si="18"/>
        <v>224096</v>
      </c>
      <c r="AF138" s="4">
        <v>0</v>
      </c>
      <c r="AG138" s="23">
        <v>172376.4</v>
      </c>
      <c r="AH138" s="22">
        <v>0</v>
      </c>
      <c r="AI138" s="4">
        <f t="shared" si="23"/>
        <v>127623.6</v>
      </c>
      <c r="AJ138" s="4">
        <f t="shared" si="22"/>
        <v>51719.600000000006</v>
      </c>
      <c r="AK138" s="4">
        <f t="shared" si="24"/>
        <v>-172376.4</v>
      </c>
      <c r="AL138" s="4">
        <v>0</v>
      </c>
      <c r="AM138" s="4">
        <v>0</v>
      </c>
      <c r="AN138" s="4">
        <v>0</v>
      </c>
      <c r="AO138" s="4">
        <v>0</v>
      </c>
      <c r="AP138" s="4">
        <v>0</v>
      </c>
    </row>
    <row r="139" spans="1:42" x14ac:dyDescent="0.25">
      <c r="A139" t="s">
        <v>37</v>
      </c>
      <c r="B139" t="s">
        <v>38</v>
      </c>
      <c r="C139" t="s">
        <v>443</v>
      </c>
      <c r="D139" t="s">
        <v>444</v>
      </c>
      <c r="E139" t="s">
        <v>39</v>
      </c>
      <c r="F139" t="s">
        <v>40</v>
      </c>
      <c r="G139" t="s">
        <v>41</v>
      </c>
      <c r="H139" t="s">
        <v>42</v>
      </c>
      <c r="I139" t="s">
        <v>43</v>
      </c>
      <c r="J139" t="s">
        <v>44</v>
      </c>
      <c r="K139" t="s">
        <v>436</v>
      </c>
      <c r="L139">
        <v>6</v>
      </c>
      <c r="M139" t="s">
        <v>45</v>
      </c>
      <c r="N139">
        <v>19</v>
      </c>
      <c r="O139" t="s">
        <v>75</v>
      </c>
      <c r="P139" t="s">
        <v>47</v>
      </c>
      <c r="Q139" t="s">
        <v>48</v>
      </c>
      <c r="R139">
        <v>3000</v>
      </c>
      <c r="S139" t="s">
        <v>234</v>
      </c>
      <c r="T139">
        <v>3291</v>
      </c>
      <c r="U139" t="s">
        <v>253</v>
      </c>
      <c r="V139">
        <v>0</v>
      </c>
      <c r="W139" t="s">
        <v>51</v>
      </c>
      <c r="X139" s="4">
        <v>88200</v>
      </c>
      <c r="Y139" s="4">
        <v>0</v>
      </c>
      <c r="Z139" s="4">
        <v>86396.800000000003</v>
      </c>
      <c r="AA139">
        <v>0</v>
      </c>
      <c r="AB139">
        <v>0</v>
      </c>
      <c r="AC139">
        <v>0</v>
      </c>
      <c r="AD139">
        <v>0</v>
      </c>
      <c r="AE139" s="4">
        <f t="shared" si="18"/>
        <v>1803.1999999999971</v>
      </c>
      <c r="AF139" s="4">
        <v>0</v>
      </c>
      <c r="AG139" s="4">
        <v>0</v>
      </c>
      <c r="AH139" s="4">
        <v>0</v>
      </c>
      <c r="AI139" s="4">
        <f t="shared" si="23"/>
        <v>88200</v>
      </c>
      <c r="AJ139" s="4">
        <f t="shared" si="22"/>
        <v>1803.1999999999971</v>
      </c>
      <c r="AK139" s="4">
        <f t="shared" si="24"/>
        <v>88200</v>
      </c>
      <c r="AL139" s="4">
        <v>0</v>
      </c>
      <c r="AM139" s="4">
        <v>88200</v>
      </c>
      <c r="AN139" s="4">
        <v>0</v>
      </c>
      <c r="AO139" s="4">
        <v>0</v>
      </c>
      <c r="AP139" s="4">
        <v>88200</v>
      </c>
    </row>
    <row r="140" spans="1:42" s="16" customFormat="1" x14ac:dyDescent="0.25">
      <c r="A140" s="16" t="s">
        <v>37</v>
      </c>
      <c r="B140" s="16" t="s">
        <v>38</v>
      </c>
      <c r="C140" t="s">
        <v>443</v>
      </c>
      <c r="D140" t="s">
        <v>444</v>
      </c>
      <c r="E140" s="16" t="s">
        <v>95</v>
      </c>
      <c r="F140" s="16" t="s">
        <v>96</v>
      </c>
      <c r="G140" s="16" t="s">
        <v>97</v>
      </c>
      <c r="H140" s="16" t="s">
        <v>98</v>
      </c>
      <c r="I140" s="16" t="s">
        <v>99</v>
      </c>
      <c r="J140" s="16" t="s">
        <v>100</v>
      </c>
      <c r="K140" t="s">
        <v>436</v>
      </c>
      <c r="L140" s="16">
        <v>1</v>
      </c>
      <c r="M140" s="16" t="s">
        <v>101</v>
      </c>
      <c r="N140" s="16">
        <v>14</v>
      </c>
      <c r="O140" s="16" t="s">
        <v>102</v>
      </c>
      <c r="P140" s="16" t="s">
        <v>103</v>
      </c>
      <c r="Q140" s="16" t="s">
        <v>104</v>
      </c>
      <c r="R140" s="16">
        <v>3000</v>
      </c>
      <c r="S140" s="16" t="s">
        <v>234</v>
      </c>
      <c r="T140" s="16">
        <v>3311</v>
      </c>
      <c r="U140" s="16" t="s">
        <v>254</v>
      </c>
      <c r="V140">
        <v>0</v>
      </c>
      <c r="W140" t="s">
        <v>51</v>
      </c>
      <c r="X140" s="17">
        <v>2500000</v>
      </c>
      <c r="Y140" s="17">
        <v>2500000</v>
      </c>
      <c r="Z140" s="17">
        <v>1906000</v>
      </c>
      <c r="AA140" s="17">
        <v>1906000</v>
      </c>
      <c r="AB140" s="17">
        <v>475600</v>
      </c>
      <c r="AC140" s="17">
        <v>475600</v>
      </c>
      <c r="AD140" s="17">
        <v>174000</v>
      </c>
      <c r="AE140" s="17">
        <f t="shared" si="18"/>
        <v>594000</v>
      </c>
      <c r="AF140" s="17">
        <v>0</v>
      </c>
      <c r="AG140" s="24">
        <v>50000</v>
      </c>
      <c r="AH140" s="17">
        <v>0</v>
      </c>
      <c r="AI140" s="4">
        <f t="shared" si="23"/>
        <v>2450000</v>
      </c>
      <c r="AJ140" s="4">
        <f t="shared" si="22"/>
        <v>544000</v>
      </c>
      <c r="AK140" s="4">
        <f t="shared" si="24"/>
        <v>-50000</v>
      </c>
      <c r="AL140" s="17">
        <v>0</v>
      </c>
      <c r="AM140" s="17">
        <v>0</v>
      </c>
      <c r="AN140" s="17">
        <v>0</v>
      </c>
      <c r="AO140" s="17">
        <v>0</v>
      </c>
      <c r="AP140" s="17">
        <v>0</v>
      </c>
    </row>
    <row r="141" spans="1:42" x14ac:dyDescent="0.25">
      <c r="A141" t="s">
        <v>37</v>
      </c>
      <c r="B141" t="s">
        <v>38</v>
      </c>
      <c r="C141" t="s">
        <v>443</v>
      </c>
      <c r="D141" t="s">
        <v>444</v>
      </c>
      <c r="E141" t="s">
        <v>39</v>
      </c>
      <c r="F141" t="s">
        <v>40</v>
      </c>
      <c r="G141" t="s">
        <v>78</v>
      </c>
      <c r="H141" t="s">
        <v>79</v>
      </c>
      <c r="I141" t="s">
        <v>80</v>
      </c>
      <c r="J141" t="s">
        <v>81</v>
      </c>
      <c r="K141" t="s">
        <v>436</v>
      </c>
      <c r="L141">
        <v>6</v>
      </c>
      <c r="M141" t="s">
        <v>45</v>
      </c>
      <c r="N141">
        <v>16</v>
      </c>
      <c r="O141" t="s">
        <v>138</v>
      </c>
      <c r="P141" t="s">
        <v>139</v>
      </c>
      <c r="Q141" t="s">
        <v>140</v>
      </c>
      <c r="R141">
        <v>3000</v>
      </c>
      <c r="S141" t="s">
        <v>234</v>
      </c>
      <c r="T141">
        <v>3311</v>
      </c>
      <c r="U141" t="s">
        <v>254</v>
      </c>
      <c r="V141">
        <v>0</v>
      </c>
      <c r="W141" t="s">
        <v>51</v>
      </c>
      <c r="X141" s="4">
        <v>400000</v>
      </c>
      <c r="Y141" s="4">
        <v>400000</v>
      </c>
      <c r="Z141">
        <v>0</v>
      </c>
      <c r="AA141">
        <v>0</v>
      </c>
      <c r="AB141">
        <v>0</v>
      </c>
      <c r="AC141">
        <v>0</v>
      </c>
      <c r="AD141">
        <v>0</v>
      </c>
      <c r="AE141" s="4">
        <f t="shared" si="18"/>
        <v>400000</v>
      </c>
      <c r="AF141" s="4">
        <v>0</v>
      </c>
      <c r="AG141" s="4">
        <v>0</v>
      </c>
      <c r="AH141" s="4">
        <v>1253618.0000000596</v>
      </c>
      <c r="AI141" s="4">
        <f t="shared" si="23"/>
        <v>1653618.0000000596</v>
      </c>
      <c r="AJ141" s="4">
        <f t="shared" si="22"/>
        <v>1653618.0000000596</v>
      </c>
      <c r="AK141" s="4">
        <f t="shared" si="24"/>
        <v>1253618.0000000596</v>
      </c>
      <c r="AL141" s="4">
        <v>0</v>
      </c>
      <c r="AM141" s="4">
        <v>0</v>
      </c>
      <c r="AN141" s="4">
        <v>0</v>
      </c>
      <c r="AO141" s="4">
        <v>0</v>
      </c>
      <c r="AP141" s="4">
        <v>0</v>
      </c>
    </row>
    <row r="142" spans="1:42" x14ac:dyDescent="0.25">
      <c r="A142" t="s">
        <v>37</v>
      </c>
      <c r="B142" t="s">
        <v>38</v>
      </c>
      <c r="C142" t="s">
        <v>443</v>
      </c>
      <c r="D142" t="s">
        <v>444</v>
      </c>
      <c r="E142" t="s">
        <v>39</v>
      </c>
      <c r="F142" t="s">
        <v>40</v>
      </c>
      <c r="G142" t="s">
        <v>41</v>
      </c>
      <c r="H142" t="s">
        <v>42</v>
      </c>
      <c r="I142" t="s">
        <v>43</v>
      </c>
      <c r="J142" t="s">
        <v>44</v>
      </c>
      <c r="K142" t="s">
        <v>436</v>
      </c>
      <c r="L142">
        <v>6</v>
      </c>
      <c r="M142" t="s">
        <v>45</v>
      </c>
      <c r="N142">
        <v>19</v>
      </c>
      <c r="O142" t="s">
        <v>75</v>
      </c>
      <c r="P142" t="s">
        <v>47</v>
      </c>
      <c r="Q142" t="s">
        <v>48</v>
      </c>
      <c r="R142">
        <v>3000</v>
      </c>
      <c r="S142" t="s">
        <v>234</v>
      </c>
      <c r="T142">
        <v>3311</v>
      </c>
      <c r="U142" t="s">
        <v>254</v>
      </c>
      <c r="V142">
        <v>0</v>
      </c>
      <c r="W142" t="s">
        <v>51</v>
      </c>
      <c r="X142" s="4">
        <v>200000</v>
      </c>
      <c r="Y142" s="4">
        <v>200000</v>
      </c>
      <c r="Z142" s="4">
        <v>215368</v>
      </c>
      <c r="AA142" s="4">
        <v>215368</v>
      </c>
      <c r="AB142">
        <v>420</v>
      </c>
      <c r="AC142">
        <v>420</v>
      </c>
      <c r="AD142">
        <v>420</v>
      </c>
      <c r="AE142" s="4">
        <f t="shared" si="18"/>
        <v>-15368</v>
      </c>
      <c r="AF142" s="4">
        <v>0</v>
      </c>
      <c r="AG142" s="4">
        <v>0</v>
      </c>
      <c r="AH142" s="4">
        <v>15368</v>
      </c>
      <c r="AI142" s="4">
        <f t="shared" si="23"/>
        <v>215368</v>
      </c>
      <c r="AJ142" s="4">
        <f t="shared" si="22"/>
        <v>0</v>
      </c>
      <c r="AK142" s="4">
        <f t="shared" si="24"/>
        <v>15368</v>
      </c>
      <c r="AL142" s="4">
        <v>0</v>
      </c>
      <c r="AM142" s="4">
        <v>0</v>
      </c>
      <c r="AN142" s="4">
        <v>0</v>
      </c>
      <c r="AO142" s="4">
        <v>0</v>
      </c>
      <c r="AP142" s="4">
        <v>0</v>
      </c>
    </row>
    <row r="143" spans="1:42" x14ac:dyDescent="0.25">
      <c r="A143" t="s">
        <v>37</v>
      </c>
      <c r="B143" t="s">
        <v>38</v>
      </c>
      <c r="C143" t="s">
        <v>446</v>
      </c>
      <c r="D143" t="s">
        <v>449</v>
      </c>
      <c r="E143" t="s">
        <v>162</v>
      </c>
      <c r="F143" t="s">
        <v>163</v>
      </c>
      <c r="G143" t="s">
        <v>41</v>
      </c>
      <c r="H143" t="s">
        <v>42</v>
      </c>
      <c r="I143" t="s">
        <v>164</v>
      </c>
      <c r="J143" t="s">
        <v>165</v>
      </c>
      <c r="K143" t="s">
        <v>436</v>
      </c>
      <c r="L143">
        <v>2</v>
      </c>
      <c r="M143" t="s">
        <v>166</v>
      </c>
      <c r="N143">
        <v>30</v>
      </c>
      <c r="O143" t="s">
        <v>167</v>
      </c>
      <c r="P143" t="s">
        <v>168</v>
      </c>
      <c r="Q143" t="s">
        <v>169</v>
      </c>
      <c r="R143">
        <v>3000</v>
      </c>
      <c r="S143" t="s">
        <v>234</v>
      </c>
      <c r="T143">
        <v>3311</v>
      </c>
      <c r="U143" t="s">
        <v>254</v>
      </c>
      <c r="V143">
        <v>0</v>
      </c>
      <c r="W143" t="s">
        <v>51</v>
      </c>
      <c r="X143" s="4">
        <v>2253000</v>
      </c>
      <c r="Y143" s="4">
        <v>0</v>
      </c>
      <c r="Z143" s="4">
        <v>2251560</v>
      </c>
      <c r="AA143" s="4">
        <v>2251560</v>
      </c>
      <c r="AB143" s="4">
        <v>2251560</v>
      </c>
      <c r="AC143" s="4">
        <v>2251560</v>
      </c>
      <c r="AD143" s="4">
        <v>2251560</v>
      </c>
      <c r="AE143" s="4">
        <f t="shared" si="18"/>
        <v>1440</v>
      </c>
      <c r="AF143" s="4">
        <v>0</v>
      </c>
      <c r="AG143" s="4">
        <v>0</v>
      </c>
      <c r="AH143" s="4">
        <v>0</v>
      </c>
      <c r="AI143" s="4">
        <f t="shared" si="23"/>
        <v>2253000</v>
      </c>
      <c r="AJ143" s="4">
        <f t="shared" si="22"/>
        <v>1440</v>
      </c>
      <c r="AK143" s="4">
        <f t="shared" si="24"/>
        <v>2253000</v>
      </c>
      <c r="AL143" s="4">
        <v>0</v>
      </c>
      <c r="AM143" s="4">
        <v>2253000</v>
      </c>
      <c r="AN143" s="4">
        <v>0</v>
      </c>
      <c r="AO143" s="4">
        <v>0</v>
      </c>
      <c r="AP143" s="4">
        <v>2253000</v>
      </c>
    </row>
    <row r="144" spans="1:42" x14ac:dyDescent="0.25">
      <c r="A144" t="s">
        <v>37</v>
      </c>
      <c r="B144" t="s">
        <v>38</v>
      </c>
      <c r="C144" t="s">
        <v>446</v>
      </c>
      <c r="D144" t="s">
        <v>449</v>
      </c>
      <c r="E144" t="s">
        <v>162</v>
      </c>
      <c r="F144" t="s">
        <v>163</v>
      </c>
      <c r="G144" t="s">
        <v>41</v>
      </c>
      <c r="H144" t="s">
        <v>42</v>
      </c>
      <c r="I144" t="s">
        <v>164</v>
      </c>
      <c r="J144" t="s">
        <v>165</v>
      </c>
      <c r="K144" t="s">
        <v>436</v>
      </c>
      <c r="L144">
        <v>2</v>
      </c>
      <c r="M144" t="s">
        <v>166</v>
      </c>
      <c r="N144">
        <v>30</v>
      </c>
      <c r="O144" t="s">
        <v>167</v>
      </c>
      <c r="P144" t="s">
        <v>168</v>
      </c>
      <c r="Q144" t="s">
        <v>169</v>
      </c>
      <c r="R144">
        <v>3000</v>
      </c>
      <c r="S144" t="s">
        <v>234</v>
      </c>
      <c r="T144">
        <v>3321</v>
      </c>
      <c r="U144" t="s">
        <v>255</v>
      </c>
      <c r="V144">
        <v>0</v>
      </c>
      <c r="W144" t="s">
        <v>51</v>
      </c>
      <c r="X144" s="4">
        <v>6000000</v>
      </c>
      <c r="Y144" s="4">
        <v>6000000</v>
      </c>
      <c r="Z144" s="4">
        <v>3846386.93</v>
      </c>
      <c r="AA144" s="4">
        <v>3044616.6</v>
      </c>
      <c r="AB144" s="4">
        <v>777601.36</v>
      </c>
      <c r="AC144" s="4">
        <v>777601.36</v>
      </c>
      <c r="AD144" s="4">
        <v>436392</v>
      </c>
      <c r="AE144" s="4">
        <f t="shared" si="18"/>
        <v>2153613.0699999998</v>
      </c>
      <c r="AF144" s="4">
        <v>0</v>
      </c>
      <c r="AG144" s="4">
        <v>0</v>
      </c>
      <c r="AH144" s="4">
        <v>0</v>
      </c>
      <c r="AI144" s="4">
        <f t="shared" si="23"/>
        <v>6000000</v>
      </c>
      <c r="AJ144" s="4">
        <f t="shared" si="22"/>
        <v>2153613.0699999998</v>
      </c>
      <c r="AK144" s="4">
        <f t="shared" si="24"/>
        <v>0</v>
      </c>
      <c r="AL144" s="4">
        <v>0</v>
      </c>
      <c r="AM144" s="4">
        <v>0</v>
      </c>
      <c r="AN144" s="4">
        <v>0</v>
      </c>
      <c r="AO144" s="4">
        <v>0</v>
      </c>
      <c r="AP144" s="4">
        <v>0</v>
      </c>
    </row>
    <row r="145" spans="1:42" x14ac:dyDescent="0.25">
      <c r="A145" t="s">
        <v>37</v>
      </c>
      <c r="B145" t="s">
        <v>38</v>
      </c>
      <c r="C145" t="s">
        <v>948</v>
      </c>
      <c r="D145" t="s">
        <v>454</v>
      </c>
      <c r="E145" t="s">
        <v>87</v>
      </c>
      <c r="F145" t="s">
        <v>88</v>
      </c>
      <c r="G145" t="s">
        <v>41</v>
      </c>
      <c r="H145" t="s">
        <v>42</v>
      </c>
      <c r="I145" t="s">
        <v>89</v>
      </c>
      <c r="J145" t="s">
        <v>90</v>
      </c>
      <c r="K145" t="s">
        <v>436</v>
      </c>
      <c r="L145">
        <v>6</v>
      </c>
      <c r="M145" t="s">
        <v>45</v>
      </c>
      <c r="N145">
        <v>47</v>
      </c>
      <c r="O145" t="s">
        <v>242</v>
      </c>
      <c r="P145" t="s">
        <v>243</v>
      </c>
      <c r="Q145" t="s">
        <v>244</v>
      </c>
      <c r="R145">
        <v>3000</v>
      </c>
      <c r="S145" t="s">
        <v>234</v>
      </c>
      <c r="T145">
        <v>3331</v>
      </c>
      <c r="U145" t="s">
        <v>256</v>
      </c>
      <c r="V145">
        <v>0</v>
      </c>
      <c r="W145" t="s">
        <v>51</v>
      </c>
      <c r="X145" s="4">
        <v>29000</v>
      </c>
      <c r="Y145" s="4">
        <v>0</v>
      </c>
      <c r="Z145" s="4">
        <v>27840</v>
      </c>
      <c r="AA145" s="4">
        <v>27840</v>
      </c>
      <c r="AB145" s="4">
        <v>27840</v>
      </c>
      <c r="AC145">
        <v>0</v>
      </c>
      <c r="AD145">
        <v>0</v>
      </c>
      <c r="AE145" s="4">
        <f t="shared" si="18"/>
        <v>1160</v>
      </c>
      <c r="AF145" s="4">
        <v>0</v>
      </c>
      <c r="AG145" s="4">
        <v>0</v>
      </c>
      <c r="AH145" s="4">
        <v>0</v>
      </c>
      <c r="AI145" s="4">
        <f t="shared" si="23"/>
        <v>29000</v>
      </c>
      <c r="AJ145" s="4">
        <f t="shared" si="22"/>
        <v>1160</v>
      </c>
      <c r="AK145" s="4">
        <f t="shared" si="24"/>
        <v>29000</v>
      </c>
      <c r="AL145" s="4">
        <v>0</v>
      </c>
      <c r="AM145" s="4">
        <v>29000</v>
      </c>
      <c r="AN145" s="4">
        <v>0</v>
      </c>
      <c r="AO145" s="4">
        <v>0</v>
      </c>
      <c r="AP145" s="4">
        <v>29000</v>
      </c>
    </row>
    <row r="146" spans="1:42" x14ac:dyDescent="0.25">
      <c r="A146" t="s">
        <v>37</v>
      </c>
      <c r="B146" t="s">
        <v>38</v>
      </c>
      <c r="C146" t="s">
        <v>443</v>
      </c>
      <c r="D146" t="s">
        <v>444</v>
      </c>
      <c r="E146" t="s">
        <v>39</v>
      </c>
      <c r="F146" t="s">
        <v>40</v>
      </c>
      <c r="G146" t="s">
        <v>78</v>
      </c>
      <c r="H146" t="s">
        <v>79</v>
      </c>
      <c r="I146" t="s">
        <v>80</v>
      </c>
      <c r="J146" t="s">
        <v>81</v>
      </c>
      <c r="K146" t="s">
        <v>436</v>
      </c>
      <c r="L146">
        <v>6</v>
      </c>
      <c r="M146" t="s">
        <v>45</v>
      </c>
      <c r="N146">
        <v>16</v>
      </c>
      <c r="O146" t="s">
        <v>138</v>
      </c>
      <c r="P146" t="s">
        <v>139</v>
      </c>
      <c r="Q146" t="s">
        <v>140</v>
      </c>
      <c r="R146">
        <v>3000</v>
      </c>
      <c r="S146" t="s">
        <v>234</v>
      </c>
      <c r="T146">
        <v>3331</v>
      </c>
      <c r="U146" t="s">
        <v>256</v>
      </c>
      <c r="V146">
        <v>0</v>
      </c>
      <c r="W146" t="s">
        <v>51</v>
      </c>
      <c r="X146" s="4">
        <v>1000000</v>
      </c>
      <c r="Y146" s="4">
        <v>1000000</v>
      </c>
      <c r="Z146" s="4">
        <v>553807.19999999995</v>
      </c>
      <c r="AA146" s="4">
        <v>553807.19999999995</v>
      </c>
      <c r="AB146" s="4">
        <v>138451.79999999999</v>
      </c>
      <c r="AC146" s="4">
        <v>138451.79999999999</v>
      </c>
      <c r="AD146" s="4">
        <v>92301.2</v>
      </c>
      <c r="AE146" s="4">
        <f t="shared" si="18"/>
        <v>446192.80000000005</v>
      </c>
      <c r="AF146" s="4">
        <v>0</v>
      </c>
      <c r="AG146" s="4">
        <v>0</v>
      </c>
      <c r="AH146" s="4">
        <v>0</v>
      </c>
      <c r="AI146" s="4">
        <f t="shared" si="23"/>
        <v>1000000</v>
      </c>
      <c r="AJ146" s="4">
        <f t="shared" si="22"/>
        <v>446192.80000000005</v>
      </c>
      <c r="AK146" s="4">
        <f t="shared" si="24"/>
        <v>0</v>
      </c>
      <c r="AL146" s="4">
        <v>0</v>
      </c>
      <c r="AM146" s="4">
        <v>0</v>
      </c>
      <c r="AN146" s="4">
        <v>0</v>
      </c>
      <c r="AO146" s="4">
        <v>0</v>
      </c>
      <c r="AP146" s="4">
        <v>0</v>
      </c>
    </row>
    <row r="147" spans="1:42" x14ac:dyDescent="0.25">
      <c r="A147" t="s">
        <v>37</v>
      </c>
      <c r="B147" t="s">
        <v>38</v>
      </c>
      <c r="C147" t="s">
        <v>443</v>
      </c>
      <c r="D147" t="s">
        <v>444</v>
      </c>
      <c r="E147" t="s">
        <v>39</v>
      </c>
      <c r="F147" t="s">
        <v>40</v>
      </c>
      <c r="G147" t="s">
        <v>41</v>
      </c>
      <c r="H147" t="s">
        <v>42</v>
      </c>
      <c r="I147" t="s">
        <v>43</v>
      </c>
      <c r="J147" t="s">
        <v>44</v>
      </c>
      <c r="K147" t="s">
        <v>436</v>
      </c>
      <c r="L147">
        <v>6</v>
      </c>
      <c r="M147" t="s">
        <v>45</v>
      </c>
      <c r="N147">
        <v>19</v>
      </c>
      <c r="O147" t="s">
        <v>75</v>
      </c>
      <c r="P147" t="s">
        <v>47</v>
      </c>
      <c r="Q147" t="s">
        <v>48</v>
      </c>
      <c r="R147">
        <v>3000</v>
      </c>
      <c r="S147" t="s">
        <v>234</v>
      </c>
      <c r="T147">
        <v>3331</v>
      </c>
      <c r="U147" t="s">
        <v>256</v>
      </c>
      <c r="V147">
        <v>0</v>
      </c>
      <c r="W147" t="s">
        <v>51</v>
      </c>
      <c r="X147" s="4">
        <v>200000</v>
      </c>
      <c r="Y147" s="4">
        <v>200000</v>
      </c>
      <c r="Z147" s="4">
        <v>185600</v>
      </c>
      <c r="AA147">
        <v>0</v>
      </c>
      <c r="AB147">
        <v>0</v>
      </c>
      <c r="AC147">
        <v>0</v>
      </c>
      <c r="AD147">
        <v>0</v>
      </c>
      <c r="AE147" s="4">
        <f t="shared" si="18"/>
        <v>14400</v>
      </c>
      <c r="AF147" s="4">
        <v>0</v>
      </c>
      <c r="AG147" s="4">
        <v>0</v>
      </c>
      <c r="AH147" s="4">
        <v>0</v>
      </c>
      <c r="AI147" s="4">
        <f t="shared" si="23"/>
        <v>200000</v>
      </c>
      <c r="AJ147" s="4">
        <f t="shared" si="22"/>
        <v>14400</v>
      </c>
      <c r="AK147" s="4">
        <f t="shared" si="24"/>
        <v>0</v>
      </c>
      <c r="AL147" s="4">
        <v>0</v>
      </c>
      <c r="AM147" s="4">
        <v>0</v>
      </c>
      <c r="AN147" s="4">
        <v>0</v>
      </c>
      <c r="AO147" s="4">
        <v>0</v>
      </c>
      <c r="AP147" s="4">
        <v>0</v>
      </c>
    </row>
    <row r="148" spans="1:42" x14ac:dyDescent="0.25">
      <c r="A148" t="s">
        <v>210</v>
      </c>
      <c r="B148" t="s">
        <v>211</v>
      </c>
      <c r="C148" t="s">
        <v>443</v>
      </c>
      <c r="D148" t="s">
        <v>445</v>
      </c>
      <c r="E148" t="s">
        <v>123</v>
      </c>
      <c r="F148" t="s">
        <v>124</v>
      </c>
      <c r="G148" t="s">
        <v>115</v>
      </c>
      <c r="H148" t="s">
        <v>116</v>
      </c>
      <c r="I148" t="s">
        <v>125</v>
      </c>
      <c r="J148" t="s">
        <v>126</v>
      </c>
      <c r="K148" t="s">
        <v>436</v>
      </c>
      <c r="L148">
        <v>7</v>
      </c>
      <c r="M148" t="s">
        <v>127</v>
      </c>
      <c r="N148">
        <v>37</v>
      </c>
      <c r="O148" t="s">
        <v>128</v>
      </c>
      <c r="P148" t="s">
        <v>129</v>
      </c>
      <c r="Q148" t="s">
        <v>130</v>
      </c>
      <c r="R148">
        <v>3000</v>
      </c>
      <c r="S148" t="s">
        <v>234</v>
      </c>
      <c r="T148">
        <v>3341</v>
      </c>
      <c r="U148" t="s">
        <v>257</v>
      </c>
      <c r="V148">
        <v>0</v>
      </c>
      <c r="W148" t="s">
        <v>51</v>
      </c>
      <c r="X148" s="4">
        <v>3000000</v>
      </c>
      <c r="Y148" s="4">
        <v>3000000</v>
      </c>
      <c r="Z148">
        <v>0</v>
      </c>
      <c r="AA148">
        <v>0</v>
      </c>
      <c r="AB148">
        <v>0</v>
      </c>
      <c r="AC148">
        <v>0</v>
      </c>
      <c r="AD148">
        <v>0</v>
      </c>
      <c r="AE148" s="4">
        <f t="shared" si="18"/>
        <v>3000000</v>
      </c>
      <c r="AF148" s="4">
        <v>0</v>
      </c>
      <c r="AG148" s="4">
        <v>0</v>
      </c>
      <c r="AH148" s="4">
        <v>0</v>
      </c>
      <c r="AI148" s="4">
        <f t="shared" si="23"/>
        <v>3000000</v>
      </c>
      <c r="AJ148" s="4">
        <f t="shared" si="22"/>
        <v>3000000</v>
      </c>
      <c r="AK148" s="4">
        <f t="shared" si="24"/>
        <v>0</v>
      </c>
      <c r="AL148" s="4">
        <v>0</v>
      </c>
      <c r="AM148" s="4">
        <v>0</v>
      </c>
      <c r="AN148" s="4">
        <v>0</v>
      </c>
      <c r="AO148" s="4">
        <v>0</v>
      </c>
      <c r="AP148" s="4">
        <v>0</v>
      </c>
    </row>
    <row r="149" spans="1:42" x14ac:dyDescent="0.25">
      <c r="A149" t="s">
        <v>37</v>
      </c>
      <c r="B149" t="s">
        <v>38</v>
      </c>
      <c r="C149" t="s">
        <v>446</v>
      </c>
      <c r="D149" t="s">
        <v>450</v>
      </c>
      <c r="E149" t="s">
        <v>131</v>
      </c>
      <c r="F149" t="s">
        <v>132</v>
      </c>
      <c r="G149" t="s">
        <v>115</v>
      </c>
      <c r="H149" t="s">
        <v>116</v>
      </c>
      <c r="I149" t="s">
        <v>133</v>
      </c>
      <c r="J149" t="s">
        <v>134</v>
      </c>
      <c r="K149" t="s">
        <v>436</v>
      </c>
      <c r="L149">
        <v>5</v>
      </c>
      <c r="M149" t="s">
        <v>108</v>
      </c>
      <c r="N149">
        <v>29</v>
      </c>
      <c r="O149" t="s">
        <v>135</v>
      </c>
      <c r="P149" t="s">
        <v>136</v>
      </c>
      <c r="Q149" t="s">
        <v>137</v>
      </c>
      <c r="R149">
        <v>3000</v>
      </c>
      <c r="S149" t="s">
        <v>234</v>
      </c>
      <c r="T149">
        <v>3341</v>
      </c>
      <c r="U149" t="s">
        <v>257</v>
      </c>
      <c r="V149">
        <v>0</v>
      </c>
      <c r="W149" t="s">
        <v>51</v>
      </c>
      <c r="X149" s="4">
        <v>139200</v>
      </c>
      <c r="Y149" s="4">
        <v>0</v>
      </c>
      <c r="Z149" s="4">
        <v>139200</v>
      </c>
      <c r="AA149" s="4">
        <v>139200</v>
      </c>
      <c r="AB149">
        <v>0</v>
      </c>
      <c r="AC149">
        <v>0</v>
      </c>
      <c r="AD149">
        <v>0</v>
      </c>
      <c r="AE149" s="4">
        <f t="shared" si="18"/>
        <v>0</v>
      </c>
      <c r="AF149" s="4">
        <v>0</v>
      </c>
      <c r="AG149" s="4">
        <v>0</v>
      </c>
      <c r="AH149" s="4">
        <v>0</v>
      </c>
      <c r="AI149" s="4">
        <f t="shared" si="23"/>
        <v>139200</v>
      </c>
      <c r="AJ149" s="4">
        <f t="shared" si="22"/>
        <v>0</v>
      </c>
      <c r="AK149" s="4">
        <f t="shared" si="24"/>
        <v>139200</v>
      </c>
      <c r="AL149" s="4">
        <v>0</v>
      </c>
      <c r="AM149" s="4">
        <v>139200</v>
      </c>
      <c r="AN149" s="4">
        <v>0</v>
      </c>
      <c r="AO149" s="4">
        <v>0</v>
      </c>
      <c r="AP149" s="4">
        <v>139200</v>
      </c>
    </row>
    <row r="150" spans="1:42" x14ac:dyDescent="0.25">
      <c r="A150" t="s">
        <v>37</v>
      </c>
      <c r="B150" t="s">
        <v>38</v>
      </c>
      <c r="C150" t="s">
        <v>443</v>
      </c>
      <c r="D150" t="s">
        <v>444</v>
      </c>
      <c r="E150" t="s">
        <v>39</v>
      </c>
      <c r="F150" t="s">
        <v>40</v>
      </c>
      <c r="G150" t="s">
        <v>41</v>
      </c>
      <c r="H150" t="s">
        <v>42</v>
      </c>
      <c r="I150" t="s">
        <v>43</v>
      </c>
      <c r="J150" t="s">
        <v>44</v>
      </c>
      <c r="K150" t="s">
        <v>436</v>
      </c>
      <c r="L150">
        <v>6</v>
      </c>
      <c r="M150" t="s">
        <v>45</v>
      </c>
      <c r="N150">
        <v>19</v>
      </c>
      <c r="O150" t="s">
        <v>75</v>
      </c>
      <c r="P150" t="s">
        <v>47</v>
      </c>
      <c r="Q150" t="s">
        <v>48</v>
      </c>
      <c r="R150">
        <v>3000</v>
      </c>
      <c r="S150" t="s">
        <v>234</v>
      </c>
      <c r="T150">
        <v>3341</v>
      </c>
      <c r="U150" t="s">
        <v>257</v>
      </c>
      <c r="V150">
        <v>0</v>
      </c>
      <c r="W150" t="s">
        <v>51</v>
      </c>
      <c r="X150" s="4">
        <v>330000</v>
      </c>
      <c r="Y150" s="4">
        <v>300000</v>
      </c>
      <c r="Z150" s="4">
        <v>27840</v>
      </c>
      <c r="AA150">
        <v>0</v>
      </c>
      <c r="AB150">
        <v>0</v>
      </c>
      <c r="AC150">
        <v>0</v>
      </c>
      <c r="AD150">
        <v>0</v>
      </c>
      <c r="AE150" s="4">
        <f t="shared" si="18"/>
        <v>302160</v>
      </c>
      <c r="AF150" s="4">
        <v>0</v>
      </c>
      <c r="AG150" s="4">
        <v>0</v>
      </c>
      <c r="AH150" s="4">
        <v>0</v>
      </c>
      <c r="AI150" s="4">
        <f t="shared" si="23"/>
        <v>330000</v>
      </c>
      <c r="AJ150" s="4">
        <f t="shared" si="22"/>
        <v>302160</v>
      </c>
      <c r="AK150" s="4">
        <f t="shared" si="24"/>
        <v>30000</v>
      </c>
      <c r="AL150" s="4">
        <v>0</v>
      </c>
      <c r="AM150" s="4">
        <v>30000</v>
      </c>
      <c r="AN150" s="4">
        <v>0</v>
      </c>
      <c r="AO150" s="4">
        <v>0</v>
      </c>
      <c r="AP150" s="4">
        <v>30000</v>
      </c>
    </row>
    <row r="151" spans="1:42" x14ac:dyDescent="0.25">
      <c r="A151" t="s">
        <v>37</v>
      </c>
      <c r="B151" t="s">
        <v>38</v>
      </c>
      <c r="C151" t="s">
        <v>446</v>
      </c>
      <c r="D151" t="s">
        <v>449</v>
      </c>
      <c r="E151" t="s">
        <v>162</v>
      </c>
      <c r="F151" t="s">
        <v>163</v>
      </c>
      <c r="G151" t="s">
        <v>41</v>
      </c>
      <c r="H151" t="s">
        <v>42</v>
      </c>
      <c r="I151" t="s">
        <v>164</v>
      </c>
      <c r="J151" t="s">
        <v>165</v>
      </c>
      <c r="K151" t="s">
        <v>436</v>
      </c>
      <c r="L151">
        <v>2</v>
      </c>
      <c r="M151" t="s">
        <v>166</v>
      </c>
      <c r="N151">
        <v>30</v>
      </c>
      <c r="O151" t="s">
        <v>167</v>
      </c>
      <c r="P151" t="s">
        <v>168</v>
      </c>
      <c r="Q151" t="s">
        <v>169</v>
      </c>
      <c r="R151">
        <v>3000</v>
      </c>
      <c r="S151" t="s">
        <v>234</v>
      </c>
      <c r="T151">
        <v>3351</v>
      </c>
      <c r="U151" t="s">
        <v>258</v>
      </c>
      <c r="V151">
        <v>0</v>
      </c>
      <c r="W151" t="s">
        <v>51</v>
      </c>
      <c r="X151" s="4">
        <v>0</v>
      </c>
      <c r="Y151" s="4">
        <v>0</v>
      </c>
      <c r="Z151">
        <v>0</v>
      </c>
      <c r="AA151">
        <v>0</v>
      </c>
      <c r="AB151">
        <v>0</v>
      </c>
      <c r="AC151">
        <v>0</v>
      </c>
      <c r="AD151">
        <v>0</v>
      </c>
      <c r="AE151" s="4">
        <f t="shared" si="18"/>
        <v>0</v>
      </c>
      <c r="AF151" s="4">
        <v>0</v>
      </c>
      <c r="AG151" s="4">
        <v>0</v>
      </c>
      <c r="AH151" s="4">
        <v>0</v>
      </c>
      <c r="AI151" s="4">
        <f t="shared" si="23"/>
        <v>0</v>
      </c>
      <c r="AJ151" s="4">
        <f t="shared" si="22"/>
        <v>0</v>
      </c>
      <c r="AK151" s="4">
        <f t="shared" si="24"/>
        <v>0</v>
      </c>
      <c r="AL151" s="4">
        <v>0</v>
      </c>
      <c r="AM151" s="4">
        <v>0</v>
      </c>
      <c r="AN151" s="4">
        <v>0</v>
      </c>
      <c r="AO151" s="4">
        <v>0</v>
      </c>
      <c r="AP151" s="4">
        <v>0</v>
      </c>
    </row>
    <row r="152" spans="1:42" x14ac:dyDescent="0.25">
      <c r="A152" t="s">
        <v>37</v>
      </c>
      <c r="B152" t="s">
        <v>38</v>
      </c>
      <c r="C152" t="s">
        <v>446</v>
      </c>
      <c r="D152" t="s">
        <v>452</v>
      </c>
      <c r="E152" t="s">
        <v>247</v>
      </c>
      <c r="F152" t="s">
        <v>248</v>
      </c>
      <c r="G152" t="s">
        <v>178</v>
      </c>
      <c r="H152" t="s">
        <v>179</v>
      </c>
      <c r="I152" t="s">
        <v>133</v>
      </c>
      <c r="J152" t="s">
        <v>134</v>
      </c>
      <c r="K152" t="s">
        <v>436</v>
      </c>
      <c r="L152">
        <v>5</v>
      </c>
      <c r="M152" t="s">
        <v>108</v>
      </c>
      <c r="N152">
        <v>27</v>
      </c>
      <c r="O152" t="s">
        <v>259</v>
      </c>
      <c r="P152" t="s">
        <v>250</v>
      </c>
      <c r="Q152" t="s">
        <v>251</v>
      </c>
      <c r="R152">
        <v>3000</v>
      </c>
      <c r="S152" t="s">
        <v>234</v>
      </c>
      <c r="T152">
        <v>3351</v>
      </c>
      <c r="U152" t="s">
        <v>258</v>
      </c>
      <c r="V152">
        <v>0</v>
      </c>
      <c r="W152" t="s">
        <v>51</v>
      </c>
      <c r="X152" s="4">
        <v>450000</v>
      </c>
      <c r="Y152" s="4">
        <v>450000</v>
      </c>
      <c r="Z152" s="4">
        <v>384939.33</v>
      </c>
      <c r="AA152" s="4">
        <v>384939.33</v>
      </c>
      <c r="AB152" s="4">
        <v>188439.33</v>
      </c>
      <c r="AC152" s="4">
        <v>188439.33</v>
      </c>
      <c r="AD152" s="4">
        <v>188439.33</v>
      </c>
      <c r="AE152" s="4">
        <f t="shared" si="18"/>
        <v>65060.669999999984</v>
      </c>
      <c r="AF152" s="4">
        <v>0</v>
      </c>
      <c r="AG152" s="4">
        <v>0</v>
      </c>
      <c r="AH152" s="4">
        <v>0</v>
      </c>
      <c r="AI152" s="4">
        <f t="shared" si="23"/>
        <v>450000</v>
      </c>
      <c r="AJ152" s="4">
        <f t="shared" si="22"/>
        <v>65060.669999999984</v>
      </c>
      <c r="AK152" s="4">
        <f t="shared" si="24"/>
        <v>0</v>
      </c>
      <c r="AL152" s="4">
        <v>0</v>
      </c>
      <c r="AM152" s="4">
        <v>0</v>
      </c>
      <c r="AN152" s="4">
        <v>0</v>
      </c>
      <c r="AO152" s="4">
        <v>0</v>
      </c>
      <c r="AP152" s="4">
        <v>0</v>
      </c>
    </row>
    <row r="153" spans="1:42" x14ac:dyDescent="0.25">
      <c r="A153" t="s">
        <v>37</v>
      </c>
      <c r="B153" t="s">
        <v>38</v>
      </c>
      <c r="C153" t="s">
        <v>443</v>
      </c>
      <c r="D153" t="s">
        <v>444</v>
      </c>
      <c r="E153" t="s">
        <v>39</v>
      </c>
      <c r="F153" t="s">
        <v>40</v>
      </c>
      <c r="G153" t="s">
        <v>78</v>
      </c>
      <c r="H153" t="s">
        <v>79</v>
      </c>
      <c r="I153" t="s">
        <v>80</v>
      </c>
      <c r="J153" t="s">
        <v>81</v>
      </c>
      <c r="K153" t="s">
        <v>436</v>
      </c>
      <c r="L153">
        <v>6</v>
      </c>
      <c r="M153" t="s">
        <v>45</v>
      </c>
      <c r="N153">
        <v>16</v>
      </c>
      <c r="O153" t="s">
        <v>138</v>
      </c>
      <c r="P153" t="s">
        <v>139</v>
      </c>
      <c r="Q153" t="s">
        <v>140</v>
      </c>
      <c r="R153">
        <v>3000</v>
      </c>
      <c r="S153" t="s">
        <v>234</v>
      </c>
      <c r="T153">
        <v>3361</v>
      </c>
      <c r="U153" t="s">
        <v>260</v>
      </c>
      <c r="V153">
        <v>0</v>
      </c>
      <c r="W153" t="s">
        <v>51</v>
      </c>
      <c r="X153" s="4">
        <v>0</v>
      </c>
      <c r="Y153" s="4">
        <v>0</v>
      </c>
      <c r="Z153">
        <v>0</v>
      </c>
      <c r="AA153">
        <v>0</v>
      </c>
      <c r="AB153">
        <v>0</v>
      </c>
      <c r="AC153">
        <v>0</v>
      </c>
      <c r="AD153">
        <v>0</v>
      </c>
      <c r="AE153" s="4">
        <f t="shared" si="18"/>
        <v>0</v>
      </c>
      <c r="AF153" s="4">
        <v>0</v>
      </c>
      <c r="AG153" s="4">
        <v>0</v>
      </c>
      <c r="AH153" s="4">
        <v>2440000</v>
      </c>
      <c r="AI153" s="4">
        <f t="shared" si="23"/>
        <v>2440000</v>
      </c>
      <c r="AJ153" s="4">
        <f t="shared" si="22"/>
        <v>2440000</v>
      </c>
      <c r="AK153" s="4">
        <f t="shared" si="24"/>
        <v>2440000</v>
      </c>
      <c r="AL153" s="4">
        <v>0</v>
      </c>
      <c r="AM153" s="4">
        <v>0</v>
      </c>
      <c r="AN153" s="4">
        <v>0</v>
      </c>
      <c r="AO153" s="4">
        <v>0</v>
      </c>
      <c r="AP153" s="4">
        <v>0</v>
      </c>
    </row>
    <row r="154" spans="1:42" x14ac:dyDescent="0.25">
      <c r="A154" t="s">
        <v>37</v>
      </c>
      <c r="B154" t="s">
        <v>38</v>
      </c>
      <c r="C154" t="s">
        <v>443</v>
      </c>
      <c r="D154" t="s">
        <v>444</v>
      </c>
      <c r="E154" t="s">
        <v>39</v>
      </c>
      <c r="F154" t="s">
        <v>40</v>
      </c>
      <c r="G154" t="s">
        <v>216</v>
      </c>
      <c r="H154" t="s">
        <v>217</v>
      </c>
      <c r="I154" t="s">
        <v>106</v>
      </c>
      <c r="J154" t="s">
        <v>107</v>
      </c>
      <c r="K154" t="s">
        <v>436</v>
      </c>
      <c r="L154">
        <v>6</v>
      </c>
      <c r="M154" t="s">
        <v>45</v>
      </c>
      <c r="N154">
        <v>3</v>
      </c>
      <c r="O154" t="s">
        <v>218</v>
      </c>
      <c r="P154" t="s">
        <v>219</v>
      </c>
      <c r="Q154" t="s">
        <v>220</v>
      </c>
      <c r="R154">
        <v>3000</v>
      </c>
      <c r="S154" t="s">
        <v>234</v>
      </c>
      <c r="T154">
        <v>3361</v>
      </c>
      <c r="U154" t="s">
        <v>260</v>
      </c>
      <c r="V154">
        <v>0</v>
      </c>
      <c r="W154" t="s">
        <v>51</v>
      </c>
      <c r="X154" s="4">
        <v>6984340</v>
      </c>
      <c r="Y154" s="4">
        <v>7000000</v>
      </c>
      <c r="Z154" s="4">
        <v>3476317.74</v>
      </c>
      <c r="AA154" s="4">
        <v>3476317.74</v>
      </c>
      <c r="AB154" s="4">
        <v>2337745.84</v>
      </c>
      <c r="AC154" s="4">
        <v>2337745.84</v>
      </c>
      <c r="AD154" s="4">
        <v>2337745.84</v>
      </c>
      <c r="AE154" s="4">
        <f t="shared" si="18"/>
        <v>3508022.26</v>
      </c>
      <c r="AF154" s="4">
        <v>0</v>
      </c>
      <c r="AG154" s="4">
        <v>0</v>
      </c>
      <c r="AH154" s="4">
        <v>3000000</v>
      </c>
      <c r="AI154" s="4">
        <f t="shared" si="23"/>
        <v>9984340</v>
      </c>
      <c r="AJ154" s="4">
        <f t="shared" si="22"/>
        <v>6508022.2599999998</v>
      </c>
      <c r="AK154" s="4">
        <f t="shared" si="24"/>
        <v>2984340</v>
      </c>
      <c r="AL154" s="4">
        <v>0</v>
      </c>
      <c r="AM154" s="4">
        <v>0</v>
      </c>
      <c r="AN154" s="4">
        <v>0</v>
      </c>
      <c r="AO154" s="4">
        <v>15660</v>
      </c>
      <c r="AP154" s="4">
        <v>-15660</v>
      </c>
    </row>
    <row r="155" spans="1:42" x14ac:dyDescent="0.25">
      <c r="A155" t="s">
        <v>37</v>
      </c>
      <c r="B155" t="s">
        <v>38</v>
      </c>
      <c r="C155" t="s">
        <v>443</v>
      </c>
      <c r="D155" t="s">
        <v>444</v>
      </c>
      <c r="E155" t="s">
        <v>39</v>
      </c>
      <c r="F155" t="s">
        <v>40</v>
      </c>
      <c r="G155" t="s">
        <v>41</v>
      </c>
      <c r="H155" t="s">
        <v>42</v>
      </c>
      <c r="I155" t="s">
        <v>43</v>
      </c>
      <c r="J155" t="s">
        <v>44</v>
      </c>
      <c r="K155" t="s">
        <v>436</v>
      </c>
      <c r="L155">
        <v>6</v>
      </c>
      <c r="M155" t="s">
        <v>45</v>
      </c>
      <c r="N155">
        <v>19</v>
      </c>
      <c r="O155" t="s">
        <v>75</v>
      </c>
      <c r="P155" t="s">
        <v>47</v>
      </c>
      <c r="Q155" t="s">
        <v>48</v>
      </c>
      <c r="R155">
        <v>3000</v>
      </c>
      <c r="S155" t="s">
        <v>234</v>
      </c>
      <c r="T155">
        <v>3371</v>
      </c>
      <c r="U155" t="s">
        <v>261</v>
      </c>
      <c r="V155">
        <v>0</v>
      </c>
      <c r="W155" t="s">
        <v>51</v>
      </c>
      <c r="X155" s="4">
        <v>5092200</v>
      </c>
      <c r="Y155" s="4">
        <v>5092200</v>
      </c>
      <c r="Z155" s="4">
        <v>6933160.8499999996</v>
      </c>
      <c r="AA155" s="4">
        <v>6933160.8499999996</v>
      </c>
      <c r="AB155" s="4">
        <v>6933160.8499999996</v>
      </c>
      <c r="AC155" s="4">
        <v>6933160.8499999996</v>
      </c>
      <c r="AD155" s="4">
        <v>6933160.8499999996</v>
      </c>
      <c r="AE155" s="4">
        <f t="shared" si="18"/>
        <v>-1840960.8499999996</v>
      </c>
      <c r="AF155" s="4">
        <v>0</v>
      </c>
      <c r="AG155" s="4">
        <v>0</v>
      </c>
      <c r="AH155" s="4">
        <v>15793368</v>
      </c>
      <c r="AI155" s="4">
        <f t="shared" si="23"/>
        <v>20885568</v>
      </c>
      <c r="AJ155" s="4">
        <f t="shared" si="22"/>
        <v>13952407.15</v>
      </c>
      <c r="AK155" s="4">
        <f t="shared" si="24"/>
        <v>15793368</v>
      </c>
      <c r="AL155" s="4">
        <v>0</v>
      </c>
      <c r="AM155" s="4">
        <v>0</v>
      </c>
      <c r="AN155" s="4">
        <v>0</v>
      </c>
      <c r="AO155" s="4">
        <v>0</v>
      </c>
      <c r="AP155" s="4">
        <v>0</v>
      </c>
    </row>
    <row r="156" spans="1:42" x14ac:dyDescent="0.25">
      <c r="A156" t="s">
        <v>37</v>
      </c>
      <c r="B156" t="s">
        <v>38</v>
      </c>
      <c r="C156" t="s">
        <v>443</v>
      </c>
      <c r="D156" t="s">
        <v>444</v>
      </c>
      <c r="E156" t="s">
        <v>39</v>
      </c>
      <c r="F156" t="s">
        <v>40</v>
      </c>
      <c r="G156" t="s">
        <v>41</v>
      </c>
      <c r="H156" t="s">
        <v>42</v>
      </c>
      <c r="I156" t="s">
        <v>164</v>
      </c>
      <c r="J156" t="s">
        <v>165</v>
      </c>
      <c r="K156" t="s">
        <v>436</v>
      </c>
      <c r="L156">
        <v>3</v>
      </c>
      <c r="M156" t="s">
        <v>119</v>
      </c>
      <c r="N156">
        <v>32</v>
      </c>
      <c r="O156" t="s">
        <v>171</v>
      </c>
      <c r="P156" t="s">
        <v>172</v>
      </c>
      <c r="Q156" t="s">
        <v>173</v>
      </c>
      <c r="R156">
        <v>3000</v>
      </c>
      <c r="S156" t="s">
        <v>234</v>
      </c>
      <c r="T156">
        <v>3371</v>
      </c>
      <c r="U156" t="s">
        <v>261</v>
      </c>
      <c r="V156">
        <v>0</v>
      </c>
      <c r="W156" t="s">
        <v>51</v>
      </c>
      <c r="X156" s="4">
        <v>5000000</v>
      </c>
      <c r="Y156" s="4">
        <v>5000000</v>
      </c>
      <c r="Z156" s="4">
        <v>4588496</v>
      </c>
      <c r="AA156" s="4">
        <v>2502816</v>
      </c>
      <c r="AB156" s="4">
        <v>2085680</v>
      </c>
      <c r="AC156" s="4">
        <v>1251408</v>
      </c>
      <c r="AD156">
        <v>0</v>
      </c>
      <c r="AE156" s="4">
        <f t="shared" si="18"/>
        <v>411504</v>
      </c>
      <c r="AF156" s="4">
        <v>0</v>
      </c>
      <c r="AG156" s="4">
        <v>0</v>
      </c>
      <c r="AH156" s="4">
        <v>10000</v>
      </c>
      <c r="AI156" s="4">
        <f t="shared" si="23"/>
        <v>5010000</v>
      </c>
      <c r="AJ156" s="4">
        <f t="shared" si="22"/>
        <v>421504</v>
      </c>
      <c r="AK156" s="4">
        <f t="shared" si="24"/>
        <v>10000</v>
      </c>
      <c r="AL156" s="4">
        <v>0</v>
      </c>
      <c r="AM156" s="4">
        <v>0</v>
      </c>
      <c r="AN156" s="4">
        <v>0</v>
      </c>
      <c r="AO156" s="4">
        <v>0</v>
      </c>
      <c r="AP156" s="4">
        <v>0</v>
      </c>
    </row>
    <row r="157" spans="1:42" x14ac:dyDescent="0.25">
      <c r="A157" t="s">
        <v>37</v>
      </c>
      <c r="B157" t="s">
        <v>38</v>
      </c>
      <c r="C157" t="s">
        <v>446</v>
      </c>
      <c r="D157" t="s">
        <v>449</v>
      </c>
      <c r="E157" t="s">
        <v>162</v>
      </c>
      <c r="F157" t="s">
        <v>163</v>
      </c>
      <c r="G157" t="s">
        <v>41</v>
      </c>
      <c r="H157" t="s">
        <v>42</v>
      </c>
      <c r="I157" t="s">
        <v>164</v>
      </c>
      <c r="J157" t="s">
        <v>165</v>
      </c>
      <c r="K157" t="s">
        <v>436</v>
      </c>
      <c r="L157">
        <v>2</v>
      </c>
      <c r="M157" t="s">
        <v>166</v>
      </c>
      <c r="N157">
        <v>30</v>
      </c>
      <c r="O157" t="s">
        <v>167</v>
      </c>
      <c r="P157" t="s">
        <v>168</v>
      </c>
      <c r="Q157" t="s">
        <v>169</v>
      </c>
      <c r="R157">
        <v>3000</v>
      </c>
      <c r="S157" t="s">
        <v>234</v>
      </c>
      <c r="T157">
        <v>3381</v>
      </c>
      <c r="U157" t="s">
        <v>262</v>
      </c>
      <c r="V157">
        <v>0</v>
      </c>
      <c r="W157" t="s">
        <v>51</v>
      </c>
      <c r="X157" s="4">
        <v>26747000</v>
      </c>
      <c r="Y157" s="4">
        <v>29000000</v>
      </c>
      <c r="Z157" s="4">
        <v>19543680</v>
      </c>
      <c r="AA157" s="4">
        <v>19543680</v>
      </c>
      <c r="AB157">
        <v>0</v>
      </c>
      <c r="AC157">
        <v>0</v>
      </c>
      <c r="AD157">
        <v>0</v>
      </c>
      <c r="AE157" s="4">
        <f t="shared" si="18"/>
        <v>7203320</v>
      </c>
      <c r="AF157" s="4">
        <v>0</v>
      </c>
      <c r="AG157" s="4">
        <v>0</v>
      </c>
      <c r="AH157" s="4">
        <v>0</v>
      </c>
      <c r="AI157" s="4">
        <f t="shared" si="23"/>
        <v>26747000</v>
      </c>
      <c r="AJ157" s="4">
        <f t="shared" si="22"/>
        <v>7203320</v>
      </c>
      <c r="AK157" s="4">
        <f t="shared" si="24"/>
        <v>-2253000</v>
      </c>
      <c r="AL157" s="4">
        <v>0</v>
      </c>
      <c r="AM157" s="4">
        <v>0</v>
      </c>
      <c r="AN157" s="4">
        <v>0</v>
      </c>
      <c r="AO157" s="4">
        <v>2253000</v>
      </c>
      <c r="AP157" s="4">
        <v>-2253000</v>
      </c>
    </row>
    <row r="158" spans="1:42" x14ac:dyDescent="0.25">
      <c r="A158" t="s">
        <v>37</v>
      </c>
      <c r="B158" t="s">
        <v>38</v>
      </c>
      <c r="C158" t="s">
        <v>948</v>
      </c>
      <c r="D158" t="s">
        <v>454</v>
      </c>
      <c r="E158" t="s">
        <v>87</v>
      </c>
      <c r="F158" t="s">
        <v>88</v>
      </c>
      <c r="G158" t="s">
        <v>41</v>
      </c>
      <c r="H158" t="s">
        <v>42</v>
      </c>
      <c r="I158" t="s">
        <v>89</v>
      </c>
      <c r="J158" t="s">
        <v>90</v>
      </c>
      <c r="K158" t="s">
        <v>436</v>
      </c>
      <c r="L158">
        <v>6</v>
      </c>
      <c r="M158" t="s">
        <v>45</v>
      </c>
      <c r="N158">
        <v>47</v>
      </c>
      <c r="O158" t="s">
        <v>242</v>
      </c>
      <c r="P158" t="s">
        <v>243</v>
      </c>
      <c r="Q158" t="s">
        <v>244</v>
      </c>
      <c r="R158">
        <v>3000</v>
      </c>
      <c r="S158" t="s">
        <v>234</v>
      </c>
      <c r="T158">
        <v>3391</v>
      </c>
      <c r="U158" t="s">
        <v>263</v>
      </c>
      <c r="V158">
        <v>0</v>
      </c>
      <c r="W158" t="s">
        <v>51</v>
      </c>
      <c r="X158" s="4">
        <v>1829000</v>
      </c>
      <c r="Y158" s="4">
        <v>2500000</v>
      </c>
      <c r="Z158" s="4">
        <v>0</v>
      </c>
      <c r="AA158" s="4">
        <v>0</v>
      </c>
      <c r="AB158">
        <v>0</v>
      </c>
      <c r="AC158">
        <v>0</v>
      </c>
      <c r="AD158">
        <v>0</v>
      </c>
      <c r="AE158" s="4">
        <f t="shared" si="18"/>
        <v>1829000</v>
      </c>
      <c r="AF158" s="4">
        <v>0</v>
      </c>
      <c r="AG158" s="24">
        <v>25000</v>
      </c>
      <c r="AH158" s="4">
        <v>0</v>
      </c>
      <c r="AI158" s="4">
        <f t="shared" si="23"/>
        <v>1804000</v>
      </c>
      <c r="AJ158" s="4">
        <f t="shared" si="22"/>
        <v>1804000</v>
      </c>
      <c r="AK158" s="4">
        <f t="shared" si="24"/>
        <v>-696000</v>
      </c>
      <c r="AL158" s="4">
        <v>0</v>
      </c>
      <c r="AM158" s="4">
        <v>0</v>
      </c>
      <c r="AN158" s="4">
        <v>0</v>
      </c>
      <c r="AO158" s="4">
        <v>671000</v>
      </c>
      <c r="AP158" s="4">
        <v>-671000</v>
      </c>
    </row>
    <row r="159" spans="1:42" x14ac:dyDescent="0.25">
      <c r="A159" t="s">
        <v>37</v>
      </c>
      <c r="B159" t="s">
        <v>38</v>
      </c>
      <c r="C159" t="s">
        <v>443</v>
      </c>
      <c r="D159" t="s">
        <v>445</v>
      </c>
      <c r="E159" t="s">
        <v>123</v>
      </c>
      <c r="F159" t="s">
        <v>124</v>
      </c>
      <c r="G159" t="s">
        <v>115</v>
      </c>
      <c r="H159" t="s">
        <v>116</v>
      </c>
      <c r="I159" t="s">
        <v>125</v>
      </c>
      <c r="J159" t="s">
        <v>126</v>
      </c>
      <c r="K159" t="s">
        <v>436</v>
      </c>
      <c r="L159">
        <v>7</v>
      </c>
      <c r="M159" t="s">
        <v>127</v>
      </c>
      <c r="N159">
        <v>37</v>
      </c>
      <c r="O159" t="s">
        <v>128</v>
      </c>
      <c r="P159" t="s">
        <v>129</v>
      </c>
      <c r="Q159" t="s">
        <v>130</v>
      </c>
      <c r="R159">
        <v>3000</v>
      </c>
      <c r="S159" t="s">
        <v>234</v>
      </c>
      <c r="T159">
        <v>3391</v>
      </c>
      <c r="U159" t="s">
        <v>263</v>
      </c>
      <c r="V159">
        <v>0</v>
      </c>
      <c r="W159" t="s">
        <v>51</v>
      </c>
      <c r="X159" s="4">
        <v>1370000</v>
      </c>
      <c r="Y159" s="4">
        <v>1370000</v>
      </c>
      <c r="Z159" s="4">
        <v>200588</v>
      </c>
      <c r="AA159" s="4">
        <v>200588</v>
      </c>
      <c r="AB159">
        <v>0</v>
      </c>
      <c r="AC159">
        <v>0</v>
      </c>
      <c r="AD159">
        <v>0</v>
      </c>
      <c r="AE159" s="4">
        <f t="shared" si="18"/>
        <v>1169412</v>
      </c>
      <c r="AF159" s="4">
        <v>0</v>
      </c>
      <c r="AG159" s="4">
        <v>0</v>
      </c>
      <c r="AH159" s="4">
        <f>182315.09+8272.91</f>
        <v>190588</v>
      </c>
      <c r="AI159" s="4">
        <f t="shared" si="23"/>
        <v>1560588</v>
      </c>
      <c r="AJ159" s="4">
        <f t="shared" si="22"/>
        <v>1360000</v>
      </c>
      <c r="AK159" s="4">
        <f t="shared" si="24"/>
        <v>190588</v>
      </c>
      <c r="AL159" s="4">
        <v>0</v>
      </c>
      <c r="AM159" s="4">
        <v>0</v>
      </c>
      <c r="AN159" s="4">
        <v>0</v>
      </c>
      <c r="AO159" s="4">
        <v>0</v>
      </c>
      <c r="AP159" s="4">
        <v>0</v>
      </c>
    </row>
    <row r="160" spans="1:42" x14ac:dyDescent="0.25">
      <c r="A160" t="s">
        <v>37</v>
      </c>
      <c r="B160" t="s">
        <v>38</v>
      </c>
      <c r="C160" t="s">
        <v>443</v>
      </c>
      <c r="D160" t="s">
        <v>444</v>
      </c>
      <c r="E160" t="s">
        <v>39</v>
      </c>
      <c r="F160" t="s">
        <v>40</v>
      </c>
      <c r="G160" t="s">
        <v>115</v>
      </c>
      <c r="H160" t="s">
        <v>116</v>
      </c>
      <c r="I160" t="s">
        <v>117</v>
      </c>
      <c r="J160" t="s">
        <v>118</v>
      </c>
      <c r="K160" t="s">
        <v>436</v>
      </c>
      <c r="L160">
        <v>1</v>
      </c>
      <c r="M160" t="s">
        <v>101</v>
      </c>
      <c r="N160">
        <v>9</v>
      </c>
      <c r="O160" t="s">
        <v>187</v>
      </c>
      <c r="P160" t="s">
        <v>188</v>
      </c>
      <c r="Q160" t="s">
        <v>189</v>
      </c>
      <c r="R160">
        <v>3000</v>
      </c>
      <c r="S160" t="s">
        <v>234</v>
      </c>
      <c r="T160">
        <v>3391</v>
      </c>
      <c r="U160" t="s">
        <v>263</v>
      </c>
      <c r="V160">
        <v>0</v>
      </c>
      <c r="W160" t="s">
        <v>51</v>
      </c>
      <c r="X160" s="4">
        <v>1970000</v>
      </c>
      <c r="Y160" s="4">
        <v>2000000</v>
      </c>
      <c r="Z160" s="4">
        <v>125800</v>
      </c>
      <c r="AA160" s="4">
        <v>120000</v>
      </c>
      <c r="AB160">
        <v>0</v>
      </c>
      <c r="AC160">
        <v>0</v>
      </c>
      <c r="AD160">
        <v>0</v>
      </c>
      <c r="AE160" s="4">
        <f t="shared" si="18"/>
        <v>1844200</v>
      </c>
      <c r="AF160" s="4">
        <v>0</v>
      </c>
      <c r="AG160" s="24">
        <v>340239.63</v>
      </c>
      <c r="AH160" s="4">
        <v>0</v>
      </c>
      <c r="AI160" s="4">
        <f t="shared" si="23"/>
        <v>1629760.37</v>
      </c>
      <c r="AJ160" s="4">
        <f t="shared" si="22"/>
        <v>1503960.37</v>
      </c>
      <c r="AK160" s="4">
        <f t="shared" si="24"/>
        <v>-370239.62999999989</v>
      </c>
      <c r="AL160" s="4">
        <v>0</v>
      </c>
      <c r="AM160" s="4">
        <v>0</v>
      </c>
      <c r="AN160" s="4">
        <v>0</v>
      </c>
      <c r="AO160" s="4">
        <v>30000</v>
      </c>
      <c r="AP160" s="4">
        <v>-30000</v>
      </c>
    </row>
    <row r="161" spans="1:43" x14ac:dyDescent="0.25">
      <c r="A161" t="s">
        <v>37</v>
      </c>
      <c r="B161" t="s">
        <v>38</v>
      </c>
      <c r="C161" t="s">
        <v>443</v>
      </c>
      <c r="D161" t="s">
        <v>444</v>
      </c>
      <c r="E161" t="s">
        <v>39</v>
      </c>
      <c r="F161" t="s">
        <v>40</v>
      </c>
      <c r="G161" t="s">
        <v>216</v>
      </c>
      <c r="H161" t="s">
        <v>217</v>
      </c>
      <c r="I161" t="s">
        <v>106</v>
      </c>
      <c r="J161" t="s">
        <v>107</v>
      </c>
      <c r="K161" t="s">
        <v>436</v>
      </c>
      <c r="L161">
        <v>6</v>
      </c>
      <c r="M161" t="s">
        <v>45</v>
      </c>
      <c r="N161">
        <v>4</v>
      </c>
      <c r="O161" t="s">
        <v>264</v>
      </c>
      <c r="P161" t="s">
        <v>265</v>
      </c>
      <c r="Q161" t="s">
        <v>266</v>
      </c>
      <c r="R161">
        <v>3000</v>
      </c>
      <c r="S161" t="s">
        <v>234</v>
      </c>
      <c r="T161">
        <v>3391</v>
      </c>
      <c r="U161" t="s">
        <v>263</v>
      </c>
      <c r="V161">
        <v>0</v>
      </c>
      <c r="W161" t="s">
        <v>51</v>
      </c>
      <c r="X161" s="4">
        <v>437500</v>
      </c>
      <c r="Y161" s="4">
        <v>0</v>
      </c>
      <c r="Z161" s="4">
        <v>87500.1</v>
      </c>
      <c r="AA161">
        <v>0</v>
      </c>
      <c r="AB161">
        <v>0</v>
      </c>
      <c r="AC161">
        <v>0</v>
      </c>
      <c r="AD161">
        <v>0</v>
      </c>
      <c r="AE161" s="4">
        <f t="shared" si="18"/>
        <v>349999.9</v>
      </c>
      <c r="AF161" s="4">
        <v>0</v>
      </c>
      <c r="AG161" s="4">
        <v>0</v>
      </c>
      <c r="AH161" s="4">
        <v>0</v>
      </c>
      <c r="AI161" s="4">
        <f t="shared" si="23"/>
        <v>437500</v>
      </c>
      <c r="AJ161" s="4">
        <f t="shared" si="22"/>
        <v>349999.9</v>
      </c>
      <c r="AK161" s="4">
        <f t="shared" si="24"/>
        <v>437500</v>
      </c>
      <c r="AL161" s="4">
        <v>0</v>
      </c>
      <c r="AM161" s="4">
        <v>437500</v>
      </c>
      <c r="AN161" s="4">
        <v>0</v>
      </c>
      <c r="AO161" s="4">
        <v>0</v>
      </c>
      <c r="AP161" s="4">
        <v>437500</v>
      </c>
    </row>
    <row r="162" spans="1:43" x14ac:dyDescent="0.25">
      <c r="A162" t="s">
        <v>37</v>
      </c>
      <c r="B162" t="s">
        <v>38</v>
      </c>
      <c r="C162" t="s">
        <v>443</v>
      </c>
      <c r="D162" t="s">
        <v>444</v>
      </c>
      <c r="E162" t="s">
        <v>39</v>
      </c>
      <c r="F162" t="s">
        <v>40</v>
      </c>
      <c r="G162" t="s">
        <v>41</v>
      </c>
      <c r="H162" t="s">
        <v>42</v>
      </c>
      <c r="I162" t="s">
        <v>164</v>
      </c>
      <c r="J162" t="s">
        <v>165</v>
      </c>
      <c r="K162" t="s">
        <v>436</v>
      </c>
      <c r="L162">
        <v>3</v>
      </c>
      <c r="M162" t="s">
        <v>119</v>
      </c>
      <c r="N162">
        <v>31</v>
      </c>
      <c r="O162" t="s">
        <v>190</v>
      </c>
      <c r="P162" t="s">
        <v>191</v>
      </c>
      <c r="Q162" t="s">
        <v>192</v>
      </c>
      <c r="R162">
        <v>3000</v>
      </c>
      <c r="S162" t="s">
        <v>234</v>
      </c>
      <c r="T162">
        <v>3391</v>
      </c>
      <c r="U162" t="s">
        <v>263</v>
      </c>
      <c r="V162">
        <v>0</v>
      </c>
      <c r="W162" t="s">
        <v>51</v>
      </c>
      <c r="X162" s="4">
        <v>4000000</v>
      </c>
      <c r="Y162" s="4">
        <v>4000000</v>
      </c>
      <c r="Z162" s="4">
        <v>629770.04</v>
      </c>
      <c r="AA162" s="4">
        <v>629770.04</v>
      </c>
      <c r="AB162" s="4">
        <v>629770.04</v>
      </c>
      <c r="AC162" s="4">
        <v>314907.98</v>
      </c>
      <c r="AD162" s="4">
        <v>314907.98</v>
      </c>
      <c r="AE162" s="4">
        <f t="shared" si="18"/>
        <v>3370229.96</v>
      </c>
      <c r="AF162" s="4">
        <v>0</v>
      </c>
      <c r="AG162" s="4">
        <v>0</v>
      </c>
      <c r="AH162" s="4">
        <v>0</v>
      </c>
      <c r="AI162" s="4">
        <f t="shared" si="23"/>
        <v>4000000</v>
      </c>
      <c r="AJ162" s="4">
        <f t="shared" si="22"/>
        <v>3370229.96</v>
      </c>
      <c r="AK162" s="4">
        <f t="shared" si="24"/>
        <v>0</v>
      </c>
      <c r="AL162" s="4">
        <v>0</v>
      </c>
      <c r="AM162" s="4">
        <v>0</v>
      </c>
      <c r="AN162" s="4">
        <v>0</v>
      </c>
      <c r="AO162" s="4">
        <v>0</v>
      </c>
      <c r="AP162" s="4">
        <v>0</v>
      </c>
    </row>
    <row r="163" spans="1:43" x14ac:dyDescent="0.25">
      <c r="A163" t="s">
        <v>37</v>
      </c>
      <c r="B163" t="s">
        <v>38</v>
      </c>
      <c r="C163" t="s">
        <v>443</v>
      </c>
      <c r="D163" t="s">
        <v>444</v>
      </c>
      <c r="E163" t="s">
        <v>39</v>
      </c>
      <c r="F163" t="s">
        <v>40</v>
      </c>
      <c r="G163" t="s">
        <v>78</v>
      </c>
      <c r="H163" t="s">
        <v>79</v>
      </c>
      <c r="I163" t="s">
        <v>80</v>
      </c>
      <c r="J163" t="s">
        <v>81</v>
      </c>
      <c r="K163" t="s">
        <v>436</v>
      </c>
      <c r="L163">
        <v>6</v>
      </c>
      <c r="M163" t="s">
        <v>45</v>
      </c>
      <c r="N163">
        <v>16</v>
      </c>
      <c r="O163" t="s">
        <v>138</v>
      </c>
      <c r="P163" t="s">
        <v>139</v>
      </c>
      <c r="Q163" t="s">
        <v>140</v>
      </c>
      <c r="R163">
        <v>3000</v>
      </c>
      <c r="S163" t="s">
        <v>234</v>
      </c>
      <c r="T163">
        <v>3411</v>
      </c>
      <c r="U163" t="s">
        <v>267</v>
      </c>
      <c r="V163">
        <v>0</v>
      </c>
      <c r="W163" t="s">
        <v>51</v>
      </c>
      <c r="X163" s="4">
        <v>4000000</v>
      </c>
      <c r="Y163" s="4">
        <v>4000000</v>
      </c>
      <c r="Z163" s="4">
        <v>3401026.63</v>
      </c>
      <c r="AA163" s="4">
        <v>3401026.63</v>
      </c>
      <c r="AB163" s="4">
        <v>3401026.63</v>
      </c>
      <c r="AC163" s="4">
        <v>3401026.63</v>
      </c>
      <c r="AD163" s="4">
        <v>3401026.63</v>
      </c>
      <c r="AE163" s="4">
        <f t="shared" si="18"/>
        <v>598973.37000000011</v>
      </c>
      <c r="AF163" s="4">
        <v>0</v>
      </c>
      <c r="AG163" s="4">
        <v>0</v>
      </c>
      <c r="AH163" s="4">
        <v>2249672.7999999998</v>
      </c>
      <c r="AI163" s="4">
        <f t="shared" si="23"/>
        <v>6249672.7999999998</v>
      </c>
      <c r="AJ163" s="4">
        <f t="shared" si="22"/>
        <v>2848646.17</v>
      </c>
      <c r="AK163" s="4">
        <f t="shared" si="24"/>
        <v>2249672.7999999998</v>
      </c>
      <c r="AL163" s="4">
        <v>0</v>
      </c>
      <c r="AM163" s="4">
        <v>0</v>
      </c>
      <c r="AN163" s="4">
        <v>0</v>
      </c>
      <c r="AO163" s="4">
        <v>0</v>
      </c>
      <c r="AP163" s="4">
        <v>0</v>
      </c>
    </row>
    <row r="164" spans="1:43" x14ac:dyDescent="0.25">
      <c r="A164" t="s">
        <v>37</v>
      </c>
      <c r="B164" t="s">
        <v>38</v>
      </c>
      <c r="C164" t="s">
        <v>443</v>
      </c>
      <c r="D164" t="s">
        <v>444</v>
      </c>
      <c r="E164" t="s">
        <v>39</v>
      </c>
      <c r="F164" t="s">
        <v>40</v>
      </c>
      <c r="G164" t="s">
        <v>97</v>
      </c>
      <c r="H164" t="s">
        <v>98</v>
      </c>
      <c r="I164" t="s">
        <v>117</v>
      </c>
      <c r="J164" t="s">
        <v>118</v>
      </c>
      <c r="K164" t="s">
        <v>436</v>
      </c>
      <c r="L164">
        <v>1</v>
      </c>
      <c r="M164" t="s">
        <v>101</v>
      </c>
      <c r="N164">
        <v>7</v>
      </c>
      <c r="O164" t="s">
        <v>268</v>
      </c>
      <c r="P164" t="s">
        <v>269</v>
      </c>
      <c r="Q164" t="s">
        <v>270</v>
      </c>
      <c r="R164">
        <v>3000</v>
      </c>
      <c r="S164" t="s">
        <v>234</v>
      </c>
      <c r="T164">
        <v>3411</v>
      </c>
      <c r="U164" t="s">
        <v>267</v>
      </c>
      <c r="V164">
        <v>0</v>
      </c>
      <c r="W164" t="s">
        <v>51</v>
      </c>
      <c r="X164" s="4">
        <v>734937.39</v>
      </c>
      <c r="Y164" s="4">
        <v>1500000</v>
      </c>
      <c r="Z164">
        <v>0</v>
      </c>
      <c r="AA164">
        <v>0</v>
      </c>
      <c r="AB164">
        <v>0</v>
      </c>
      <c r="AC164">
        <v>0</v>
      </c>
      <c r="AD164">
        <v>0</v>
      </c>
      <c r="AE164" s="4">
        <f t="shared" si="18"/>
        <v>734937.39</v>
      </c>
      <c r="AF164" s="4">
        <v>0</v>
      </c>
      <c r="AG164" s="4">
        <v>0</v>
      </c>
      <c r="AH164" s="4">
        <v>0</v>
      </c>
      <c r="AI164" s="4">
        <f t="shared" si="23"/>
        <v>734937.39</v>
      </c>
      <c r="AJ164" s="4">
        <f t="shared" si="22"/>
        <v>734937.39</v>
      </c>
      <c r="AK164" s="4">
        <f t="shared" si="24"/>
        <v>-765062.61</v>
      </c>
      <c r="AL164" s="4">
        <v>0</v>
      </c>
      <c r="AM164" s="4">
        <v>0</v>
      </c>
      <c r="AN164" s="4">
        <v>0</v>
      </c>
      <c r="AO164" s="4">
        <v>765062.61</v>
      </c>
      <c r="AP164" s="4">
        <v>-765062.61</v>
      </c>
    </row>
    <row r="165" spans="1:43" x14ac:dyDescent="0.25">
      <c r="A165" t="s">
        <v>37</v>
      </c>
      <c r="B165" t="s">
        <v>38</v>
      </c>
      <c r="C165" t="s">
        <v>443</v>
      </c>
      <c r="D165" t="s">
        <v>444</v>
      </c>
      <c r="E165" t="s">
        <v>39</v>
      </c>
      <c r="F165" t="s">
        <v>40</v>
      </c>
      <c r="G165" t="s">
        <v>78</v>
      </c>
      <c r="H165" t="s">
        <v>79</v>
      </c>
      <c r="I165" t="s">
        <v>80</v>
      </c>
      <c r="J165" t="s">
        <v>81</v>
      </c>
      <c r="K165" t="s">
        <v>436</v>
      </c>
      <c r="L165">
        <v>6</v>
      </c>
      <c r="M165" t="s">
        <v>45</v>
      </c>
      <c r="N165">
        <v>16</v>
      </c>
      <c r="O165" t="s">
        <v>138</v>
      </c>
      <c r="P165" t="s">
        <v>139</v>
      </c>
      <c r="Q165" t="s">
        <v>140</v>
      </c>
      <c r="R165">
        <v>3000</v>
      </c>
      <c r="S165" t="s">
        <v>234</v>
      </c>
      <c r="T165">
        <v>3421</v>
      </c>
      <c r="U165" t="s">
        <v>271</v>
      </c>
      <c r="V165">
        <v>0</v>
      </c>
      <c r="W165" t="s">
        <v>51</v>
      </c>
      <c r="X165" s="4">
        <v>20000000</v>
      </c>
      <c r="Y165" s="4">
        <v>20000000</v>
      </c>
      <c r="Z165" s="4">
        <v>18120000</v>
      </c>
      <c r="AA165" s="4">
        <v>18120000</v>
      </c>
      <c r="AB165" s="4">
        <v>13384471.65</v>
      </c>
      <c r="AC165" s="4">
        <v>12425233.109999999</v>
      </c>
      <c r="AD165" s="4">
        <v>11650907.82</v>
      </c>
      <c r="AE165" s="4">
        <f t="shared" si="18"/>
        <v>1880000</v>
      </c>
      <c r="AF165" s="4">
        <v>0</v>
      </c>
      <c r="AG165" s="24">
        <v>2656526</v>
      </c>
      <c r="AH165" s="4">
        <v>25305507.939999998</v>
      </c>
      <c r="AI165" s="4">
        <f t="shared" si="23"/>
        <v>42648981.939999998</v>
      </c>
      <c r="AJ165" s="4">
        <f t="shared" si="22"/>
        <v>24528981.939999998</v>
      </c>
      <c r="AK165" s="4">
        <f t="shared" si="24"/>
        <v>22648981.939999998</v>
      </c>
      <c r="AL165" s="4">
        <v>0</v>
      </c>
      <c r="AM165" s="4">
        <v>0</v>
      </c>
      <c r="AN165" s="4">
        <v>0</v>
      </c>
      <c r="AO165" s="4">
        <v>0</v>
      </c>
      <c r="AP165" s="4">
        <v>0</v>
      </c>
    </row>
    <row r="166" spans="1:43" x14ac:dyDescent="0.25">
      <c r="A166" t="s">
        <v>37</v>
      </c>
      <c r="B166" t="s">
        <v>38</v>
      </c>
      <c r="C166" t="s">
        <v>443</v>
      </c>
      <c r="D166" t="s">
        <v>444</v>
      </c>
      <c r="E166" t="s">
        <v>39</v>
      </c>
      <c r="F166" t="s">
        <v>40</v>
      </c>
      <c r="G166" t="s">
        <v>78</v>
      </c>
      <c r="H166" t="s">
        <v>79</v>
      </c>
      <c r="I166" t="s">
        <v>80</v>
      </c>
      <c r="J166" t="s">
        <v>81</v>
      </c>
      <c r="K166" t="s">
        <v>436</v>
      </c>
      <c r="L166">
        <v>6</v>
      </c>
      <c r="M166" t="s">
        <v>45</v>
      </c>
      <c r="N166">
        <v>16</v>
      </c>
      <c r="O166" t="s">
        <v>138</v>
      </c>
      <c r="P166" t="s">
        <v>139</v>
      </c>
      <c r="Q166" t="s">
        <v>140</v>
      </c>
      <c r="R166">
        <v>3000</v>
      </c>
      <c r="S166" t="s">
        <v>234</v>
      </c>
      <c r="T166">
        <v>3431</v>
      </c>
      <c r="U166" t="s">
        <v>272</v>
      </c>
      <c r="V166">
        <v>0</v>
      </c>
      <c r="W166" t="s">
        <v>51</v>
      </c>
      <c r="X166" s="4">
        <v>810949.93</v>
      </c>
      <c r="Y166" s="4">
        <v>780949.93</v>
      </c>
      <c r="Z166" s="4">
        <v>200413.03</v>
      </c>
      <c r="AA166" s="4">
        <v>200413.03</v>
      </c>
      <c r="AB166">
        <v>0</v>
      </c>
      <c r="AC166">
        <v>0</v>
      </c>
      <c r="AD166">
        <v>0</v>
      </c>
      <c r="AE166" s="4">
        <f t="shared" si="18"/>
        <v>610536.9</v>
      </c>
      <c r="AF166" s="4">
        <v>0</v>
      </c>
      <c r="AG166" s="4">
        <v>0</v>
      </c>
      <c r="AH166" s="4">
        <v>0</v>
      </c>
      <c r="AI166" s="4">
        <f t="shared" si="23"/>
        <v>810949.93</v>
      </c>
      <c r="AJ166" s="4">
        <f t="shared" si="22"/>
        <v>610536.9</v>
      </c>
      <c r="AK166" s="4">
        <f t="shared" si="24"/>
        <v>30000</v>
      </c>
      <c r="AL166" s="4">
        <v>0</v>
      </c>
      <c r="AM166" s="4">
        <v>30000</v>
      </c>
      <c r="AN166" s="4">
        <v>0</v>
      </c>
      <c r="AO166" s="4">
        <v>0</v>
      </c>
      <c r="AP166" s="4">
        <v>30000</v>
      </c>
    </row>
    <row r="167" spans="1:43" x14ac:dyDescent="0.25">
      <c r="A167" t="s">
        <v>37</v>
      </c>
      <c r="B167" t="s">
        <v>38</v>
      </c>
      <c r="C167" t="s">
        <v>443</v>
      </c>
      <c r="D167" t="s">
        <v>444</v>
      </c>
      <c r="E167" t="s">
        <v>39</v>
      </c>
      <c r="F167" t="s">
        <v>40</v>
      </c>
      <c r="G167" t="s">
        <v>41</v>
      </c>
      <c r="H167" t="s">
        <v>42</v>
      </c>
      <c r="I167" t="s">
        <v>43</v>
      </c>
      <c r="J167" t="s">
        <v>44</v>
      </c>
      <c r="K167" t="s">
        <v>436</v>
      </c>
      <c r="L167">
        <v>6</v>
      </c>
      <c r="M167" t="s">
        <v>45</v>
      </c>
      <c r="N167">
        <v>19</v>
      </c>
      <c r="O167" t="s">
        <v>75</v>
      </c>
      <c r="P167" t="s">
        <v>47</v>
      </c>
      <c r="Q167" t="s">
        <v>48</v>
      </c>
      <c r="R167">
        <v>3000</v>
      </c>
      <c r="S167" t="s">
        <v>234</v>
      </c>
      <c r="T167">
        <v>3441</v>
      </c>
      <c r="U167" t="s">
        <v>273</v>
      </c>
      <c r="V167">
        <v>0</v>
      </c>
      <c r="W167" t="s">
        <v>51</v>
      </c>
      <c r="X167" s="4">
        <v>140000</v>
      </c>
      <c r="Y167" s="4">
        <v>120000</v>
      </c>
      <c r="Z167" s="4">
        <v>135995.18</v>
      </c>
      <c r="AA167" s="4">
        <v>135995.18</v>
      </c>
      <c r="AB167" s="4">
        <v>135995.16</v>
      </c>
      <c r="AC167">
        <v>0</v>
      </c>
      <c r="AD167">
        <v>0</v>
      </c>
      <c r="AE167" s="4">
        <f t="shared" si="18"/>
        <v>4004.820000000007</v>
      </c>
      <c r="AF167" s="4">
        <v>0</v>
      </c>
      <c r="AG167" s="4">
        <v>0</v>
      </c>
      <c r="AH167" s="4">
        <v>0</v>
      </c>
      <c r="AI167" s="4">
        <f t="shared" si="23"/>
        <v>140000</v>
      </c>
      <c r="AJ167" s="4">
        <f t="shared" si="22"/>
        <v>4004.820000000007</v>
      </c>
      <c r="AK167" s="4">
        <f t="shared" si="24"/>
        <v>20000</v>
      </c>
      <c r="AL167" s="4">
        <v>0</v>
      </c>
      <c r="AM167" s="4">
        <v>20000</v>
      </c>
      <c r="AN167" s="4">
        <v>0</v>
      </c>
      <c r="AO167" s="4">
        <v>0</v>
      </c>
      <c r="AP167" s="4">
        <v>20000</v>
      </c>
    </row>
    <row r="168" spans="1:43" x14ac:dyDescent="0.25">
      <c r="A168" t="s">
        <v>37</v>
      </c>
      <c r="B168" t="s">
        <v>38</v>
      </c>
      <c r="C168" t="s">
        <v>443</v>
      </c>
      <c r="D168" t="s">
        <v>444</v>
      </c>
      <c r="E168" t="s">
        <v>39</v>
      </c>
      <c r="F168" t="s">
        <v>40</v>
      </c>
      <c r="G168" t="s">
        <v>41</v>
      </c>
      <c r="H168" t="s">
        <v>42</v>
      </c>
      <c r="I168" t="s">
        <v>43</v>
      </c>
      <c r="J168" t="s">
        <v>44</v>
      </c>
      <c r="K168" t="s">
        <v>436</v>
      </c>
      <c r="L168">
        <v>6</v>
      </c>
      <c r="M168" t="s">
        <v>45</v>
      </c>
      <c r="N168">
        <v>19</v>
      </c>
      <c r="O168" t="s">
        <v>75</v>
      </c>
      <c r="P168" t="s">
        <v>47</v>
      </c>
      <c r="Q168" t="s">
        <v>48</v>
      </c>
      <c r="R168">
        <v>3000</v>
      </c>
      <c r="S168" t="s">
        <v>234</v>
      </c>
      <c r="T168">
        <v>3451</v>
      </c>
      <c r="U168" t="s">
        <v>274</v>
      </c>
      <c r="V168">
        <v>0</v>
      </c>
      <c r="W168" t="s">
        <v>51</v>
      </c>
      <c r="X168" s="4">
        <v>5138550</v>
      </c>
      <c r="Y168" s="4">
        <v>5000000</v>
      </c>
      <c r="Z168" s="4">
        <v>5138548.78</v>
      </c>
      <c r="AA168" s="4">
        <v>5138548.78</v>
      </c>
      <c r="AB168" s="4">
        <v>5138548.78</v>
      </c>
      <c r="AC168" s="4">
        <v>5138548.78</v>
      </c>
      <c r="AD168" s="4">
        <v>5138548.78</v>
      </c>
      <c r="AE168" s="4">
        <f t="shared" si="18"/>
        <v>1.2199999997392297</v>
      </c>
      <c r="AF168" s="4">
        <v>0</v>
      </c>
      <c r="AG168" s="4">
        <v>0</v>
      </c>
      <c r="AH168" s="4">
        <v>4000</v>
      </c>
      <c r="AI168" s="4">
        <f t="shared" si="23"/>
        <v>5142550</v>
      </c>
      <c r="AJ168" s="4">
        <f t="shared" si="22"/>
        <v>4001.2199999997392</v>
      </c>
      <c r="AK168" s="4">
        <f t="shared" si="24"/>
        <v>142550</v>
      </c>
      <c r="AL168" s="4">
        <v>0</v>
      </c>
      <c r="AM168" s="4">
        <v>138550</v>
      </c>
      <c r="AN168" s="4">
        <v>0</v>
      </c>
      <c r="AO168" s="4">
        <v>0</v>
      </c>
      <c r="AP168" s="4">
        <v>138550</v>
      </c>
    </row>
    <row r="169" spans="1:43" x14ac:dyDescent="0.25">
      <c r="A169" t="s">
        <v>37</v>
      </c>
      <c r="B169" t="s">
        <v>38</v>
      </c>
      <c r="C169" t="s">
        <v>443</v>
      </c>
      <c r="D169" t="s">
        <v>444</v>
      </c>
      <c r="E169" t="s">
        <v>39</v>
      </c>
      <c r="F169" t="s">
        <v>40</v>
      </c>
      <c r="G169" t="s">
        <v>41</v>
      </c>
      <c r="H169" t="s">
        <v>42</v>
      </c>
      <c r="I169" t="s">
        <v>43</v>
      </c>
      <c r="J169" t="s">
        <v>44</v>
      </c>
      <c r="K169" t="s">
        <v>436</v>
      </c>
      <c r="L169">
        <v>6</v>
      </c>
      <c r="M169" t="s">
        <v>45</v>
      </c>
      <c r="N169">
        <v>19</v>
      </c>
      <c r="O169" t="s">
        <v>75</v>
      </c>
      <c r="P169" t="s">
        <v>47</v>
      </c>
      <c r="Q169" t="s">
        <v>48</v>
      </c>
      <c r="R169">
        <v>3000</v>
      </c>
      <c r="S169" t="s">
        <v>234</v>
      </c>
      <c r="T169">
        <v>3481</v>
      </c>
      <c r="U169" t="s">
        <v>275</v>
      </c>
      <c r="V169">
        <v>0</v>
      </c>
      <c r="W169" t="s">
        <v>51</v>
      </c>
      <c r="X169" s="4">
        <v>600000</v>
      </c>
      <c r="Y169" s="4">
        <v>600000</v>
      </c>
      <c r="Z169" s="4">
        <v>381289.85</v>
      </c>
      <c r="AA169" s="4">
        <v>381289.85</v>
      </c>
      <c r="AB169" s="4">
        <v>221309.03</v>
      </c>
      <c r="AC169" s="4">
        <v>221309.03</v>
      </c>
      <c r="AD169" s="4">
        <v>149798.69</v>
      </c>
      <c r="AE169" s="4">
        <f t="shared" si="18"/>
        <v>218710.15000000002</v>
      </c>
      <c r="AF169" s="4">
        <v>0</v>
      </c>
      <c r="AG169" s="4">
        <v>0</v>
      </c>
      <c r="AH169" s="4">
        <v>0</v>
      </c>
      <c r="AI169" s="4">
        <f t="shared" si="23"/>
        <v>600000</v>
      </c>
      <c r="AJ169" s="4">
        <f t="shared" si="22"/>
        <v>218710.15000000002</v>
      </c>
      <c r="AK169" s="4">
        <f t="shared" si="24"/>
        <v>0</v>
      </c>
      <c r="AL169" s="4">
        <v>0</v>
      </c>
      <c r="AM169" s="4">
        <v>0</v>
      </c>
      <c r="AN169" s="4">
        <v>0</v>
      </c>
      <c r="AO169" s="4">
        <v>0</v>
      </c>
      <c r="AP169" s="4">
        <v>0</v>
      </c>
    </row>
    <row r="170" spans="1:43" x14ac:dyDescent="0.25">
      <c r="A170" t="s">
        <v>37</v>
      </c>
      <c r="B170" t="s">
        <v>38</v>
      </c>
      <c r="C170" t="s">
        <v>443</v>
      </c>
      <c r="D170" t="s">
        <v>444</v>
      </c>
      <c r="E170" t="s">
        <v>39</v>
      </c>
      <c r="F170" t="s">
        <v>40</v>
      </c>
      <c r="G170" t="s">
        <v>78</v>
      </c>
      <c r="H170" t="s">
        <v>79</v>
      </c>
      <c r="I170" t="s">
        <v>80</v>
      </c>
      <c r="J170" t="s">
        <v>81</v>
      </c>
      <c r="K170" t="s">
        <v>436</v>
      </c>
      <c r="L170">
        <v>6</v>
      </c>
      <c r="M170" t="s">
        <v>45</v>
      </c>
      <c r="N170">
        <v>16</v>
      </c>
      <c r="O170" t="s">
        <v>138</v>
      </c>
      <c r="P170" t="s">
        <v>139</v>
      </c>
      <c r="Q170" t="s">
        <v>140</v>
      </c>
      <c r="R170">
        <v>3000</v>
      </c>
      <c r="S170" t="s">
        <v>234</v>
      </c>
      <c r="T170">
        <v>3511</v>
      </c>
      <c r="U170" t="s">
        <v>276</v>
      </c>
      <c r="V170">
        <v>0</v>
      </c>
      <c r="W170" t="s">
        <v>51</v>
      </c>
      <c r="X170" s="4">
        <v>14000000</v>
      </c>
      <c r="Y170" s="4">
        <v>14000000</v>
      </c>
      <c r="Z170" s="4">
        <v>5500400.1299999999</v>
      </c>
      <c r="AA170" s="4">
        <v>5500400.1299999999</v>
      </c>
      <c r="AB170" s="4">
        <v>5500400.1299999999</v>
      </c>
      <c r="AC170" s="4">
        <v>5500400.1299999999</v>
      </c>
      <c r="AD170" s="4">
        <v>5500400.1299999999</v>
      </c>
      <c r="AE170" s="4">
        <f t="shared" si="18"/>
        <v>8499599.870000001</v>
      </c>
      <c r="AF170" s="4">
        <v>0</v>
      </c>
      <c r="AG170" s="4">
        <v>0</v>
      </c>
      <c r="AH170" s="4">
        <v>1500000</v>
      </c>
      <c r="AI170" s="4">
        <f t="shared" si="23"/>
        <v>15500000</v>
      </c>
      <c r="AJ170" s="4">
        <f t="shared" si="22"/>
        <v>9999599.870000001</v>
      </c>
      <c r="AK170" s="4">
        <f t="shared" si="24"/>
        <v>1500000</v>
      </c>
      <c r="AL170" s="4">
        <v>0</v>
      </c>
      <c r="AM170" s="4">
        <v>0</v>
      </c>
      <c r="AN170" s="4">
        <v>0</v>
      </c>
      <c r="AO170" s="4">
        <v>0</v>
      </c>
      <c r="AP170" s="4">
        <v>0</v>
      </c>
    </row>
    <row r="171" spans="1:43" x14ac:dyDescent="0.25">
      <c r="A171" t="s">
        <v>37</v>
      </c>
      <c r="B171" t="s">
        <v>38</v>
      </c>
      <c r="C171" t="s">
        <v>443</v>
      </c>
      <c r="D171" t="s">
        <v>444</v>
      </c>
      <c r="E171" t="s">
        <v>39</v>
      </c>
      <c r="F171" t="s">
        <v>40</v>
      </c>
      <c r="G171" t="s">
        <v>41</v>
      </c>
      <c r="H171" t="s">
        <v>42</v>
      </c>
      <c r="I171" t="s">
        <v>43</v>
      </c>
      <c r="J171" t="s">
        <v>44</v>
      </c>
      <c r="K171" t="s">
        <v>436</v>
      </c>
      <c r="L171">
        <v>6</v>
      </c>
      <c r="M171" t="s">
        <v>45</v>
      </c>
      <c r="N171">
        <v>19</v>
      </c>
      <c r="O171" t="s">
        <v>75</v>
      </c>
      <c r="P171" t="s">
        <v>47</v>
      </c>
      <c r="Q171" t="s">
        <v>48</v>
      </c>
      <c r="R171">
        <v>3000</v>
      </c>
      <c r="S171" t="s">
        <v>234</v>
      </c>
      <c r="T171">
        <v>3511</v>
      </c>
      <c r="U171" t="s">
        <v>276</v>
      </c>
      <c r="V171">
        <v>0</v>
      </c>
      <c r="W171" t="s">
        <v>51</v>
      </c>
      <c r="X171" s="4">
        <v>700000</v>
      </c>
      <c r="Y171" s="4">
        <v>700000</v>
      </c>
      <c r="Z171" s="4">
        <v>585938.04</v>
      </c>
      <c r="AA171" s="4">
        <v>585938.04</v>
      </c>
      <c r="AB171" s="4">
        <v>498707.14</v>
      </c>
      <c r="AC171" s="4">
        <v>490170.52</v>
      </c>
      <c r="AD171" s="4">
        <v>459360</v>
      </c>
      <c r="AE171" s="4">
        <f t="shared" si="18"/>
        <v>114061.95999999996</v>
      </c>
      <c r="AF171" s="4">
        <v>0</v>
      </c>
      <c r="AG171" s="4">
        <v>0</v>
      </c>
      <c r="AH171" s="4">
        <v>0</v>
      </c>
      <c r="AI171" s="4">
        <f t="shared" si="23"/>
        <v>700000</v>
      </c>
      <c r="AJ171" s="4">
        <f t="shared" si="22"/>
        <v>114061.95999999996</v>
      </c>
      <c r="AK171" s="4">
        <f t="shared" si="24"/>
        <v>0</v>
      </c>
      <c r="AL171" s="4">
        <v>0</v>
      </c>
      <c r="AM171" s="4">
        <v>0</v>
      </c>
      <c r="AN171" s="4">
        <v>0</v>
      </c>
      <c r="AO171" s="4">
        <v>0</v>
      </c>
      <c r="AP171" s="4">
        <v>0</v>
      </c>
    </row>
    <row r="172" spans="1:43" x14ac:dyDescent="0.25">
      <c r="A172" t="s">
        <v>37</v>
      </c>
      <c r="B172" t="s">
        <v>38</v>
      </c>
      <c r="C172" t="s">
        <v>948</v>
      </c>
      <c r="D172" t="s">
        <v>454</v>
      </c>
      <c r="E172" t="s">
        <v>87</v>
      </c>
      <c r="F172" t="s">
        <v>88</v>
      </c>
      <c r="G172" t="s">
        <v>41</v>
      </c>
      <c r="H172" t="s">
        <v>42</v>
      </c>
      <c r="I172" t="s">
        <v>89</v>
      </c>
      <c r="J172" t="s">
        <v>90</v>
      </c>
      <c r="K172" t="s">
        <v>436</v>
      </c>
      <c r="L172">
        <v>6</v>
      </c>
      <c r="M172" t="s">
        <v>45</v>
      </c>
      <c r="N172">
        <v>46</v>
      </c>
      <c r="O172" t="s">
        <v>91</v>
      </c>
      <c r="P172" t="s">
        <v>92</v>
      </c>
      <c r="Q172" t="s">
        <v>93</v>
      </c>
      <c r="R172">
        <v>3000</v>
      </c>
      <c r="S172" t="s">
        <v>234</v>
      </c>
      <c r="T172">
        <v>3531</v>
      </c>
      <c r="U172" t="s">
        <v>277</v>
      </c>
      <c r="V172">
        <v>0</v>
      </c>
      <c r="W172" t="s">
        <v>51</v>
      </c>
      <c r="X172" s="4">
        <v>50000</v>
      </c>
      <c r="Y172" s="4">
        <v>50000</v>
      </c>
      <c r="Z172" s="4">
        <v>0</v>
      </c>
      <c r="AA172" s="4">
        <v>0</v>
      </c>
      <c r="AB172">
        <v>0</v>
      </c>
      <c r="AC172">
        <v>0</v>
      </c>
      <c r="AD172">
        <v>0</v>
      </c>
      <c r="AE172" s="4">
        <f t="shared" si="18"/>
        <v>50000</v>
      </c>
      <c r="AF172" s="4">
        <v>0</v>
      </c>
      <c r="AG172" s="24">
        <v>33000</v>
      </c>
      <c r="AH172" s="4">
        <v>0</v>
      </c>
      <c r="AI172" s="4">
        <f t="shared" si="23"/>
        <v>17000</v>
      </c>
      <c r="AJ172" s="4">
        <f t="shared" si="22"/>
        <v>17000</v>
      </c>
      <c r="AK172" s="4">
        <f t="shared" si="24"/>
        <v>-33000</v>
      </c>
      <c r="AL172" s="4">
        <v>0</v>
      </c>
      <c r="AM172" s="4">
        <v>0</v>
      </c>
      <c r="AN172" s="4">
        <v>0</v>
      </c>
      <c r="AO172" s="4">
        <v>0</v>
      </c>
      <c r="AP172" s="4">
        <v>0</v>
      </c>
    </row>
    <row r="173" spans="1:43" x14ac:dyDescent="0.25">
      <c r="A173" t="s">
        <v>37</v>
      </c>
      <c r="B173" t="s">
        <v>38</v>
      </c>
      <c r="C173" t="s">
        <v>443</v>
      </c>
      <c r="D173" t="s">
        <v>444</v>
      </c>
      <c r="E173" t="s">
        <v>39</v>
      </c>
      <c r="F173" t="s">
        <v>40</v>
      </c>
      <c r="G173" t="s">
        <v>41</v>
      </c>
      <c r="H173" t="s">
        <v>42</v>
      </c>
      <c r="I173" t="s">
        <v>164</v>
      </c>
      <c r="J173" t="s">
        <v>165</v>
      </c>
      <c r="K173" t="s">
        <v>436</v>
      </c>
      <c r="L173">
        <v>3</v>
      </c>
      <c r="M173" t="s">
        <v>119</v>
      </c>
      <c r="N173">
        <v>31</v>
      </c>
      <c r="O173" t="s">
        <v>190</v>
      </c>
      <c r="P173" t="s">
        <v>191</v>
      </c>
      <c r="Q173" t="s">
        <v>192</v>
      </c>
      <c r="R173">
        <v>3000</v>
      </c>
      <c r="S173" t="s">
        <v>234</v>
      </c>
      <c r="T173">
        <v>3541</v>
      </c>
      <c r="U173" t="s">
        <v>278</v>
      </c>
      <c r="V173">
        <v>0</v>
      </c>
      <c r="W173" t="s">
        <v>51</v>
      </c>
      <c r="X173" s="4">
        <v>500000</v>
      </c>
      <c r="Y173" s="4">
        <v>500000</v>
      </c>
      <c r="Z173" s="4">
        <v>469287.83</v>
      </c>
      <c r="AA173" s="4">
        <v>469287.83</v>
      </c>
      <c r="AB173" s="4">
        <v>156735.94</v>
      </c>
      <c r="AC173" s="4">
        <v>156735.94</v>
      </c>
      <c r="AD173" s="4">
        <v>52551.98</v>
      </c>
      <c r="AE173" s="4">
        <f t="shared" si="18"/>
        <v>30712.169999999984</v>
      </c>
      <c r="AF173" s="4">
        <v>0</v>
      </c>
      <c r="AG173" s="4">
        <v>0</v>
      </c>
      <c r="AH173" s="4">
        <v>0</v>
      </c>
      <c r="AI173" s="4">
        <f t="shared" si="23"/>
        <v>500000</v>
      </c>
      <c r="AJ173" s="4">
        <f t="shared" si="22"/>
        <v>30712.169999999984</v>
      </c>
      <c r="AK173" s="4">
        <f t="shared" si="24"/>
        <v>0</v>
      </c>
      <c r="AL173" s="4">
        <v>0</v>
      </c>
      <c r="AM173" s="4">
        <v>0</v>
      </c>
      <c r="AN173" s="4">
        <v>0</v>
      </c>
      <c r="AO173" s="4">
        <v>0</v>
      </c>
      <c r="AP173" s="4">
        <v>0</v>
      </c>
    </row>
    <row r="174" spans="1:43" x14ac:dyDescent="0.25">
      <c r="A174" t="s">
        <v>37</v>
      </c>
      <c r="B174" t="s">
        <v>38</v>
      </c>
      <c r="C174" t="s">
        <v>443</v>
      </c>
      <c r="D174" t="s">
        <v>444</v>
      </c>
      <c r="E174" t="s">
        <v>39</v>
      </c>
      <c r="F174" t="s">
        <v>40</v>
      </c>
      <c r="G174" t="s">
        <v>41</v>
      </c>
      <c r="H174" t="s">
        <v>42</v>
      </c>
      <c r="I174" t="s">
        <v>43</v>
      </c>
      <c r="J174" t="s">
        <v>44</v>
      </c>
      <c r="K174" t="s">
        <v>436</v>
      </c>
      <c r="L174">
        <v>6</v>
      </c>
      <c r="M174" t="s">
        <v>45</v>
      </c>
      <c r="N174">
        <v>19</v>
      </c>
      <c r="O174" t="s">
        <v>75</v>
      </c>
      <c r="P174" t="s">
        <v>47</v>
      </c>
      <c r="Q174" t="s">
        <v>48</v>
      </c>
      <c r="R174">
        <v>3000</v>
      </c>
      <c r="S174" t="s">
        <v>234</v>
      </c>
      <c r="T174">
        <v>3551</v>
      </c>
      <c r="U174" t="s">
        <v>279</v>
      </c>
      <c r="V174">
        <v>0</v>
      </c>
      <c r="W174" t="s">
        <v>51</v>
      </c>
      <c r="X174" s="4">
        <v>5000000</v>
      </c>
      <c r="Y174" s="4">
        <v>5000000</v>
      </c>
      <c r="Z174" s="4">
        <v>3508638.14</v>
      </c>
      <c r="AA174" s="4">
        <v>3124547.06</v>
      </c>
      <c r="AB174" s="4">
        <v>3052080.55</v>
      </c>
      <c r="AC174" s="4">
        <v>2411267.5499999998</v>
      </c>
      <c r="AD174" s="4">
        <v>781384.07</v>
      </c>
      <c r="AE174" s="4">
        <f t="shared" si="18"/>
        <v>1491361.8599999999</v>
      </c>
      <c r="AF174" s="4">
        <v>0</v>
      </c>
      <c r="AG174" s="4">
        <v>0</v>
      </c>
      <c r="AH174" s="4">
        <v>0</v>
      </c>
      <c r="AI174" s="4">
        <f t="shared" si="23"/>
        <v>5000000</v>
      </c>
      <c r="AJ174" s="4">
        <f t="shared" si="22"/>
        <v>1491361.8599999999</v>
      </c>
      <c r="AK174" s="4">
        <f t="shared" si="24"/>
        <v>0</v>
      </c>
      <c r="AL174" s="4">
        <v>0</v>
      </c>
      <c r="AM174" s="4">
        <v>0</v>
      </c>
      <c r="AN174" s="4">
        <v>0</v>
      </c>
      <c r="AO174" s="4">
        <v>0</v>
      </c>
      <c r="AP174" s="4">
        <v>0</v>
      </c>
    </row>
    <row r="175" spans="1:43" x14ac:dyDescent="0.25">
      <c r="A175" t="s">
        <v>210</v>
      </c>
      <c r="B175" t="s">
        <v>211</v>
      </c>
      <c r="C175" t="s">
        <v>446</v>
      </c>
      <c r="D175" t="s">
        <v>449</v>
      </c>
      <c r="E175" t="s">
        <v>162</v>
      </c>
      <c r="F175" t="s">
        <v>163</v>
      </c>
      <c r="G175" t="s">
        <v>41</v>
      </c>
      <c r="H175" t="s">
        <v>42</v>
      </c>
      <c r="I175" t="s">
        <v>164</v>
      </c>
      <c r="J175" t="s">
        <v>165</v>
      </c>
      <c r="K175" t="s">
        <v>436</v>
      </c>
      <c r="L175">
        <v>2</v>
      </c>
      <c r="M175" t="s">
        <v>166</v>
      </c>
      <c r="N175">
        <v>30</v>
      </c>
      <c r="O175" t="s">
        <v>167</v>
      </c>
      <c r="P175" t="s">
        <v>168</v>
      </c>
      <c r="Q175" t="s">
        <v>169</v>
      </c>
      <c r="R175">
        <v>3000</v>
      </c>
      <c r="S175" t="s">
        <v>234</v>
      </c>
      <c r="T175">
        <v>3571</v>
      </c>
      <c r="U175" t="s">
        <v>280</v>
      </c>
      <c r="V175">
        <v>0</v>
      </c>
      <c r="W175" t="s">
        <v>51</v>
      </c>
      <c r="X175" s="4">
        <v>5741506.0099999998</v>
      </c>
      <c r="Y175" s="4">
        <v>5741506.0099999998</v>
      </c>
      <c r="Z175">
        <v>0</v>
      </c>
      <c r="AA175">
        <v>0</v>
      </c>
      <c r="AB175">
        <v>0</v>
      </c>
      <c r="AC175">
        <v>0</v>
      </c>
      <c r="AD175">
        <v>0</v>
      </c>
      <c r="AE175" s="4">
        <f t="shared" si="18"/>
        <v>5741506.0099999998</v>
      </c>
      <c r="AF175" s="4">
        <v>0</v>
      </c>
      <c r="AG175" s="4">
        <v>5741506.0099999998</v>
      </c>
      <c r="AH175" s="4">
        <v>0</v>
      </c>
      <c r="AI175" s="4">
        <f t="shared" si="23"/>
        <v>0</v>
      </c>
      <c r="AJ175" s="4">
        <f t="shared" si="22"/>
        <v>0</v>
      </c>
      <c r="AK175" s="4">
        <f t="shared" si="24"/>
        <v>-5741506.0099999998</v>
      </c>
      <c r="AL175" s="4">
        <v>0</v>
      </c>
      <c r="AM175" s="4">
        <v>0</v>
      </c>
      <c r="AN175" s="10">
        <v>0</v>
      </c>
      <c r="AO175" s="10">
        <v>169949.14</v>
      </c>
      <c r="AP175" s="10">
        <v>-169949.14</v>
      </c>
      <c r="AQ175" t="s">
        <v>61</v>
      </c>
    </row>
    <row r="176" spans="1:43" x14ac:dyDescent="0.25">
      <c r="A176" t="s">
        <v>37</v>
      </c>
      <c r="B176" t="s">
        <v>38</v>
      </c>
      <c r="C176" t="s">
        <v>443</v>
      </c>
      <c r="D176" t="s">
        <v>445</v>
      </c>
      <c r="E176" t="s">
        <v>113</v>
      </c>
      <c r="F176" t="s">
        <v>114</v>
      </c>
      <c r="G176" t="s">
        <v>115</v>
      </c>
      <c r="H176" t="s">
        <v>116</v>
      </c>
      <c r="I176" t="s">
        <v>117</v>
      </c>
      <c r="J176" t="s">
        <v>118</v>
      </c>
      <c r="K176" t="s">
        <v>436</v>
      </c>
      <c r="L176">
        <v>3</v>
      </c>
      <c r="M176" t="s">
        <v>119</v>
      </c>
      <c r="N176">
        <v>11</v>
      </c>
      <c r="O176" t="s">
        <v>120</v>
      </c>
      <c r="P176" t="s">
        <v>121</v>
      </c>
      <c r="Q176" t="s">
        <v>122</v>
      </c>
      <c r="R176">
        <v>3000</v>
      </c>
      <c r="S176" t="s">
        <v>234</v>
      </c>
      <c r="T176">
        <v>3571</v>
      </c>
      <c r="U176" t="s">
        <v>280</v>
      </c>
      <c r="V176">
        <v>0</v>
      </c>
      <c r="W176" t="s">
        <v>51</v>
      </c>
      <c r="X176" s="4">
        <v>50000</v>
      </c>
      <c r="Y176" s="4">
        <v>50000</v>
      </c>
      <c r="Z176">
        <v>0</v>
      </c>
      <c r="AA176">
        <v>0</v>
      </c>
      <c r="AB176">
        <v>0</v>
      </c>
      <c r="AC176">
        <v>0</v>
      </c>
      <c r="AD176">
        <v>0</v>
      </c>
      <c r="AE176" s="4">
        <f t="shared" si="18"/>
        <v>50000</v>
      </c>
      <c r="AF176" s="4">
        <v>0</v>
      </c>
      <c r="AG176" s="4">
        <v>0</v>
      </c>
      <c r="AH176" s="4">
        <v>0</v>
      </c>
      <c r="AI176" s="4">
        <f t="shared" si="23"/>
        <v>50000</v>
      </c>
      <c r="AJ176" s="4">
        <f t="shared" si="22"/>
        <v>50000</v>
      </c>
      <c r="AK176" s="4">
        <f t="shared" si="24"/>
        <v>0</v>
      </c>
      <c r="AL176" s="4">
        <v>0</v>
      </c>
      <c r="AM176" s="4">
        <v>0</v>
      </c>
      <c r="AN176" s="4">
        <v>0</v>
      </c>
      <c r="AO176" s="4">
        <v>0</v>
      </c>
      <c r="AP176" s="4">
        <v>0</v>
      </c>
    </row>
    <row r="177" spans="1:43" x14ac:dyDescent="0.25">
      <c r="A177" t="s">
        <v>37</v>
      </c>
      <c r="B177" t="s">
        <v>38</v>
      </c>
      <c r="C177" t="s">
        <v>443</v>
      </c>
      <c r="D177" t="s">
        <v>444</v>
      </c>
      <c r="E177" t="s">
        <v>39</v>
      </c>
      <c r="F177" t="s">
        <v>40</v>
      </c>
      <c r="G177" t="s">
        <v>97</v>
      </c>
      <c r="H177" t="s">
        <v>98</v>
      </c>
      <c r="I177" t="s">
        <v>117</v>
      </c>
      <c r="J177" t="s">
        <v>118</v>
      </c>
      <c r="K177" t="s">
        <v>436</v>
      </c>
      <c r="L177">
        <v>1</v>
      </c>
      <c r="M177" t="s">
        <v>101</v>
      </c>
      <c r="N177">
        <v>5</v>
      </c>
      <c r="O177" t="s">
        <v>281</v>
      </c>
      <c r="P177" t="s">
        <v>269</v>
      </c>
      <c r="Q177" t="s">
        <v>270</v>
      </c>
      <c r="R177">
        <v>3000</v>
      </c>
      <c r="S177" t="s">
        <v>234</v>
      </c>
      <c r="T177">
        <v>3571</v>
      </c>
      <c r="U177" t="s">
        <v>280</v>
      </c>
      <c r="V177">
        <v>0</v>
      </c>
      <c r="W177" t="s">
        <v>51</v>
      </c>
      <c r="X177" s="4">
        <v>508862.61</v>
      </c>
      <c r="Y177" s="4">
        <v>0</v>
      </c>
      <c r="Z177" s="4">
        <v>508862.61</v>
      </c>
      <c r="AA177" s="4">
        <v>508862.61</v>
      </c>
      <c r="AB177" s="4">
        <v>508862.6</v>
      </c>
      <c r="AC177" s="4">
        <v>508862.6</v>
      </c>
      <c r="AD177" s="4">
        <v>508862.6</v>
      </c>
      <c r="AE177" s="4">
        <f t="shared" ref="AE177:AE221" si="25">X177-Z177</f>
        <v>0</v>
      </c>
      <c r="AF177" s="4">
        <v>0</v>
      </c>
      <c r="AG177" s="4">
        <v>0</v>
      </c>
      <c r="AH177" s="4">
        <v>0</v>
      </c>
      <c r="AI177" s="4">
        <f t="shared" si="23"/>
        <v>508862.61</v>
      </c>
      <c r="AJ177" s="4">
        <f t="shared" si="22"/>
        <v>0</v>
      </c>
      <c r="AK177" s="4">
        <f t="shared" si="24"/>
        <v>508862.61</v>
      </c>
      <c r="AL177" s="4">
        <v>0</v>
      </c>
      <c r="AM177" s="4">
        <v>508862.61</v>
      </c>
      <c r="AN177" s="4">
        <v>0</v>
      </c>
      <c r="AO177" s="4">
        <v>0</v>
      </c>
      <c r="AP177" s="4">
        <v>508862.61</v>
      </c>
    </row>
    <row r="178" spans="1:43" x14ac:dyDescent="0.25">
      <c r="A178" t="s">
        <v>37</v>
      </c>
      <c r="B178" t="s">
        <v>38</v>
      </c>
      <c r="C178" t="s">
        <v>443</v>
      </c>
      <c r="D178" t="s">
        <v>444</v>
      </c>
      <c r="E178" t="s">
        <v>39</v>
      </c>
      <c r="F178" t="s">
        <v>40</v>
      </c>
      <c r="G178" t="s">
        <v>41</v>
      </c>
      <c r="H178" t="s">
        <v>42</v>
      </c>
      <c r="I178" t="s">
        <v>43</v>
      </c>
      <c r="J178" t="s">
        <v>44</v>
      </c>
      <c r="K178" t="s">
        <v>436</v>
      </c>
      <c r="L178">
        <v>6</v>
      </c>
      <c r="M178" t="s">
        <v>45</v>
      </c>
      <c r="N178">
        <v>19</v>
      </c>
      <c r="O178" t="s">
        <v>75</v>
      </c>
      <c r="P178" t="s">
        <v>47</v>
      </c>
      <c r="Q178" t="s">
        <v>48</v>
      </c>
      <c r="R178">
        <v>3000</v>
      </c>
      <c r="S178" t="s">
        <v>234</v>
      </c>
      <c r="T178">
        <v>3571</v>
      </c>
      <c r="U178" t="s">
        <v>280</v>
      </c>
      <c r="V178">
        <v>0</v>
      </c>
      <c r="W178" t="s">
        <v>51</v>
      </c>
      <c r="X178" s="4">
        <v>10526000</v>
      </c>
      <c r="Y178" s="4">
        <v>11000000</v>
      </c>
      <c r="Z178" s="4">
        <v>10581551.560000001</v>
      </c>
      <c r="AA178" s="4">
        <v>8125444.1100000003</v>
      </c>
      <c r="AB178" s="4">
        <v>7052813.7000000002</v>
      </c>
      <c r="AC178" s="4">
        <v>4238932.5</v>
      </c>
      <c r="AD178" s="4">
        <v>731193.42</v>
      </c>
      <c r="AE178" s="4">
        <f t="shared" si="25"/>
        <v>-55551.560000000522</v>
      </c>
      <c r="AF178" s="4">
        <v>0</v>
      </c>
      <c r="AG178" s="4">
        <v>0</v>
      </c>
      <c r="AH178" s="22">
        <v>2000000</v>
      </c>
      <c r="AI178" s="4">
        <f t="shared" si="23"/>
        <v>12526000</v>
      </c>
      <c r="AJ178" s="4">
        <f t="shared" si="22"/>
        <v>1944448.4399999995</v>
      </c>
      <c r="AK178" s="4">
        <f t="shared" si="24"/>
        <v>1526000</v>
      </c>
      <c r="AL178" s="4">
        <v>0</v>
      </c>
      <c r="AM178" s="4">
        <v>0</v>
      </c>
      <c r="AN178" s="4">
        <v>0</v>
      </c>
      <c r="AO178" s="4">
        <v>474000</v>
      </c>
      <c r="AP178" s="4">
        <v>-474000</v>
      </c>
    </row>
    <row r="179" spans="1:43" x14ac:dyDescent="0.25">
      <c r="A179" t="s">
        <v>37</v>
      </c>
      <c r="B179" t="s">
        <v>38</v>
      </c>
      <c r="C179" t="s">
        <v>446</v>
      </c>
      <c r="D179" t="s">
        <v>449</v>
      </c>
      <c r="E179" t="s">
        <v>162</v>
      </c>
      <c r="F179" t="s">
        <v>163</v>
      </c>
      <c r="G179" t="s">
        <v>41</v>
      </c>
      <c r="H179" t="s">
        <v>42</v>
      </c>
      <c r="I179" t="s">
        <v>164</v>
      </c>
      <c r="J179" t="s">
        <v>165</v>
      </c>
      <c r="K179" t="s">
        <v>436</v>
      </c>
      <c r="L179">
        <v>2</v>
      </c>
      <c r="M179" t="s">
        <v>166</v>
      </c>
      <c r="N179">
        <v>30</v>
      </c>
      <c r="O179" t="s">
        <v>167</v>
      </c>
      <c r="P179" t="s">
        <v>168</v>
      </c>
      <c r="Q179" t="s">
        <v>169</v>
      </c>
      <c r="R179">
        <v>3000</v>
      </c>
      <c r="S179" t="s">
        <v>234</v>
      </c>
      <c r="T179">
        <v>3571</v>
      </c>
      <c r="U179" t="s">
        <v>280</v>
      </c>
      <c r="V179">
        <v>0</v>
      </c>
      <c r="W179" t="s">
        <v>51</v>
      </c>
      <c r="X179" s="4">
        <v>61901694.060000002</v>
      </c>
      <c r="Y179" s="4">
        <v>61901694.060000002</v>
      </c>
      <c r="Z179" s="4">
        <v>105823287.31999999</v>
      </c>
      <c r="AA179" s="4">
        <v>83995531.400000006</v>
      </c>
      <c r="AB179" s="4">
        <v>73873239.510000005</v>
      </c>
      <c r="AC179" s="4">
        <v>66770213.869999997</v>
      </c>
      <c r="AD179" s="4">
        <v>52878931.469999999</v>
      </c>
      <c r="AE179" s="4">
        <f t="shared" si="25"/>
        <v>-43921593.25999999</v>
      </c>
      <c r="AF179" s="4">
        <v>8341506.0099999905</v>
      </c>
      <c r="AG179" s="4">
        <v>0</v>
      </c>
      <c r="AH179" s="22">
        <v>69859716.279999852</v>
      </c>
      <c r="AI179" s="4">
        <f t="shared" si="23"/>
        <v>140102916.34999985</v>
      </c>
      <c r="AJ179" s="4">
        <f t="shared" si="22"/>
        <v>34279629.029999852</v>
      </c>
      <c r="AK179" s="4">
        <f t="shared" si="24"/>
        <v>78201222.289999843</v>
      </c>
      <c r="AL179" s="4">
        <v>0</v>
      </c>
      <c r="AM179" s="4">
        <v>169949.14</v>
      </c>
      <c r="AN179" s="4">
        <v>0</v>
      </c>
      <c r="AO179" s="4">
        <v>0</v>
      </c>
      <c r="AP179" s="4">
        <v>169949.14</v>
      </c>
      <c r="AQ179" t="s">
        <v>61</v>
      </c>
    </row>
    <row r="180" spans="1:43" x14ac:dyDescent="0.25">
      <c r="A180" t="s">
        <v>37</v>
      </c>
      <c r="B180" t="s">
        <v>38</v>
      </c>
      <c r="C180" t="s">
        <v>443</v>
      </c>
      <c r="D180" t="s">
        <v>444</v>
      </c>
      <c r="E180" t="s">
        <v>39</v>
      </c>
      <c r="F180" t="s">
        <v>40</v>
      </c>
      <c r="G180" t="s">
        <v>41</v>
      </c>
      <c r="H180" t="s">
        <v>42</v>
      </c>
      <c r="I180" t="s">
        <v>164</v>
      </c>
      <c r="J180" t="s">
        <v>165</v>
      </c>
      <c r="K180" t="s">
        <v>436</v>
      </c>
      <c r="L180">
        <v>3</v>
      </c>
      <c r="M180" t="s">
        <v>119</v>
      </c>
      <c r="N180">
        <v>32</v>
      </c>
      <c r="O180" t="s">
        <v>171</v>
      </c>
      <c r="P180" t="s">
        <v>172</v>
      </c>
      <c r="Q180" t="s">
        <v>173</v>
      </c>
      <c r="R180">
        <v>3000</v>
      </c>
      <c r="S180" t="s">
        <v>234</v>
      </c>
      <c r="T180">
        <v>3571</v>
      </c>
      <c r="U180" t="s">
        <v>280</v>
      </c>
      <c r="V180">
        <v>0</v>
      </c>
      <c r="W180" t="s">
        <v>51</v>
      </c>
      <c r="X180" s="4">
        <v>0</v>
      </c>
      <c r="Y180" s="4">
        <v>50000</v>
      </c>
      <c r="Z180">
        <v>0</v>
      </c>
      <c r="AA180">
        <v>0</v>
      </c>
      <c r="AB180">
        <v>0</v>
      </c>
      <c r="AC180">
        <v>0</v>
      </c>
      <c r="AD180">
        <v>0</v>
      </c>
      <c r="AE180" s="4">
        <f t="shared" si="25"/>
        <v>0</v>
      </c>
      <c r="AF180" s="4">
        <v>0</v>
      </c>
      <c r="AG180" s="4">
        <v>0</v>
      </c>
      <c r="AH180" s="15">
        <v>0</v>
      </c>
      <c r="AI180" s="4">
        <f t="shared" si="23"/>
        <v>0</v>
      </c>
      <c r="AJ180" s="4">
        <f t="shared" si="22"/>
        <v>0</v>
      </c>
      <c r="AK180" s="4">
        <f t="shared" si="24"/>
        <v>-50000</v>
      </c>
      <c r="AL180" s="4">
        <v>0</v>
      </c>
      <c r="AM180" s="4">
        <v>0</v>
      </c>
      <c r="AN180" s="4">
        <v>0</v>
      </c>
      <c r="AO180" s="4">
        <v>50000</v>
      </c>
      <c r="AP180" s="4">
        <v>-50000</v>
      </c>
    </row>
    <row r="181" spans="1:43" x14ac:dyDescent="0.25">
      <c r="A181" t="s">
        <v>37</v>
      </c>
      <c r="B181" t="s">
        <v>38</v>
      </c>
      <c r="C181" t="s">
        <v>443</v>
      </c>
      <c r="D181" t="s">
        <v>444</v>
      </c>
      <c r="E181" t="s">
        <v>39</v>
      </c>
      <c r="F181" t="s">
        <v>40</v>
      </c>
      <c r="G181" t="s">
        <v>41</v>
      </c>
      <c r="H181" t="s">
        <v>42</v>
      </c>
      <c r="I181" t="s">
        <v>152</v>
      </c>
      <c r="J181" t="s">
        <v>153</v>
      </c>
      <c r="K181" t="s">
        <v>436</v>
      </c>
      <c r="L181">
        <v>3</v>
      </c>
      <c r="M181" t="s">
        <v>119</v>
      </c>
      <c r="N181">
        <v>54</v>
      </c>
      <c r="O181" t="s">
        <v>225</v>
      </c>
      <c r="P181" t="s">
        <v>226</v>
      </c>
      <c r="Q181" t="s">
        <v>227</v>
      </c>
      <c r="R181">
        <v>3000</v>
      </c>
      <c r="S181" t="s">
        <v>234</v>
      </c>
      <c r="T181">
        <v>3571</v>
      </c>
      <c r="U181" t="s">
        <v>280</v>
      </c>
      <c r="V181">
        <v>0</v>
      </c>
      <c r="W181" t="s">
        <v>51</v>
      </c>
      <c r="X181" s="4">
        <v>50000</v>
      </c>
      <c r="Y181" s="4">
        <v>0</v>
      </c>
      <c r="Z181">
        <v>0</v>
      </c>
      <c r="AA181">
        <v>0</v>
      </c>
      <c r="AB181">
        <v>0</v>
      </c>
      <c r="AC181">
        <v>0</v>
      </c>
      <c r="AD181">
        <v>0</v>
      </c>
      <c r="AE181" s="4">
        <f t="shared" si="25"/>
        <v>50000</v>
      </c>
      <c r="AF181" s="4">
        <v>0</v>
      </c>
      <c r="AG181" s="4">
        <v>0</v>
      </c>
      <c r="AH181" s="4">
        <v>0</v>
      </c>
      <c r="AI181" s="4">
        <f t="shared" si="23"/>
        <v>50000</v>
      </c>
      <c r="AJ181" s="4">
        <f t="shared" si="22"/>
        <v>50000</v>
      </c>
      <c r="AK181" s="4">
        <f t="shared" si="24"/>
        <v>50000</v>
      </c>
      <c r="AL181" s="4">
        <v>0</v>
      </c>
      <c r="AM181" s="4">
        <v>50000</v>
      </c>
      <c r="AN181" s="4">
        <v>0</v>
      </c>
      <c r="AO181" s="4">
        <v>0</v>
      </c>
      <c r="AP181" s="4">
        <v>50000</v>
      </c>
    </row>
    <row r="182" spans="1:43" x14ac:dyDescent="0.25">
      <c r="A182" t="s">
        <v>210</v>
      </c>
      <c r="B182" t="s">
        <v>211</v>
      </c>
      <c r="C182" t="s">
        <v>446</v>
      </c>
      <c r="D182" t="s">
        <v>447</v>
      </c>
      <c r="E182" t="s">
        <v>282</v>
      </c>
      <c r="F182" t="s">
        <v>283</v>
      </c>
      <c r="G182" t="s">
        <v>41</v>
      </c>
      <c r="H182" t="s">
        <v>42</v>
      </c>
      <c r="I182" t="s">
        <v>164</v>
      </c>
      <c r="J182" t="s">
        <v>165</v>
      </c>
      <c r="K182" t="s">
        <v>436</v>
      </c>
      <c r="L182">
        <v>3</v>
      </c>
      <c r="M182" t="s">
        <v>119</v>
      </c>
      <c r="N182">
        <v>36</v>
      </c>
      <c r="O182" t="s">
        <v>284</v>
      </c>
      <c r="P182" t="s">
        <v>285</v>
      </c>
      <c r="Q182" t="s">
        <v>286</v>
      </c>
      <c r="R182">
        <v>3000</v>
      </c>
      <c r="S182" t="s">
        <v>234</v>
      </c>
      <c r="T182">
        <v>3581</v>
      </c>
      <c r="U182" t="s">
        <v>287</v>
      </c>
      <c r="V182">
        <v>0</v>
      </c>
      <c r="W182" t="s">
        <v>51</v>
      </c>
      <c r="X182" s="4">
        <v>100479112.98999999</v>
      </c>
      <c r="Y182" s="4">
        <v>100479112.98999999</v>
      </c>
      <c r="Z182" s="4">
        <v>60415765.399999999</v>
      </c>
      <c r="AA182" s="4">
        <v>60415765.399999999</v>
      </c>
      <c r="AB182" s="4">
        <v>60415765.399999999</v>
      </c>
      <c r="AC182" s="4">
        <v>60415765.399999999</v>
      </c>
      <c r="AD182" s="4">
        <v>60415765.399999999</v>
      </c>
      <c r="AE182" s="4">
        <f t="shared" si="25"/>
        <v>40063347.589999996</v>
      </c>
      <c r="AF182" s="4">
        <v>39158493.990000002</v>
      </c>
      <c r="AG182" s="4">
        <v>0</v>
      </c>
      <c r="AH182" s="4">
        <v>8341506.0099999998</v>
      </c>
      <c r="AI182" s="4">
        <f t="shared" si="23"/>
        <v>147979112.99000001</v>
      </c>
      <c r="AJ182" s="4">
        <f t="shared" si="22"/>
        <v>87563347.590000004</v>
      </c>
      <c r="AK182" s="4">
        <f t="shared" si="24"/>
        <v>47500000.000000015</v>
      </c>
      <c r="AL182" s="4">
        <v>0</v>
      </c>
      <c r="AM182" s="4">
        <v>0</v>
      </c>
      <c r="AN182" s="4">
        <v>0</v>
      </c>
      <c r="AO182" s="4">
        <v>0</v>
      </c>
      <c r="AP182" s="4">
        <v>0</v>
      </c>
    </row>
    <row r="183" spans="1:43" x14ac:dyDescent="0.25">
      <c r="A183" t="s">
        <v>37</v>
      </c>
      <c r="B183" t="s">
        <v>38</v>
      </c>
      <c r="C183" t="s">
        <v>443</v>
      </c>
      <c r="D183" t="s">
        <v>444</v>
      </c>
      <c r="E183" t="s">
        <v>39</v>
      </c>
      <c r="F183" t="s">
        <v>40</v>
      </c>
      <c r="G183" t="s">
        <v>41</v>
      </c>
      <c r="H183" t="s">
        <v>42</v>
      </c>
      <c r="I183" t="s">
        <v>164</v>
      </c>
      <c r="J183" t="s">
        <v>165</v>
      </c>
      <c r="K183" t="s">
        <v>436</v>
      </c>
      <c r="L183">
        <v>3</v>
      </c>
      <c r="M183" t="s">
        <v>119</v>
      </c>
      <c r="N183">
        <v>31</v>
      </c>
      <c r="O183" t="s">
        <v>190</v>
      </c>
      <c r="P183" t="s">
        <v>191</v>
      </c>
      <c r="Q183" t="s">
        <v>192</v>
      </c>
      <c r="R183">
        <v>3000</v>
      </c>
      <c r="S183" t="s">
        <v>234</v>
      </c>
      <c r="T183">
        <v>3581</v>
      </c>
      <c r="U183" t="s">
        <v>287</v>
      </c>
      <c r="V183">
        <v>0</v>
      </c>
      <c r="W183" t="s">
        <v>51</v>
      </c>
      <c r="X183" s="4">
        <v>900000</v>
      </c>
      <c r="Y183" s="4">
        <v>900000</v>
      </c>
      <c r="Z183" s="4">
        <v>894580.99</v>
      </c>
      <c r="AA183" s="4">
        <v>894580.99</v>
      </c>
      <c r="AB183" s="4">
        <v>208837.61</v>
      </c>
      <c r="AC183" s="4">
        <v>137400.18</v>
      </c>
      <c r="AD183" s="4">
        <v>137400.18</v>
      </c>
      <c r="AE183" s="4">
        <f t="shared" si="25"/>
        <v>5419.0100000000093</v>
      </c>
      <c r="AF183" s="4">
        <v>0</v>
      </c>
      <c r="AG183" s="4">
        <v>0</v>
      </c>
      <c r="AH183" s="4">
        <v>0</v>
      </c>
      <c r="AI183" s="4">
        <f t="shared" si="23"/>
        <v>900000</v>
      </c>
      <c r="AJ183" s="4">
        <f t="shared" si="22"/>
        <v>5419.0100000000093</v>
      </c>
      <c r="AK183" s="4">
        <f t="shared" si="24"/>
        <v>0</v>
      </c>
      <c r="AL183" s="4">
        <v>0</v>
      </c>
      <c r="AM183" s="4">
        <v>0</v>
      </c>
      <c r="AN183" s="4">
        <v>0</v>
      </c>
      <c r="AO183" s="4">
        <v>0</v>
      </c>
      <c r="AP183" s="4">
        <v>0</v>
      </c>
    </row>
    <row r="184" spans="1:43" x14ac:dyDescent="0.25">
      <c r="A184" t="s">
        <v>37</v>
      </c>
      <c r="B184" t="s">
        <v>38</v>
      </c>
      <c r="C184" t="s">
        <v>443</v>
      </c>
      <c r="D184" t="s">
        <v>444</v>
      </c>
      <c r="E184" t="s">
        <v>39</v>
      </c>
      <c r="F184" t="s">
        <v>40</v>
      </c>
      <c r="G184" t="s">
        <v>216</v>
      </c>
      <c r="H184" t="s">
        <v>217</v>
      </c>
      <c r="I184" t="s">
        <v>106</v>
      </c>
      <c r="J184" t="s">
        <v>107</v>
      </c>
      <c r="K184" t="s">
        <v>436</v>
      </c>
      <c r="L184">
        <v>6</v>
      </c>
      <c r="M184" t="s">
        <v>45</v>
      </c>
      <c r="N184">
        <v>4</v>
      </c>
      <c r="O184" t="s">
        <v>264</v>
      </c>
      <c r="P184" t="s">
        <v>265</v>
      </c>
      <c r="Q184" t="s">
        <v>266</v>
      </c>
      <c r="R184">
        <v>3000</v>
      </c>
      <c r="S184" t="s">
        <v>234</v>
      </c>
      <c r="T184">
        <v>3611</v>
      </c>
      <c r="U184" t="s">
        <v>288</v>
      </c>
      <c r="V184">
        <v>0</v>
      </c>
      <c r="W184" t="s">
        <v>51</v>
      </c>
      <c r="X184" s="4">
        <v>27190277.899999999</v>
      </c>
      <c r="Y184" s="4">
        <v>30000000</v>
      </c>
      <c r="Z184" s="4">
        <v>3402998.08</v>
      </c>
      <c r="AA184" s="4">
        <v>3047237.68</v>
      </c>
      <c r="AB184" s="4">
        <v>3047237.68</v>
      </c>
      <c r="AC184" s="4">
        <v>3047237.68</v>
      </c>
      <c r="AD184" s="4">
        <v>3047237.68</v>
      </c>
      <c r="AE184" s="4">
        <f t="shared" si="25"/>
        <v>23787279.82</v>
      </c>
      <c r="AF184" s="4">
        <v>0</v>
      </c>
      <c r="AG184" s="24">
        <v>469000</v>
      </c>
      <c r="AH184" s="4">
        <v>0</v>
      </c>
      <c r="AI184" s="4">
        <f t="shared" si="23"/>
        <v>26721277.899999999</v>
      </c>
      <c r="AJ184" s="4">
        <f t="shared" si="22"/>
        <v>23318279.82</v>
      </c>
      <c r="AK184" s="4">
        <f t="shared" si="24"/>
        <v>-3278722.1000000015</v>
      </c>
      <c r="AL184" s="4">
        <v>0</v>
      </c>
      <c r="AM184" s="4">
        <v>0</v>
      </c>
      <c r="AN184" s="4">
        <v>0</v>
      </c>
      <c r="AO184" s="4">
        <v>2809722.1</v>
      </c>
      <c r="AP184" s="4">
        <v>-2809722.1</v>
      </c>
    </row>
    <row r="185" spans="1:43" x14ac:dyDescent="0.25">
      <c r="A185" t="s">
        <v>37</v>
      </c>
      <c r="B185" t="s">
        <v>38</v>
      </c>
      <c r="C185" t="s">
        <v>443</v>
      </c>
      <c r="D185" t="s">
        <v>444</v>
      </c>
      <c r="E185" t="s">
        <v>39</v>
      </c>
      <c r="F185" t="s">
        <v>40</v>
      </c>
      <c r="G185" t="s">
        <v>41</v>
      </c>
      <c r="H185" t="s">
        <v>42</v>
      </c>
      <c r="I185" t="s">
        <v>43</v>
      </c>
      <c r="J185" t="s">
        <v>44</v>
      </c>
      <c r="K185" t="s">
        <v>436</v>
      </c>
      <c r="L185">
        <v>6</v>
      </c>
      <c r="M185" t="s">
        <v>45</v>
      </c>
      <c r="N185">
        <v>19</v>
      </c>
      <c r="O185" t="s">
        <v>75</v>
      </c>
      <c r="P185" t="s">
        <v>47</v>
      </c>
      <c r="Q185" t="s">
        <v>48</v>
      </c>
      <c r="R185">
        <v>3000</v>
      </c>
      <c r="S185" t="s">
        <v>234</v>
      </c>
      <c r="T185">
        <v>3631</v>
      </c>
      <c r="U185" t="s">
        <v>289</v>
      </c>
      <c r="V185">
        <v>0</v>
      </c>
      <c r="W185" t="s">
        <v>51</v>
      </c>
      <c r="X185" s="4">
        <v>5272222.0999999996</v>
      </c>
      <c r="Y185" s="4">
        <v>2900000</v>
      </c>
      <c r="Z185" s="4">
        <v>5272222.0999999996</v>
      </c>
      <c r="AA185" s="4">
        <v>5272222.0999999996</v>
      </c>
      <c r="AB185" s="4">
        <v>1622222.2</v>
      </c>
      <c r="AC185" s="4">
        <v>1622222.2</v>
      </c>
      <c r="AD185" s="4">
        <v>1622222.2</v>
      </c>
      <c r="AE185" s="4">
        <f t="shared" si="25"/>
        <v>0</v>
      </c>
      <c r="AF185" s="4">
        <v>0</v>
      </c>
      <c r="AG185" s="4">
        <v>0</v>
      </c>
      <c r="AH185" s="4">
        <v>0</v>
      </c>
      <c r="AI185" s="4">
        <f t="shared" si="23"/>
        <v>5272222.0999999996</v>
      </c>
      <c r="AJ185" s="4">
        <f t="shared" si="22"/>
        <v>0</v>
      </c>
      <c r="AK185" s="4">
        <f t="shared" si="24"/>
        <v>2372222.0999999996</v>
      </c>
      <c r="AL185" s="4">
        <v>0</v>
      </c>
      <c r="AM185" s="4">
        <v>2372222.1</v>
      </c>
      <c r="AN185" s="4">
        <v>0</v>
      </c>
      <c r="AO185" s="4">
        <v>0</v>
      </c>
      <c r="AP185" s="4">
        <v>2372222.1</v>
      </c>
    </row>
    <row r="186" spans="1:43" x14ac:dyDescent="0.25">
      <c r="A186" t="s">
        <v>37</v>
      </c>
      <c r="B186" t="s">
        <v>38</v>
      </c>
      <c r="C186" t="s">
        <v>443</v>
      </c>
      <c r="D186" t="s">
        <v>444</v>
      </c>
      <c r="E186" t="s">
        <v>39</v>
      </c>
      <c r="F186" t="s">
        <v>40</v>
      </c>
      <c r="G186" t="s">
        <v>216</v>
      </c>
      <c r="H186" t="s">
        <v>217</v>
      </c>
      <c r="I186" t="s">
        <v>106</v>
      </c>
      <c r="J186" t="s">
        <v>107</v>
      </c>
      <c r="K186" t="s">
        <v>436</v>
      </c>
      <c r="L186">
        <v>6</v>
      </c>
      <c r="M186" t="s">
        <v>45</v>
      </c>
      <c r="N186">
        <v>4</v>
      </c>
      <c r="O186" t="s">
        <v>264</v>
      </c>
      <c r="P186" t="s">
        <v>265</v>
      </c>
      <c r="Q186" t="s">
        <v>266</v>
      </c>
      <c r="R186">
        <v>3000</v>
      </c>
      <c r="S186" t="s">
        <v>234</v>
      </c>
      <c r="T186">
        <v>3651</v>
      </c>
      <c r="U186" t="s">
        <v>290</v>
      </c>
      <c r="V186">
        <v>0</v>
      </c>
      <c r="W186" t="s">
        <v>51</v>
      </c>
      <c r="X186" s="4">
        <v>6000000</v>
      </c>
      <c r="Y186" s="4">
        <v>6000000</v>
      </c>
      <c r="Z186" s="4">
        <v>3374799.95</v>
      </c>
      <c r="AA186" s="4">
        <v>3374799.95</v>
      </c>
      <c r="AB186" s="4">
        <v>1038400</v>
      </c>
      <c r="AC186" s="4">
        <v>1038400</v>
      </c>
      <c r="AD186" s="4">
        <v>519200</v>
      </c>
      <c r="AE186" s="4">
        <f t="shared" si="25"/>
        <v>2625200.0499999998</v>
      </c>
      <c r="AF186" s="4">
        <v>0</v>
      </c>
      <c r="AG186" s="4">
        <v>0</v>
      </c>
      <c r="AH186" s="4">
        <v>0</v>
      </c>
      <c r="AI186" s="4">
        <f t="shared" si="23"/>
        <v>6000000</v>
      </c>
      <c r="AJ186" s="4">
        <f t="shared" si="22"/>
        <v>2625200.0499999998</v>
      </c>
      <c r="AK186" s="4">
        <f t="shared" si="24"/>
        <v>0</v>
      </c>
      <c r="AL186" s="4">
        <v>0</v>
      </c>
      <c r="AM186" s="4">
        <v>0</v>
      </c>
      <c r="AN186" s="4">
        <v>0</v>
      </c>
      <c r="AO186" s="4">
        <v>0</v>
      </c>
      <c r="AP186" s="4">
        <v>0</v>
      </c>
    </row>
    <row r="187" spans="1:43" x14ac:dyDescent="0.25">
      <c r="A187" t="s">
        <v>37</v>
      </c>
      <c r="B187" t="s">
        <v>38</v>
      </c>
      <c r="C187" t="s">
        <v>443</v>
      </c>
      <c r="D187" t="s">
        <v>444</v>
      </c>
      <c r="E187" t="s">
        <v>39</v>
      </c>
      <c r="F187" t="s">
        <v>40</v>
      </c>
      <c r="G187" t="s">
        <v>216</v>
      </c>
      <c r="H187" t="s">
        <v>217</v>
      </c>
      <c r="I187" t="s">
        <v>106</v>
      </c>
      <c r="J187" t="s">
        <v>107</v>
      </c>
      <c r="K187" t="s">
        <v>436</v>
      </c>
      <c r="L187">
        <v>6</v>
      </c>
      <c r="M187" t="s">
        <v>45</v>
      </c>
      <c r="N187">
        <v>4</v>
      </c>
      <c r="O187" t="s">
        <v>264</v>
      </c>
      <c r="P187" t="s">
        <v>265</v>
      </c>
      <c r="Q187" t="s">
        <v>266</v>
      </c>
      <c r="R187">
        <v>3000</v>
      </c>
      <c r="S187" t="s">
        <v>234</v>
      </c>
      <c r="T187">
        <v>3661</v>
      </c>
      <c r="U187" t="s">
        <v>291</v>
      </c>
      <c r="V187">
        <v>0</v>
      </c>
      <c r="W187" t="s">
        <v>51</v>
      </c>
      <c r="X187" s="4">
        <v>6000000</v>
      </c>
      <c r="Y187" s="4">
        <v>6000000</v>
      </c>
      <c r="Z187" s="4">
        <v>3497239.74</v>
      </c>
      <c r="AA187" s="4">
        <v>3497239.74</v>
      </c>
      <c r="AB187" s="4">
        <v>1076073.76</v>
      </c>
      <c r="AC187" s="4">
        <v>1076073.76</v>
      </c>
      <c r="AD187" s="4">
        <v>1076073.76</v>
      </c>
      <c r="AE187" s="4">
        <f t="shared" si="25"/>
        <v>2502760.2599999998</v>
      </c>
      <c r="AF187" s="4">
        <v>0</v>
      </c>
      <c r="AG187" s="4">
        <v>0</v>
      </c>
      <c r="AH187" s="4">
        <v>0</v>
      </c>
      <c r="AI187" s="4">
        <f t="shared" si="23"/>
        <v>6000000</v>
      </c>
      <c r="AJ187" s="4">
        <f t="shared" si="22"/>
        <v>2502760.2599999998</v>
      </c>
      <c r="AK187" s="4">
        <f t="shared" si="24"/>
        <v>0</v>
      </c>
      <c r="AL187" s="4">
        <v>0</v>
      </c>
      <c r="AM187" s="4">
        <v>0</v>
      </c>
      <c r="AN187" s="4">
        <v>0</v>
      </c>
      <c r="AO187" s="4">
        <v>0</v>
      </c>
      <c r="AP187" s="4">
        <v>0</v>
      </c>
    </row>
    <row r="188" spans="1:43" x14ac:dyDescent="0.25">
      <c r="A188" t="s">
        <v>37</v>
      </c>
      <c r="B188" t="s">
        <v>38</v>
      </c>
      <c r="C188" t="s">
        <v>443</v>
      </c>
      <c r="D188" t="s">
        <v>445</v>
      </c>
      <c r="E188" t="s">
        <v>123</v>
      </c>
      <c r="F188" t="s">
        <v>124</v>
      </c>
      <c r="G188" t="s">
        <v>115</v>
      </c>
      <c r="H188" t="s">
        <v>116</v>
      </c>
      <c r="I188" t="s">
        <v>125</v>
      </c>
      <c r="J188" t="s">
        <v>126</v>
      </c>
      <c r="K188" t="s">
        <v>436</v>
      </c>
      <c r="L188">
        <v>7</v>
      </c>
      <c r="M188" t="s">
        <v>127</v>
      </c>
      <c r="N188">
        <v>38</v>
      </c>
      <c r="O188" t="s">
        <v>238</v>
      </c>
      <c r="P188" t="s">
        <v>129</v>
      </c>
      <c r="Q188" t="s">
        <v>130</v>
      </c>
      <c r="R188">
        <v>3000</v>
      </c>
      <c r="S188" t="s">
        <v>234</v>
      </c>
      <c r="T188">
        <v>3711</v>
      </c>
      <c r="U188" t="s">
        <v>292</v>
      </c>
      <c r="V188">
        <v>0</v>
      </c>
      <c r="W188" t="s">
        <v>51</v>
      </c>
      <c r="X188" s="4">
        <v>15000</v>
      </c>
      <c r="Y188" s="4">
        <v>15000</v>
      </c>
      <c r="Z188">
        <v>0</v>
      </c>
      <c r="AA188">
        <v>0</v>
      </c>
      <c r="AB188">
        <v>0</v>
      </c>
      <c r="AC188">
        <v>0</v>
      </c>
      <c r="AD188">
        <v>0</v>
      </c>
      <c r="AE188" s="4">
        <f t="shared" si="25"/>
        <v>15000</v>
      </c>
      <c r="AF188" s="4">
        <v>0</v>
      </c>
      <c r="AG188" s="4">
        <v>0</v>
      </c>
      <c r="AH188" s="4">
        <v>0</v>
      </c>
      <c r="AI188" s="4">
        <f t="shared" si="23"/>
        <v>15000</v>
      </c>
      <c r="AJ188" s="4">
        <f t="shared" si="22"/>
        <v>15000</v>
      </c>
      <c r="AK188" s="4">
        <f t="shared" si="24"/>
        <v>0</v>
      </c>
      <c r="AL188" s="4">
        <v>0</v>
      </c>
      <c r="AM188" s="4">
        <v>0</v>
      </c>
      <c r="AN188" s="4">
        <v>0</v>
      </c>
      <c r="AO188" s="4">
        <v>0</v>
      </c>
      <c r="AP188" s="4">
        <v>0</v>
      </c>
    </row>
    <row r="189" spans="1:43" x14ac:dyDescent="0.25">
      <c r="A189" t="s">
        <v>37</v>
      </c>
      <c r="B189" t="s">
        <v>38</v>
      </c>
      <c r="C189" t="s">
        <v>443</v>
      </c>
      <c r="D189" t="s">
        <v>444</v>
      </c>
      <c r="E189" t="s">
        <v>39</v>
      </c>
      <c r="F189" t="s">
        <v>40</v>
      </c>
      <c r="G189" t="s">
        <v>97</v>
      </c>
      <c r="H189" t="s">
        <v>98</v>
      </c>
      <c r="I189" t="s">
        <v>117</v>
      </c>
      <c r="J189" t="s">
        <v>118</v>
      </c>
      <c r="K189" t="s">
        <v>436</v>
      </c>
      <c r="L189">
        <v>1</v>
      </c>
      <c r="M189" t="s">
        <v>101</v>
      </c>
      <c r="N189">
        <v>5</v>
      </c>
      <c r="O189" t="s">
        <v>281</v>
      </c>
      <c r="P189" t="s">
        <v>269</v>
      </c>
      <c r="Q189" t="s">
        <v>270</v>
      </c>
      <c r="R189">
        <v>3000</v>
      </c>
      <c r="S189" t="s">
        <v>234</v>
      </c>
      <c r="T189">
        <v>3711</v>
      </c>
      <c r="U189" t="s">
        <v>292</v>
      </c>
      <c r="V189">
        <v>0</v>
      </c>
      <c r="W189" t="s">
        <v>51</v>
      </c>
      <c r="X189" s="4">
        <v>101642.48</v>
      </c>
      <c r="Y189" s="4">
        <v>50000</v>
      </c>
      <c r="Z189" s="4">
        <v>27000</v>
      </c>
      <c r="AA189" s="4">
        <v>27000</v>
      </c>
      <c r="AB189">
        <v>0</v>
      </c>
      <c r="AC189">
        <v>0</v>
      </c>
      <c r="AD189">
        <v>0</v>
      </c>
      <c r="AE189" s="4">
        <f t="shared" si="25"/>
        <v>74642.48</v>
      </c>
      <c r="AF189" s="4">
        <v>0</v>
      </c>
      <c r="AG189" s="4">
        <v>0</v>
      </c>
      <c r="AH189" s="4">
        <v>0</v>
      </c>
      <c r="AI189" s="4">
        <f t="shared" si="23"/>
        <v>101642.48</v>
      </c>
      <c r="AJ189" s="4">
        <f t="shared" si="22"/>
        <v>74642.48</v>
      </c>
      <c r="AK189" s="4">
        <f t="shared" si="24"/>
        <v>51642.479999999996</v>
      </c>
      <c r="AL189" s="4">
        <v>0</v>
      </c>
      <c r="AM189" s="4">
        <v>51642.48</v>
      </c>
      <c r="AN189" s="4">
        <v>0</v>
      </c>
      <c r="AO189" s="4">
        <v>0</v>
      </c>
      <c r="AP189" s="4">
        <v>51642.48</v>
      </c>
    </row>
    <row r="190" spans="1:43" x14ac:dyDescent="0.25">
      <c r="A190" t="s">
        <v>37</v>
      </c>
      <c r="B190" t="s">
        <v>38</v>
      </c>
      <c r="C190" t="s">
        <v>443</v>
      </c>
      <c r="D190" t="s">
        <v>444</v>
      </c>
      <c r="E190" t="s">
        <v>39</v>
      </c>
      <c r="F190" t="s">
        <v>40</v>
      </c>
      <c r="G190" t="s">
        <v>293</v>
      </c>
      <c r="H190" t="s">
        <v>294</v>
      </c>
      <c r="I190" t="s">
        <v>164</v>
      </c>
      <c r="J190" t="s">
        <v>165</v>
      </c>
      <c r="K190" t="s">
        <v>436</v>
      </c>
      <c r="L190">
        <v>3</v>
      </c>
      <c r="M190" t="s">
        <v>119</v>
      </c>
      <c r="N190">
        <v>33</v>
      </c>
      <c r="O190" t="s">
        <v>295</v>
      </c>
      <c r="P190" t="s">
        <v>296</v>
      </c>
      <c r="Q190" t="s">
        <v>297</v>
      </c>
      <c r="R190">
        <v>3000</v>
      </c>
      <c r="S190" t="s">
        <v>234</v>
      </c>
      <c r="T190">
        <v>3711</v>
      </c>
      <c r="U190" t="s">
        <v>292</v>
      </c>
      <c r="V190">
        <v>0</v>
      </c>
      <c r="W190" t="s">
        <v>51</v>
      </c>
      <c r="X190" s="4">
        <v>5000</v>
      </c>
      <c r="Y190" s="4">
        <v>5000</v>
      </c>
      <c r="Z190">
        <v>0</v>
      </c>
      <c r="AA190">
        <v>0</v>
      </c>
      <c r="AB190">
        <v>0</v>
      </c>
      <c r="AC190">
        <v>0</v>
      </c>
      <c r="AD190">
        <v>0</v>
      </c>
      <c r="AE190" s="4">
        <f t="shared" si="25"/>
        <v>5000</v>
      </c>
      <c r="AF190" s="4">
        <v>0</v>
      </c>
      <c r="AG190" s="4">
        <v>0</v>
      </c>
      <c r="AH190" s="4">
        <v>0</v>
      </c>
      <c r="AI190" s="4">
        <f t="shared" si="23"/>
        <v>5000</v>
      </c>
      <c r="AJ190" s="4">
        <f t="shared" si="22"/>
        <v>5000</v>
      </c>
      <c r="AK190" s="4">
        <f t="shared" si="24"/>
        <v>0</v>
      </c>
      <c r="AL190" s="4">
        <v>0</v>
      </c>
      <c r="AM190" s="4">
        <v>0</v>
      </c>
      <c r="AN190" s="4">
        <v>0</v>
      </c>
      <c r="AO190" s="4">
        <v>0</v>
      </c>
      <c r="AP190" s="4">
        <v>0</v>
      </c>
    </row>
    <row r="191" spans="1:43" x14ac:dyDescent="0.25">
      <c r="A191" t="s">
        <v>37</v>
      </c>
      <c r="B191" t="s">
        <v>38</v>
      </c>
      <c r="C191" t="s">
        <v>443</v>
      </c>
      <c r="D191" t="s">
        <v>444</v>
      </c>
      <c r="E191" t="s">
        <v>39</v>
      </c>
      <c r="F191" t="s">
        <v>40</v>
      </c>
      <c r="G191" t="s">
        <v>41</v>
      </c>
      <c r="H191" t="s">
        <v>42</v>
      </c>
      <c r="I191" t="s">
        <v>106</v>
      </c>
      <c r="J191" t="s">
        <v>107</v>
      </c>
      <c r="K191" t="s">
        <v>436</v>
      </c>
      <c r="L191">
        <v>1</v>
      </c>
      <c r="M191" t="s">
        <v>101</v>
      </c>
      <c r="N191">
        <v>1</v>
      </c>
      <c r="O191" t="s">
        <v>298</v>
      </c>
      <c r="P191" t="s">
        <v>299</v>
      </c>
      <c r="Q191" t="s">
        <v>300</v>
      </c>
      <c r="R191">
        <v>3000</v>
      </c>
      <c r="S191" t="s">
        <v>234</v>
      </c>
      <c r="T191">
        <v>3711</v>
      </c>
      <c r="U191" t="s">
        <v>292</v>
      </c>
      <c r="V191">
        <v>0</v>
      </c>
      <c r="W191" t="s">
        <v>51</v>
      </c>
      <c r="X191" s="4">
        <v>16000</v>
      </c>
      <c r="Y191" s="4">
        <v>25000</v>
      </c>
      <c r="Z191">
        <v>0</v>
      </c>
      <c r="AA191">
        <v>0</v>
      </c>
      <c r="AB191">
        <v>0</v>
      </c>
      <c r="AC191">
        <v>0</v>
      </c>
      <c r="AD191">
        <v>0</v>
      </c>
      <c r="AE191" s="4">
        <f t="shared" si="25"/>
        <v>16000</v>
      </c>
      <c r="AF191" s="4">
        <v>0</v>
      </c>
      <c r="AG191" s="4">
        <v>0</v>
      </c>
      <c r="AH191" s="4">
        <v>0</v>
      </c>
      <c r="AI191" s="4">
        <f t="shared" si="23"/>
        <v>16000</v>
      </c>
      <c r="AJ191" s="4">
        <f t="shared" si="22"/>
        <v>16000</v>
      </c>
      <c r="AK191" s="4">
        <f t="shared" si="24"/>
        <v>-9000</v>
      </c>
      <c r="AL191" s="4">
        <v>0</v>
      </c>
      <c r="AM191" s="4">
        <v>0</v>
      </c>
      <c r="AN191" s="4">
        <v>0</v>
      </c>
      <c r="AO191" s="4">
        <v>9000</v>
      </c>
      <c r="AP191" s="4">
        <v>-9000</v>
      </c>
    </row>
    <row r="192" spans="1:43" x14ac:dyDescent="0.25">
      <c r="A192" t="s">
        <v>37</v>
      </c>
      <c r="B192" t="s">
        <v>38</v>
      </c>
      <c r="C192" t="s">
        <v>443</v>
      </c>
      <c r="D192" t="s">
        <v>444</v>
      </c>
      <c r="E192" t="s">
        <v>95</v>
      </c>
      <c r="F192" t="s">
        <v>96</v>
      </c>
      <c r="G192" t="s">
        <v>97</v>
      </c>
      <c r="H192" t="s">
        <v>98</v>
      </c>
      <c r="I192" t="s">
        <v>99</v>
      </c>
      <c r="J192" t="s">
        <v>100</v>
      </c>
      <c r="K192" t="s">
        <v>436</v>
      </c>
      <c r="L192">
        <v>1</v>
      </c>
      <c r="M192" t="s">
        <v>101</v>
      </c>
      <c r="N192">
        <v>14</v>
      </c>
      <c r="O192" t="s">
        <v>102</v>
      </c>
      <c r="P192" t="s">
        <v>103</v>
      </c>
      <c r="Q192" t="s">
        <v>104</v>
      </c>
      <c r="R192">
        <v>3000</v>
      </c>
      <c r="S192" t="s">
        <v>234</v>
      </c>
      <c r="T192">
        <v>3751</v>
      </c>
      <c r="U192" t="s">
        <v>301</v>
      </c>
      <c r="V192">
        <v>0</v>
      </c>
      <c r="W192" t="s">
        <v>51</v>
      </c>
      <c r="X192" s="4">
        <v>3000</v>
      </c>
      <c r="Y192" s="4">
        <v>3000</v>
      </c>
      <c r="Z192">
        <v>0</v>
      </c>
      <c r="AA192">
        <v>0</v>
      </c>
      <c r="AB192">
        <v>0</v>
      </c>
      <c r="AC192">
        <v>0</v>
      </c>
      <c r="AD192">
        <v>0</v>
      </c>
      <c r="AE192" s="4">
        <f t="shared" si="25"/>
        <v>3000</v>
      </c>
      <c r="AF192" s="4">
        <v>0</v>
      </c>
      <c r="AG192" s="4">
        <v>0</v>
      </c>
      <c r="AH192" s="4">
        <v>0</v>
      </c>
      <c r="AI192" s="4">
        <f t="shared" si="23"/>
        <v>3000</v>
      </c>
      <c r="AJ192" s="4">
        <f t="shared" si="22"/>
        <v>3000</v>
      </c>
      <c r="AK192" s="4">
        <f t="shared" si="24"/>
        <v>0</v>
      </c>
      <c r="AL192" s="4">
        <v>0</v>
      </c>
      <c r="AM192" s="4">
        <v>0</v>
      </c>
      <c r="AN192" s="4">
        <v>0</v>
      </c>
      <c r="AO192" s="4">
        <v>0</v>
      </c>
      <c r="AP192" s="4">
        <v>0</v>
      </c>
    </row>
    <row r="193" spans="1:42" x14ac:dyDescent="0.25">
      <c r="A193" t="s">
        <v>37</v>
      </c>
      <c r="B193" t="s">
        <v>38</v>
      </c>
      <c r="C193" t="s">
        <v>443</v>
      </c>
      <c r="D193" t="s">
        <v>445</v>
      </c>
      <c r="E193" t="s">
        <v>123</v>
      </c>
      <c r="F193" t="s">
        <v>124</v>
      </c>
      <c r="G193" t="s">
        <v>115</v>
      </c>
      <c r="H193" t="s">
        <v>116</v>
      </c>
      <c r="I193" t="s">
        <v>125</v>
      </c>
      <c r="J193" t="s">
        <v>126</v>
      </c>
      <c r="K193" t="s">
        <v>436</v>
      </c>
      <c r="L193">
        <v>7</v>
      </c>
      <c r="M193" t="s">
        <v>127</v>
      </c>
      <c r="N193">
        <v>38</v>
      </c>
      <c r="O193" t="s">
        <v>238</v>
      </c>
      <c r="P193" t="s">
        <v>129</v>
      </c>
      <c r="Q193" t="s">
        <v>130</v>
      </c>
      <c r="R193">
        <v>3000</v>
      </c>
      <c r="S193" t="s">
        <v>234</v>
      </c>
      <c r="T193">
        <v>3751</v>
      </c>
      <c r="U193" t="s">
        <v>301</v>
      </c>
      <c r="V193">
        <v>0</v>
      </c>
      <c r="W193" t="s">
        <v>51</v>
      </c>
      <c r="X193" s="4">
        <v>2702</v>
      </c>
      <c r="Y193" s="4">
        <v>15000</v>
      </c>
      <c r="Z193">
        <v>0</v>
      </c>
      <c r="AA193">
        <v>0</v>
      </c>
      <c r="AB193">
        <v>0</v>
      </c>
      <c r="AC193">
        <v>0</v>
      </c>
      <c r="AD193">
        <v>0</v>
      </c>
      <c r="AE193" s="4">
        <f t="shared" si="25"/>
        <v>2702</v>
      </c>
      <c r="AF193" s="4">
        <v>0</v>
      </c>
      <c r="AG193" s="4">
        <v>0</v>
      </c>
      <c r="AH193" s="4">
        <v>0</v>
      </c>
      <c r="AI193" s="4">
        <f t="shared" si="23"/>
        <v>2702</v>
      </c>
      <c r="AJ193" s="4">
        <f t="shared" si="22"/>
        <v>2702</v>
      </c>
      <c r="AK193" s="4">
        <f t="shared" si="24"/>
        <v>-12298</v>
      </c>
      <c r="AL193" s="4">
        <v>0</v>
      </c>
      <c r="AM193" s="4">
        <v>0</v>
      </c>
      <c r="AN193" s="4">
        <v>0</v>
      </c>
      <c r="AO193" s="4">
        <v>12298</v>
      </c>
      <c r="AP193" s="4">
        <v>-12298</v>
      </c>
    </row>
    <row r="194" spans="1:42" x14ac:dyDescent="0.25">
      <c r="A194" t="s">
        <v>37</v>
      </c>
      <c r="B194" t="s">
        <v>38</v>
      </c>
      <c r="C194" t="s">
        <v>443</v>
      </c>
      <c r="D194" t="s">
        <v>444</v>
      </c>
      <c r="E194" t="s">
        <v>39</v>
      </c>
      <c r="F194" t="s">
        <v>40</v>
      </c>
      <c r="G194" t="s">
        <v>97</v>
      </c>
      <c r="H194" t="s">
        <v>98</v>
      </c>
      <c r="I194" t="s">
        <v>117</v>
      </c>
      <c r="J194" t="s">
        <v>118</v>
      </c>
      <c r="K194" t="s">
        <v>436</v>
      </c>
      <c r="L194">
        <v>1</v>
      </c>
      <c r="M194" t="s">
        <v>101</v>
      </c>
      <c r="N194">
        <v>5</v>
      </c>
      <c r="O194" t="s">
        <v>281</v>
      </c>
      <c r="P194" t="s">
        <v>269</v>
      </c>
      <c r="Q194" t="s">
        <v>270</v>
      </c>
      <c r="R194">
        <v>3000</v>
      </c>
      <c r="S194" t="s">
        <v>234</v>
      </c>
      <c r="T194">
        <v>3751</v>
      </c>
      <c r="U194" t="s">
        <v>301</v>
      </c>
      <c r="V194">
        <v>0</v>
      </c>
      <c r="W194" t="s">
        <v>51</v>
      </c>
      <c r="X194" s="4">
        <v>2900</v>
      </c>
      <c r="Y194" s="4">
        <v>0</v>
      </c>
      <c r="Z194">
        <v>0</v>
      </c>
      <c r="AA194">
        <v>0</v>
      </c>
      <c r="AB194">
        <v>0</v>
      </c>
      <c r="AC194">
        <v>0</v>
      </c>
      <c r="AD194">
        <v>0</v>
      </c>
      <c r="AE194" s="4">
        <f t="shared" si="25"/>
        <v>2900</v>
      </c>
      <c r="AF194" s="4">
        <v>0</v>
      </c>
      <c r="AG194" s="4">
        <v>0</v>
      </c>
      <c r="AH194" s="4">
        <v>0</v>
      </c>
      <c r="AI194" s="4">
        <f t="shared" si="23"/>
        <v>2900</v>
      </c>
      <c r="AJ194" s="4">
        <f t="shared" ref="AJ194:AJ257" si="26">AI194-Z194</f>
        <v>2900</v>
      </c>
      <c r="AK194" s="4">
        <f t="shared" si="24"/>
        <v>2900</v>
      </c>
      <c r="AL194" s="4">
        <v>0</v>
      </c>
      <c r="AM194" s="4">
        <v>2900</v>
      </c>
      <c r="AN194" s="4">
        <v>0</v>
      </c>
      <c r="AO194" s="4">
        <v>0</v>
      </c>
      <c r="AP194" s="4">
        <v>2900</v>
      </c>
    </row>
    <row r="195" spans="1:42" x14ac:dyDescent="0.25">
      <c r="A195" t="s">
        <v>37</v>
      </c>
      <c r="B195" t="s">
        <v>38</v>
      </c>
      <c r="C195" t="s">
        <v>443</v>
      </c>
      <c r="D195" t="s">
        <v>444</v>
      </c>
      <c r="E195" t="s">
        <v>39</v>
      </c>
      <c r="F195" t="s">
        <v>40</v>
      </c>
      <c r="G195" t="s">
        <v>293</v>
      </c>
      <c r="H195" t="s">
        <v>294</v>
      </c>
      <c r="I195" t="s">
        <v>164</v>
      </c>
      <c r="J195" t="s">
        <v>165</v>
      </c>
      <c r="K195" t="s">
        <v>436</v>
      </c>
      <c r="L195">
        <v>3</v>
      </c>
      <c r="M195" t="s">
        <v>119</v>
      </c>
      <c r="N195">
        <v>33</v>
      </c>
      <c r="O195" t="s">
        <v>295</v>
      </c>
      <c r="P195" t="s">
        <v>296</v>
      </c>
      <c r="Q195" t="s">
        <v>297</v>
      </c>
      <c r="R195">
        <v>3000</v>
      </c>
      <c r="S195" t="s">
        <v>234</v>
      </c>
      <c r="T195">
        <v>3751</v>
      </c>
      <c r="U195" t="s">
        <v>301</v>
      </c>
      <c r="V195">
        <v>0</v>
      </c>
      <c r="W195" t="s">
        <v>51</v>
      </c>
      <c r="X195" s="4">
        <v>8000</v>
      </c>
      <c r="Y195" s="4">
        <v>8000</v>
      </c>
      <c r="Z195">
        <v>0</v>
      </c>
      <c r="AA195">
        <v>0</v>
      </c>
      <c r="AB195">
        <v>0</v>
      </c>
      <c r="AC195">
        <v>0</v>
      </c>
      <c r="AD195">
        <v>0</v>
      </c>
      <c r="AE195" s="4">
        <f t="shared" si="25"/>
        <v>8000</v>
      </c>
      <c r="AF195" s="4">
        <v>0</v>
      </c>
      <c r="AG195" s="4">
        <v>0</v>
      </c>
      <c r="AH195" s="4">
        <v>0</v>
      </c>
      <c r="AI195" s="4">
        <f t="shared" ref="AI195:AI258" si="27">X195-AG195+AH195+AF195</f>
        <v>8000</v>
      </c>
      <c r="AJ195" s="4">
        <f t="shared" si="26"/>
        <v>8000</v>
      </c>
      <c r="AK195" s="4">
        <f t="shared" ref="AK195:AK258" si="28">AI195-Y195</f>
        <v>0</v>
      </c>
      <c r="AL195" s="4">
        <v>0</v>
      </c>
      <c r="AM195" s="4">
        <v>0</v>
      </c>
      <c r="AN195" s="4">
        <v>0</v>
      </c>
      <c r="AO195" s="4">
        <v>0</v>
      </c>
      <c r="AP195" s="4">
        <v>0</v>
      </c>
    </row>
    <row r="196" spans="1:42" x14ac:dyDescent="0.25">
      <c r="A196" t="s">
        <v>37</v>
      </c>
      <c r="B196" t="s">
        <v>38</v>
      </c>
      <c r="C196" t="s">
        <v>443</v>
      </c>
      <c r="D196" t="s">
        <v>444</v>
      </c>
      <c r="E196" t="s">
        <v>39</v>
      </c>
      <c r="F196" t="s">
        <v>40</v>
      </c>
      <c r="G196" t="s">
        <v>41</v>
      </c>
      <c r="H196" t="s">
        <v>42</v>
      </c>
      <c r="I196" t="s">
        <v>106</v>
      </c>
      <c r="J196" t="s">
        <v>107</v>
      </c>
      <c r="K196" t="s">
        <v>436</v>
      </c>
      <c r="L196">
        <v>1</v>
      </c>
      <c r="M196" t="s">
        <v>101</v>
      </c>
      <c r="N196">
        <v>1</v>
      </c>
      <c r="O196" t="s">
        <v>298</v>
      </c>
      <c r="P196" t="s">
        <v>299</v>
      </c>
      <c r="Q196" t="s">
        <v>300</v>
      </c>
      <c r="R196">
        <v>3000</v>
      </c>
      <c r="S196" t="s">
        <v>234</v>
      </c>
      <c r="T196">
        <v>3751</v>
      </c>
      <c r="U196" t="s">
        <v>301</v>
      </c>
      <c r="V196">
        <v>0</v>
      </c>
      <c r="W196" t="s">
        <v>51</v>
      </c>
      <c r="X196" s="4">
        <v>13000</v>
      </c>
      <c r="Y196" s="4">
        <v>25000</v>
      </c>
      <c r="Z196">
        <v>0</v>
      </c>
      <c r="AA196">
        <v>0</v>
      </c>
      <c r="AB196">
        <v>0</v>
      </c>
      <c r="AC196">
        <v>0</v>
      </c>
      <c r="AD196">
        <v>0</v>
      </c>
      <c r="AE196" s="4">
        <f t="shared" si="25"/>
        <v>13000</v>
      </c>
      <c r="AF196" s="4">
        <v>0</v>
      </c>
      <c r="AG196" s="4">
        <v>0</v>
      </c>
      <c r="AH196" s="4">
        <v>0</v>
      </c>
      <c r="AI196" s="4">
        <f t="shared" si="27"/>
        <v>13000</v>
      </c>
      <c r="AJ196" s="4">
        <f t="shared" si="26"/>
        <v>13000</v>
      </c>
      <c r="AK196" s="4">
        <f t="shared" si="28"/>
        <v>-12000</v>
      </c>
      <c r="AL196" s="4">
        <v>0</v>
      </c>
      <c r="AM196" s="4">
        <v>0</v>
      </c>
      <c r="AN196" s="4">
        <v>0</v>
      </c>
      <c r="AO196" s="4">
        <v>12000</v>
      </c>
      <c r="AP196" s="4">
        <v>-12000</v>
      </c>
    </row>
    <row r="197" spans="1:42" x14ac:dyDescent="0.25">
      <c r="A197" t="s">
        <v>37</v>
      </c>
      <c r="B197" t="s">
        <v>38</v>
      </c>
      <c r="C197" t="s">
        <v>443</v>
      </c>
      <c r="D197" t="s">
        <v>444</v>
      </c>
      <c r="E197" t="s">
        <v>39</v>
      </c>
      <c r="F197" t="s">
        <v>40</v>
      </c>
      <c r="G197" t="s">
        <v>97</v>
      </c>
      <c r="H197" t="s">
        <v>98</v>
      </c>
      <c r="I197" t="s">
        <v>117</v>
      </c>
      <c r="J197" t="s">
        <v>118</v>
      </c>
      <c r="K197" t="s">
        <v>436</v>
      </c>
      <c r="L197">
        <v>1</v>
      </c>
      <c r="M197" t="s">
        <v>101</v>
      </c>
      <c r="N197">
        <v>5</v>
      </c>
      <c r="O197" t="s">
        <v>281</v>
      </c>
      <c r="P197" t="s">
        <v>269</v>
      </c>
      <c r="Q197" t="s">
        <v>270</v>
      </c>
      <c r="R197">
        <v>3000</v>
      </c>
      <c r="S197" t="s">
        <v>234</v>
      </c>
      <c r="T197">
        <v>3761</v>
      </c>
      <c r="U197" t="s">
        <v>302</v>
      </c>
      <c r="V197">
        <v>0</v>
      </c>
      <c r="W197" t="s">
        <v>51</v>
      </c>
      <c r="X197" s="4">
        <v>31899.38</v>
      </c>
      <c r="Y197" s="4">
        <v>0</v>
      </c>
      <c r="Z197">
        <v>0</v>
      </c>
      <c r="AA197">
        <v>0</v>
      </c>
      <c r="AB197">
        <v>0</v>
      </c>
      <c r="AC197">
        <v>0</v>
      </c>
      <c r="AD197">
        <v>0</v>
      </c>
      <c r="AE197" s="4">
        <f t="shared" si="25"/>
        <v>31899.38</v>
      </c>
      <c r="AF197" s="4">
        <v>0</v>
      </c>
      <c r="AG197" s="4">
        <v>0</v>
      </c>
      <c r="AH197" s="4">
        <v>0</v>
      </c>
      <c r="AI197" s="4">
        <f t="shared" si="27"/>
        <v>31899.38</v>
      </c>
      <c r="AJ197" s="4">
        <f t="shared" si="26"/>
        <v>31899.38</v>
      </c>
      <c r="AK197" s="4">
        <f t="shared" si="28"/>
        <v>31899.38</v>
      </c>
      <c r="AL197" s="4">
        <v>0</v>
      </c>
      <c r="AM197" s="4">
        <v>31899.38</v>
      </c>
      <c r="AN197" s="4">
        <v>0</v>
      </c>
      <c r="AO197" s="4">
        <v>0</v>
      </c>
      <c r="AP197" s="4">
        <v>31899.38</v>
      </c>
    </row>
    <row r="198" spans="1:42" x14ac:dyDescent="0.25">
      <c r="A198" t="s">
        <v>37</v>
      </c>
      <c r="B198" t="s">
        <v>38</v>
      </c>
      <c r="C198" t="s">
        <v>443</v>
      </c>
      <c r="D198" t="s">
        <v>444</v>
      </c>
      <c r="E198" t="s">
        <v>39</v>
      </c>
      <c r="F198" t="s">
        <v>40</v>
      </c>
      <c r="G198" t="s">
        <v>97</v>
      </c>
      <c r="H198" t="s">
        <v>98</v>
      </c>
      <c r="I198" t="s">
        <v>117</v>
      </c>
      <c r="J198" t="s">
        <v>118</v>
      </c>
      <c r="K198" t="s">
        <v>436</v>
      </c>
      <c r="L198">
        <v>1</v>
      </c>
      <c r="M198" t="s">
        <v>101</v>
      </c>
      <c r="N198">
        <v>5</v>
      </c>
      <c r="O198" t="s">
        <v>281</v>
      </c>
      <c r="P198" t="s">
        <v>269</v>
      </c>
      <c r="Q198" t="s">
        <v>270</v>
      </c>
      <c r="R198">
        <v>3000</v>
      </c>
      <c r="S198" t="s">
        <v>234</v>
      </c>
      <c r="T198">
        <v>3791</v>
      </c>
      <c r="U198" t="s">
        <v>303</v>
      </c>
      <c r="V198">
        <v>0</v>
      </c>
      <c r="W198" t="s">
        <v>51</v>
      </c>
      <c r="X198" s="4">
        <v>35558.14</v>
      </c>
      <c r="Y198" s="4">
        <v>0</v>
      </c>
      <c r="Z198">
        <v>0</v>
      </c>
      <c r="AA198">
        <v>0</v>
      </c>
      <c r="AB198">
        <v>0</v>
      </c>
      <c r="AC198">
        <v>0</v>
      </c>
      <c r="AD198">
        <v>0</v>
      </c>
      <c r="AE198" s="4">
        <f t="shared" si="25"/>
        <v>35558.14</v>
      </c>
      <c r="AF198" s="4">
        <v>0</v>
      </c>
      <c r="AG198" s="4">
        <v>0</v>
      </c>
      <c r="AH198" s="4">
        <v>0</v>
      </c>
      <c r="AI198" s="4">
        <f t="shared" si="27"/>
        <v>35558.14</v>
      </c>
      <c r="AJ198" s="4">
        <f t="shared" si="26"/>
        <v>35558.14</v>
      </c>
      <c r="AK198" s="4">
        <f t="shared" si="28"/>
        <v>35558.14</v>
      </c>
      <c r="AL198" s="4">
        <v>0</v>
      </c>
      <c r="AM198" s="4">
        <v>35558.14</v>
      </c>
      <c r="AN198" s="4">
        <v>0</v>
      </c>
      <c r="AO198" s="4">
        <v>0</v>
      </c>
      <c r="AP198" s="4">
        <v>35558.14</v>
      </c>
    </row>
    <row r="199" spans="1:42" x14ac:dyDescent="0.25">
      <c r="A199" t="s">
        <v>37</v>
      </c>
      <c r="B199" t="s">
        <v>38</v>
      </c>
      <c r="C199" t="s">
        <v>443</v>
      </c>
      <c r="D199" t="s">
        <v>444</v>
      </c>
      <c r="E199" t="s">
        <v>39</v>
      </c>
      <c r="F199" t="s">
        <v>40</v>
      </c>
      <c r="G199" t="s">
        <v>41</v>
      </c>
      <c r="H199" t="s">
        <v>42</v>
      </c>
      <c r="I199" t="s">
        <v>43</v>
      </c>
      <c r="J199" t="s">
        <v>44</v>
      </c>
      <c r="K199" t="s">
        <v>436</v>
      </c>
      <c r="L199">
        <v>6</v>
      </c>
      <c r="M199" t="s">
        <v>45</v>
      </c>
      <c r="N199">
        <v>19</v>
      </c>
      <c r="O199" t="s">
        <v>75</v>
      </c>
      <c r="P199" t="s">
        <v>47</v>
      </c>
      <c r="Q199" t="s">
        <v>48</v>
      </c>
      <c r="R199">
        <v>3000</v>
      </c>
      <c r="S199" t="s">
        <v>234</v>
      </c>
      <c r="T199">
        <v>3791</v>
      </c>
      <c r="U199" t="s">
        <v>303</v>
      </c>
      <c r="V199">
        <v>0</v>
      </c>
      <c r="W199" t="s">
        <v>51</v>
      </c>
      <c r="X199" s="4">
        <v>3000</v>
      </c>
      <c r="Y199" s="4">
        <v>3000</v>
      </c>
      <c r="Z199">
        <v>0</v>
      </c>
      <c r="AA199">
        <v>0</v>
      </c>
      <c r="AB199">
        <v>0</v>
      </c>
      <c r="AC199">
        <v>0</v>
      </c>
      <c r="AD199">
        <v>0</v>
      </c>
      <c r="AE199" s="4">
        <f t="shared" si="25"/>
        <v>3000</v>
      </c>
      <c r="AF199" s="4">
        <v>0</v>
      </c>
      <c r="AG199" s="4">
        <v>0</v>
      </c>
      <c r="AH199" s="4">
        <v>0</v>
      </c>
      <c r="AI199" s="4">
        <f t="shared" si="27"/>
        <v>3000</v>
      </c>
      <c r="AJ199" s="4">
        <f t="shared" si="26"/>
        <v>3000</v>
      </c>
      <c r="AK199" s="4">
        <f t="shared" si="28"/>
        <v>0</v>
      </c>
      <c r="AL199" s="4">
        <v>0</v>
      </c>
      <c r="AM199" s="4">
        <v>0</v>
      </c>
      <c r="AN199" s="4">
        <v>0</v>
      </c>
      <c r="AO199" s="4">
        <v>0</v>
      </c>
      <c r="AP199" s="4">
        <v>0</v>
      </c>
    </row>
    <row r="200" spans="1:42" x14ac:dyDescent="0.25">
      <c r="A200" t="s">
        <v>37</v>
      </c>
      <c r="B200" t="s">
        <v>38</v>
      </c>
      <c r="C200" t="s">
        <v>443</v>
      </c>
      <c r="D200" t="s">
        <v>444</v>
      </c>
      <c r="E200" t="s">
        <v>39</v>
      </c>
      <c r="F200" t="s">
        <v>40</v>
      </c>
      <c r="G200" t="s">
        <v>41</v>
      </c>
      <c r="H200" t="s">
        <v>42</v>
      </c>
      <c r="I200" t="s">
        <v>106</v>
      </c>
      <c r="J200" t="s">
        <v>107</v>
      </c>
      <c r="K200" t="s">
        <v>436</v>
      </c>
      <c r="L200">
        <v>5</v>
      </c>
      <c r="M200" t="s">
        <v>108</v>
      </c>
      <c r="N200">
        <v>2</v>
      </c>
      <c r="O200" t="s">
        <v>109</v>
      </c>
      <c r="P200" t="s">
        <v>110</v>
      </c>
      <c r="Q200" t="s">
        <v>111</v>
      </c>
      <c r="R200">
        <v>3000</v>
      </c>
      <c r="S200" t="s">
        <v>234</v>
      </c>
      <c r="T200">
        <v>3811</v>
      </c>
      <c r="U200" t="s">
        <v>304</v>
      </c>
      <c r="V200">
        <v>0</v>
      </c>
      <c r="W200" t="s">
        <v>51</v>
      </c>
      <c r="X200" s="4">
        <v>15000</v>
      </c>
      <c r="Y200" s="4">
        <v>15000</v>
      </c>
      <c r="Z200">
        <v>0</v>
      </c>
      <c r="AA200">
        <v>0</v>
      </c>
      <c r="AB200">
        <v>0</v>
      </c>
      <c r="AC200">
        <v>0</v>
      </c>
      <c r="AD200">
        <v>0</v>
      </c>
      <c r="AE200" s="4">
        <f t="shared" si="25"/>
        <v>15000</v>
      </c>
      <c r="AF200" s="4">
        <v>0</v>
      </c>
      <c r="AG200" s="22">
        <v>0</v>
      </c>
      <c r="AH200" s="22">
        <v>0</v>
      </c>
      <c r="AI200" s="4">
        <f t="shared" si="27"/>
        <v>15000</v>
      </c>
      <c r="AJ200" s="4">
        <f t="shared" si="26"/>
        <v>15000</v>
      </c>
      <c r="AK200" s="4">
        <f t="shared" si="28"/>
        <v>0</v>
      </c>
      <c r="AL200" s="4">
        <v>0</v>
      </c>
      <c r="AM200" s="4">
        <v>0</v>
      </c>
      <c r="AN200" s="4">
        <v>0</v>
      </c>
      <c r="AO200" s="4">
        <v>0</v>
      </c>
      <c r="AP200" s="4">
        <v>0</v>
      </c>
    </row>
    <row r="201" spans="1:42" x14ac:dyDescent="0.25">
      <c r="A201" t="s">
        <v>37</v>
      </c>
      <c r="B201" t="s">
        <v>38</v>
      </c>
      <c r="C201" t="s">
        <v>446</v>
      </c>
      <c r="D201" t="s">
        <v>447</v>
      </c>
      <c r="E201" t="s">
        <v>141</v>
      </c>
      <c r="F201" t="s">
        <v>142</v>
      </c>
      <c r="G201" t="s">
        <v>115</v>
      </c>
      <c r="H201" t="s">
        <v>116</v>
      </c>
      <c r="I201" t="s">
        <v>204</v>
      </c>
      <c r="J201" t="s">
        <v>205</v>
      </c>
      <c r="K201" t="s">
        <v>436</v>
      </c>
      <c r="L201">
        <v>4</v>
      </c>
      <c r="M201" t="s">
        <v>145</v>
      </c>
      <c r="N201">
        <v>45</v>
      </c>
      <c r="O201" t="s">
        <v>305</v>
      </c>
      <c r="P201" t="s">
        <v>306</v>
      </c>
      <c r="Q201" t="s">
        <v>307</v>
      </c>
      <c r="R201">
        <v>3000</v>
      </c>
      <c r="S201" t="s">
        <v>234</v>
      </c>
      <c r="T201">
        <v>3821</v>
      </c>
      <c r="U201" t="s">
        <v>308</v>
      </c>
      <c r="V201">
        <v>0</v>
      </c>
      <c r="W201" t="s">
        <v>51</v>
      </c>
      <c r="X201" s="4">
        <v>0</v>
      </c>
      <c r="Y201" s="4">
        <v>0</v>
      </c>
      <c r="Z201">
        <v>0</v>
      </c>
      <c r="AA201">
        <v>0</v>
      </c>
      <c r="AB201">
        <v>0</v>
      </c>
      <c r="AC201">
        <v>0</v>
      </c>
      <c r="AD201">
        <v>0</v>
      </c>
      <c r="AE201" s="4">
        <f t="shared" si="25"/>
        <v>0</v>
      </c>
      <c r="AF201" s="4">
        <v>0</v>
      </c>
      <c r="AG201" s="4">
        <v>0</v>
      </c>
      <c r="AH201" s="4">
        <v>500000</v>
      </c>
      <c r="AI201" s="4">
        <f t="shared" si="27"/>
        <v>500000</v>
      </c>
      <c r="AJ201" s="4">
        <f t="shared" si="26"/>
        <v>500000</v>
      </c>
      <c r="AK201" s="4">
        <f t="shared" si="28"/>
        <v>500000</v>
      </c>
      <c r="AL201" s="4">
        <v>0</v>
      </c>
      <c r="AM201" s="4">
        <v>0</v>
      </c>
      <c r="AN201" s="4">
        <v>0</v>
      </c>
      <c r="AO201" s="4">
        <v>0</v>
      </c>
      <c r="AP201" s="4">
        <v>0</v>
      </c>
    </row>
    <row r="202" spans="1:42" x14ac:dyDescent="0.25">
      <c r="A202" t="s">
        <v>37</v>
      </c>
      <c r="B202" t="s">
        <v>38</v>
      </c>
      <c r="C202" t="s">
        <v>446</v>
      </c>
      <c r="D202" t="s">
        <v>450</v>
      </c>
      <c r="E202" t="s">
        <v>131</v>
      </c>
      <c r="F202" t="s">
        <v>132</v>
      </c>
      <c r="G202" t="s">
        <v>115</v>
      </c>
      <c r="H202" t="s">
        <v>116</v>
      </c>
      <c r="I202" t="s">
        <v>133</v>
      </c>
      <c r="J202" t="s">
        <v>134</v>
      </c>
      <c r="K202" t="s">
        <v>436</v>
      </c>
      <c r="L202">
        <v>5</v>
      </c>
      <c r="M202" t="s">
        <v>108</v>
      </c>
      <c r="N202">
        <v>29</v>
      </c>
      <c r="O202" t="s">
        <v>135</v>
      </c>
      <c r="P202" t="s">
        <v>136</v>
      </c>
      <c r="Q202" t="s">
        <v>137</v>
      </c>
      <c r="R202">
        <v>3000</v>
      </c>
      <c r="S202" t="s">
        <v>234</v>
      </c>
      <c r="T202">
        <v>3821</v>
      </c>
      <c r="U202" t="s">
        <v>308</v>
      </c>
      <c r="V202">
        <v>0</v>
      </c>
      <c r="W202" t="s">
        <v>51</v>
      </c>
      <c r="X202" s="4">
        <v>1360800</v>
      </c>
      <c r="Y202" s="4">
        <v>1500000</v>
      </c>
      <c r="Z202">
        <v>0</v>
      </c>
      <c r="AA202">
        <v>0</v>
      </c>
      <c r="AB202">
        <v>0</v>
      </c>
      <c r="AC202">
        <v>0</v>
      </c>
      <c r="AD202">
        <v>0</v>
      </c>
      <c r="AE202" s="4">
        <f t="shared" si="25"/>
        <v>1360800</v>
      </c>
      <c r="AF202" s="4">
        <v>0</v>
      </c>
      <c r="AG202" s="4">
        <v>0</v>
      </c>
      <c r="AH202" s="4">
        <v>0</v>
      </c>
      <c r="AI202" s="4">
        <f t="shared" si="27"/>
        <v>1360800</v>
      </c>
      <c r="AJ202" s="4">
        <f t="shared" si="26"/>
        <v>1360800</v>
      </c>
      <c r="AK202" s="4">
        <f t="shared" si="28"/>
        <v>-139200</v>
      </c>
      <c r="AL202" s="4">
        <v>0</v>
      </c>
      <c r="AM202" s="4">
        <v>0</v>
      </c>
      <c r="AN202" s="4">
        <v>0</v>
      </c>
      <c r="AO202" s="4">
        <v>139200</v>
      </c>
      <c r="AP202" s="4">
        <v>-139200</v>
      </c>
    </row>
    <row r="203" spans="1:42" x14ac:dyDescent="0.25">
      <c r="A203" t="s">
        <v>37</v>
      </c>
      <c r="B203" t="s">
        <v>38</v>
      </c>
      <c r="C203" t="s">
        <v>443</v>
      </c>
      <c r="D203" t="s">
        <v>444</v>
      </c>
      <c r="E203" t="s">
        <v>39</v>
      </c>
      <c r="F203" t="s">
        <v>40</v>
      </c>
      <c r="G203" t="s">
        <v>78</v>
      </c>
      <c r="H203" t="s">
        <v>79</v>
      </c>
      <c r="I203" t="s">
        <v>80</v>
      </c>
      <c r="J203" t="s">
        <v>81</v>
      </c>
      <c r="K203" t="s">
        <v>436</v>
      </c>
      <c r="L203">
        <v>6</v>
      </c>
      <c r="M203" t="s">
        <v>45</v>
      </c>
      <c r="N203">
        <v>16</v>
      </c>
      <c r="O203" t="s">
        <v>138</v>
      </c>
      <c r="P203" t="s">
        <v>139</v>
      </c>
      <c r="Q203" t="s">
        <v>140</v>
      </c>
      <c r="R203">
        <v>3000</v>
      </c>
      <c r="S203" t="s">
        <v>234</v>
      </c>
      <c r="T203">
        <v>3821</v>
      </c>
      <c r="U203" t="s">
        <v>308</v>
      </c>
      <c r="V203">
        <v>0</v>
      </c>
      <c r="W203" t="s">
        <v>51</v>
      </c>
      <c r="X203" s="4">
        <v>1000000</v>
      </c>
      <c r="Y203" s="4">
        <v>1000000</v>
      </c>
      <c r="Z203">
        <v>0</v>
      </c>
      <c r="AA203">
        <v>0</v>
      </c>
      <c r="AB203">
        <v>0</v>
      </c>
      <c r="AC203">
        <v>0</v>
      </c>
      <c r="AD203">
        <v>0</v>
      </c>
      <c r="AE203" s="4">
        <f t="shared" si="25"/>
        <v>1000000</v>
      </c>
      <c r="AF203" s="4">
        <v>0</v>
      </c>
      <c r="AG203" s="4">
        <v>0</v>
      </c>
      <c r="AH203" s="4">
        <v>0</v>
      </c>
      <c r="AI203" s="4">
        <f t="shared" si="27"/>
        <v>1000000</v>
      </c>
      <c r="AJ203" s="4">
        <f t="shared" si="26"/>
        <v>1000000</v>
      </c>
      <c r="AK203" s="4">
        <f t="shared" si="28"/>
        <v>0</v>
      </c>
      <c r="AL203" s="4">
        <v>0</v>
      </c>
      <c r="AM203" s="4">
        <v>0</v>
      </c>
      <c r="AN203" s="4">
        <v>0</v>
      </c>
      <c r="AO203" s="4">
        <v>0</v>
      </c>
      <c r="AP203" s="4">
        <v>0</v>
      </c>
    </row>
    <row r="204" spans="1:42" x14ac:dyDescent="0.25">
      <c r="A204" t="s">
        <v>37</v>
      </c>
      <c r="B204" t="s">
        <v>38</v>
      </c>
      <c r="C204" t="s">
        <v>443</v>
      </c>
      <c r="D204" t="s">
        <v>444</v>
      </c>
      <c r="E204" t="s">
        <v>39</v>
      </c>
      <c r="F204" t="s">
        <v>40</v>
      </c>
      <c r="G204" t="s">
        <v>97</v>
      </c>
      <c r="H204" t="s">
        <v>98</v>
      </c>
      <c r="I204" t="s">
        <v>117</v>
      </c>
      <c r="J204" t="s">
        <v>118</v>
      </c>
      <c r="K204" t="s">
        <v>436</v>
      </c>
      <c r="L204">
        <v>1</v>
      </c>
      <c r="M204" t="s">
        <v>101</v>
      </c>
      <c r="N204">
        <v>5</v>
      </c>
      <c r="O204" t="s">
        <v>281</v>
      </c>
      <c r="P204" t="s">
        <v>269</v>
      </c>
      <c r="Q204" t="s">
        <v>270</v>
      </c>
      <c r="R204">
        <v>3000</v>
      </c>
      <c r="S204" t="s">
        <v>234</v>
      </c>
      <c r="T204">
        <v>3821</v>
      </c>
      <c r="U204" t="s">
        <v>308</v>
      </c>
      <c r="V204">
        <v>0</v>
      </c>
      <c r="W204" t="s">
        <v>51</v>
      </c>
      <c r="X204" s="4">
        <v>15660</v>
      </c>
      <c r="Y204" s="4">
        <v>0</v>
      </c>
      <c r="Z204">
        <v>0</v>
      </c>
      <c r="AA204">
        <v>0</v>
      </c>
      <c r="AB204">
        <v>0</v>
      </c>
      <c r="AC204">
        <v>0</v>
      </c>
      <c r="AD204">
        <v>0</v>
      </c>
      <c r="AE204" s="4">
        <f t="shared" si="25"/>
        <v>15660</v>
      </c>
      <c r="AF204" s="4">
        <v>0</v>
      </c>
      <c r="AG204" s="4">
        <v>0</v>
      </c>
      <c r="AH204" s="4">
        <v>0</v>
      </c>
      <c r="AI204" s="4">
        <f t="shared" si="27"/>
        <v>15660</v>
      </c>
      <c r="AJ204" s="4">
        <f t="shared" si="26"/>
        <v>15660</v>
      </c>
      <c r="AK204" s="4">
        <f t="shared" si="28"/>
        <v>15660</v>
      </c>
      <c r="AL204" s="4">
        <v>0</v>
      </c>
      <c r="AM204" s="4">
        <v>15660</v>
      </c>
      <c r="AN204" s="4">
        <v>0</v>
      </c>
      <c r="AO204" s="4">
        <v>0</v>
      </c>
      <c r="AP204" s="4">
        <v>15660</v>
      </c>
    </row>
    <row r="205" spans="1:42" x14ac:dyDescent="0.25">
      <c r="A205" t="s">
        <v>37</v>
      </c>
      <c r="B205" t="s">
        <v>38</v>
      </c>
      <c r="C205" t="s">
        <v>443</v>
      </c>
      <c r="D205" t="s">
        <v>444</v>
      </c>
      <c r="E205" t="s">
        <v>39</v>
      </c>
      <c r="F205" t="s">
        <v>40</v>
      </c>
      <c r="G205" t="s">
        <v>41</v>
      </c>
      <c r="H205" t="s">
        <v>42</v>
      </c>
      <c r="I205" t="s">
        <v>106</v>
      </c>
      <c r="J205" t="s">
        <v>107</v>
      </c>
      <c r="K205" t="s">
        <v>436</v>
      </c>
      <c r="L205">
        <v>5</v>
      </c>
      <c r="M205" t="s">
        <v>108</v>
      </c>
      <c r="N205">
        <v>2</v>
      </c>
      <c r="O205" t="s">
        <v>109</v>
      </c>
      <c r="P205" t="s">
        <v>110</v>
      </c>
      <c r="Q205" t="s">
        <v>111</v>
      </c>
      <c r="R205">
        <v>3000</v>
      </c>
      <c r="S205" t="s">
        <v>234</v>
      </c>
      <c r="T205">
        <v>3821</v>
      </c>
      <c r="U205" t="s">
        <v>308</v>
      </c>
      <c r="V205">
        <v>0</v>
      </c>
      <c r="W205" t="s">
        <v>51</v>
      </c>
      <c r="X205" s="4">
        <v>20000</v>
      </c>
      <c r="Y205" s="4">
        <v>20000</v>
      </c>
      <c r="Z205" s="4">
        <v>19952</v>
      </c>
      <c r="AA205" s="4">
        <v>19952</v>
      </c>
      <c r="AB205" s="4">
        <v>14152</v>
      </c>
      <c r="AC205" s="4">
        <v>14152</v>
      </c>
      <c r="AD205" s="4">
        <v>14152</v>
      </c>
      <c r="AE205" s="4">
        <f t="shared" si="25"/>
        <v>48</v>
      </c>
      <c r="AF205" s="4">
        <v>0</v>
      </c>
      <c r="AG205" s="22">
        <v>0</v>
      </c>
      <c r="AH205" s="22">
        <v>500000</v>
      </c>
      <c r="AI205" s="4">
        <f t="shared" si="27"/>
        <v>520000</v>
      </c>
      <c r="AJ205" s="4">
        <f t="shared" si="26"/>
        <v>500048</v>
      </c>
      <c r="AK205" s="4">
        <f t="shared" si="28"/>
        <v>500000</v>
      </c>
      <c r="AL205" s="4">
        <v>0</v>
      </c>
      <c r="AM205" s="4">
        <v>0</v>
      </c>
      <c r="AN205" s="4">
        <v>0</v>
      </c>
      <c r="AO205" s="4">
        <v>0</v>
      </c>
      <c r="AP205" s="4">
        <v>0</v>
      </c>
    </row>
    <row r="206" spans="1:42" x14ac:dyDescent="0.25">
      <c r="A206" t="s">
        <v>37</v>
      </c>
      <c r="B206" t="s">
        <v>38</v>
      </c>
      <c r="C206" t="s">
        <v>446</v>
      </c>
      <c r="D206" t="s">
        <v>450</v>
      </c>
      <c r="E206" t="s">
        <v>131</v>
      </c>
      <c r="F206" t="s">
        <v>132</v>
      </c>
      <c r="G206" t="s">
        <v>115</v>
      </c>
      <c r="H206" t="s">
        <v>116</v>
      </c>
      <c r="I206" t="s">
        <v>133</v>
      </c>
      <c r="J206" t="s">
        <v>134</v>
      </c>
      <c r="K206" t="s">
        <v>436</v>
      </c>
      <c r="L206">
        <v>5</v>
      </c>
      <c r="M206" t="s">
        <v>108</v>
      </c>
      <c r="N206">
        <v>29</v>
      </c>
      <c r="O206" t="s">
        <v>135</v>
      </c>
      <c r="P206" t="s">
        <v>136</v>
      </c>
      <c r="Q206" t="s">
        <v>137</v>
      </c>
      <c r="R206">
        <v>3000</v>
      </c>
      <c r="S206" t="s">
        <v>234</v>
      </c>
      <c r="T206">
        <v>3821</v>
      </c>
      <c r="U206" t="s">
        <v>308</v>
      </c>
      <c r="V206">
        <v>12</v>
      </c>
      <c r="W206" t="s">
        <v>309</v>
      </c>
      <c r="X206" s="4">
        <v>0</v>
      </c>
      <c r="Y206" s="4">
        <v>0</v>
      </c>
      <c r="Z206" s="4">
        <v>1499416</v>
      </c>
      <c r="AA206" s="4">
        <v>1499416</v>
      </c>
      <c r="AB206">
        <v>0</v>
      </c>
      <c r="AC206">
        <v>0</v>
      </c>
      <c r="AD206">
        <v>0</v>
      </c>
      <c r="AE206" s="4">
        <f t="shared" si="25"/>
        <v>-1499416</v>
      </c>
      <c r="AF206" s="4">
        <v>0</v>
      </c>
      <c r="AG206" s="4">
        <v>0</v>
      </c>
      <c r="AH206" s="4">
        <v>1499416</v>
      </c>
      <c r="AI206" s="4">
        <f t="shared" si="27"/>
        <v>1499416</v>
      </c>
      <c r="AJ206" s="4">
        <f t="shared" si="26"/>
        <v>0</v>
      </c>
      <c r="AK206" s="4">
        <f t="shared" si="28"/>
        <v>1499416</v>
      </c>
      <c r="AL206" s="4">
        <v>0</v>
      </c>
      <c r="AM206" s="4">
        <v>0</v>
      </c>
      <c r="AN206" s="4">
        <v>0</v>
      </c>
      <c r="AO206" s="4">
        <v>0</v>
      </c>
      <c r="AP206" s="4">
        <v>0</v>
      </c>
    </row>
    <row r="207" spans="1:42" x14ac:dyDescent="0.25">
      <c r="A207" t="s">
        <v>37</v>
      </c>
      <c r="B207" t="s">
        <v>38</v>
      </c>
      <c r="C207" t="s">
        <v>948</v>
      </c>
      <c r="D207" t="s">
        <v>453</v>
      </c>
      <c r="E207" t="s">
        <v>150</v>
      </c>
      <c r="F207" t="s">
        <v>151</v>
      </c>
      <c r="G207" t="s">
        <v>41</v>
      </c>
      <c r="H207" t="s">
        <v>42</v>
      </c>
      <c r="I207" t="s">
        <v>152</v>
      </c>
      <c r="J207" t="s">
        <v>153</v>
      </c>
      <c r="K207" t="s">
        <v>436</v>
      </c>
      <c r="L207">
        <v>8</v>
      </c>
      <c r="M207" t="s">
        <v>154</v>
      </c>
      <c r="N207">
        <v>39</v>
      </c>
      <c r="O207" t="s">
        <v>155</v>
      </c>
      <c r="P207" t="s">
        <v>156</v>
      </c>
      <c r="Q207" t="s">
        <v>157</v>
      </c>
      <c r="R207">
        <v>3000</v>
      </c>
      <c r="S207" t="s">
        <v>234</v>
      </c>
      <c r="T207">
        <v>3821</v>
      </c>
      <c r="U207" t="s">
        <v>308</v>
      </c>
      <c r="V207">
        <v>0</v>
      </c>
      <c r="W207" t="s">
        <v>51</v>
      </c>
      <c r="X207" s="4">
        <v>1500000</v>
      </c>
      <c r="Y207" s="4">
        <v>1500000</v>
      </c>
      <c r="Z207" s="4">
        <v>1556000</v>
      </c>
      <c r="AA207" s="4">
        <v>1556000</v>
      </c>
      <c r="AB207" s="4">
        <v>1238000</v>
      </c>
      <c r="AC207" s="4">
        <v>1138000</v>
      </c>
      <c r="AD207" s="4">
        <v>1138000</v>
      </c>
      <c r="AE207" s="4">
        <f t="shared" si="25"/>
        <v>-56000</v>
      </c>
      <c r="AF207" s="4">
        <v>0</v>
      </c>
      <c r="AG207" s="4">
        <v>0</v>
      </c>
      <c r="AH207" s="4">
        <v>56000</v>
      </c>
      <c r="AI207" s="4">
        <f t="shared" si="27"/>
        <v>1556000</v>
      </c>
      <c r="AJ207" s="4">
        <f t="shared" si="26"/>
        <v>0</v>
      </c>
      <c r="AK207" s="4">
        <f t="shared" si="28"/>
        <v>56000</v>
      </c>
      <c r="AL207" s="4">
        <v>0</v>
      </c>
      <c r="AM207" s="4">
        <v>0</v>
      </c>
      <c r="AN207" s="4">
        <v>0</v>
      </c>
      <c r="AO207" s="4">
        <v>0</v>
      </c>
      <c r="AP207" s="4">
        <v>0</v>
      </c>
    </row>
    <row r="208" spans="1:42" x14ac:dyDescent="0.25">
      <c r="A208" t="s">
        <v>37</v>
      </c>
      <c r="B208" t="s">
        <v>38</v>
      </c>
      <c r="C208" t="s">
        <v>443</v>
      </c>
      <c r="D208" t="s">
        <v>444</v>
      </c>
      <c r="E208" t="s">
        <v>39</v>
      </c>
      <c r="F208" t="s">
        <v>40</v>
      </c>
      <c r="G208" t="s">
        <v>41</v>
      </c>
      <c r="H208" t="s">
        <v>42</v>
      </c>
      <c r="I208" t="s">
        <v>43</v>
      </c>
      <c r="J208" t="s">
        <v>44</v>
      </c>
      <c r="K208" t="s">
        <v>436</v>
      </c>
      <c r="L208">
        <v>6</v>
      </c>
      <c r="M208" t="s">
        <v>45</v>
      </c>
      <c r="N208">
        <v>19</v>
      </c>
      <c r="O208" t="s">
        <v>75</v>
      </c>
      <c r="P208" t="s">
        <v>47</v>
      </c>
      <c r="Q208" t="s">
        <v>48</v>
      </c>
      <c r="R208">
        <v>3000</v>
      </c>
      <c r="S208" t="s">
        <v>234</v>
      </c>
      <c r="T208">
        <v>3821</v>
      </c>
      <c r="U208" t="s">
        <v>308</v>
      </c>
      <c r="V208">
        <v>0</v>
      </c>
      <c r="W208" t="s">
        <v>51</v>
      </c>
      <c r="X208" s="4">
        <v>283699</v>
      </c>
      <c r="Y208" s="4">
        <v>283699</v>
      </c>
      <c r="Z208">
        <v>0</v>
      </c>
      <c r="AA208">
        <v>0</v>
      </c>
      <c r="AB208">
        <v>0</v>
      </c>
      <c r="AC208">
        <v>0</v>
      </c>
      <c r="AD208">
        <v>0</v>
      </c>
      <c r="AE208" s="4">
        <f t="shared" si="25"/>
        <v>283699</v>
      </c>
      <c r="AF208" s="4">
        <v>0</v>
      </c>
      <c r="AG208" s="4">
        <v>0</v>
      </c>
      <c r="AH208" s="4">
        <v>0</v>
      </c>
      <c r="AI208" s="4">
        <f t="shared" si="27"/>
        <v>283699</v>
      </c>
      <c r="AJ208" s="4">
        <f t="shared" si="26"/>
        <v>283699</v>
      </c>
      <c r="AK208" s="4">
        <f t="shared" si="28"/>
        <v>0</v>
      </c>
      <c r="AL208" s="4">
        <v>0</v>
      </c>
      <c r="AM208" s="4">
        <v>0</v>
      </c>
      <c r="AN208" s="4">
        <v>0</v>
      </c>
      <c r="AO208" s="4">
        <v>0</v>
      </c>
      <c r="AP208" s="4">
        <v>0</v>
      </c>
    </row>
    <row r="209" spans="1:42" x14ac:dyDescent="0.25">
      <c r="A209" t="s">
        <v>37</v>
      </c>
      <c r="B209" t="s">
        <v>38</v>
      </c>
      <c r="C209" t="s">
        <v>443</v>
      </c>
      <c r="D209" t="s">
        <v>444</v>
      </c>
      <c r="E209" t="s">
        <v>39</v>
      </c>
      <c r="F209" t="s">
        <v>40</v>
      </c>
      <c r="G209" t="s">
        <v>41</v>
      </c>
      <c r="H209" t="s">
        <v>42</v>
      </c>
      <c r="I209" t="s">
        <v>204</v>
      </c>
      <c r="J209" t="s">
        <v>205</v>
      </c>
      <c r="K209" t="s">
        <v>436</v>
      </c>
      <c r="L209">
        <v>4</v>
      </c>
      <c r="M209" t="s">
        <v>145</v>
      </c>
      <c r="N209">
        <v>44</v>
      </c>
      <c r="O209" t="s">
        <v>206</v>
      </c>
      <c r="P209" t="s">
        <v>207</v>
      </c>
      <c r="Q209" t="s">
        <v>208</v>
      </c>
      <c r="R209">
        <v>3000</v>
      </c>
      <c r="S209" t="s">
        <v>234</v>
      </c>
      <c r="T209">
        <v>3821</v>
      </c>
      <c r="U209" t="s">
        <v>308</v>
      </c>
      <c r="V209">
        <v>0</v>
      </c>
      <c r="W209" t="s">
        <v>51</v>
      </c>
      <c r="X209" s="4">
        <v>150000</v>
      </c>
      <c r="Y209" s="4">
        <v>150000</v>
      </c>
      <c r="Z209">
        <v>0</v>
      </c>
      <c r="AA209">
        <v>0</v>
      </c>
      <c r="AB209">
        <v>0</v>
      </c>
      <c r="AC209">
        <v>0</v>
      </c>
      <c r="AD209">
        <v>0</v>
      </c>
      <c r="AE209" s="4">
        <f t="shared" si="25"/>
        <v>150000</v>
      </c>
      <c r="AF209" s="4">
        <v>0</v>
      </c>
      <c r="AG209" s="4">
        <v>0</v>
      </c>
      <c r="AH209" s="4">
        <v>0</v>
      </c>
      <c r="AI209" s="4">
        <f t="shared" si="27"/>
        <v>150000</v>
      </c>
      <c r="AJ209" s="4">
        <f t="shared" si="26"/>
        <v>150000</v>
      </c>
      <c r="AK209" s="4">
        <f t="shared" si="28"/>
        <v>0</v>
      </c>
      <c r="AL209" s="4">
        <v>0</v>
      </c>
      <c r="AM209" s="4">
        <v>0</v>
      </c>
      <c r="AN209" s="4">
        <v>0</v>
      </c>
      <c r="AO209" s="4">
        <v>0</v>
      </c>
      <c r="AP209" s="4">
        <v>0</v>
      </c>
    </row>
    <row r="210" spans="1:42" x14ac:dyDescent="0.25">
      <c r="A210" t="s">
        <v>37</v>
      </c>
      <c r="B210" t="s">
        <v>38</v>
      </c>
      <c r="C210" t="s">
        <v>443</v>
      </c>
      <c r="D210" t="s">
        <v>445</v>
      </c>
      <c r="E210" t="s">
        <v>123</v>
      </c>
      <c r="F210" t="s">
        <v>124</v>
      </c>
      <c r="G210" t="s">
        <v>41</v>
      </c>
      <c r="H210" t="s">
        <v>42</v>
      </c>
      <c r="I210" t="s">
        <v>152</v>
      </c>
      <c r="J210" t="s">
        <v>153</v>
      </c>
      <c r="K210" t="s">
        <v>436</v>
      </c>
      <c r="L210">
        <v>8</v>
      </c>
      <c r="M210" t="s">
        <v>154</v>
      </c>
      <c r="N210">
        <v>40</v>
      </c>
      <c r="O210" t="s">
        <v>310</v>
      </c>
      <c r="P210" t="s">
        <v>311</v>
      </c>
      <c r="Q210" t="s">
        <v>312</v>
      </c>
      <c r="R210">
        <v>3000</v>
      </c>
      <c r="S210" t="s">
        <v>234</v>
      </c>
      <c r="T210">
        <v>3821</v>
      </c>
      <c r="U210" t="s">
        <v>308</v>
      </c>
      <c r="V210">
        <v>0</v>
      </c>
      <c r="W210" t="s">
        <v>51</v>
      </c>
      <c r="X210" s="4">
        <v>0</v>
      </c>
      <c r="Y210" s="4">
        <v>0</v>
      </c>
      <c r="Z210" s="4">
        <v>0</v>
      </c>
      <c r="AA210" s="4">
        <v>0</v>
      </c>
      <c r="AB210" s="4">
        <v>0</v>
      </c>
      <c r="AC210" s="4">
        <v>0</v>
      </c>
      <c r="AD210" s="4">
        <v>0</v>
      </c>
      <c r="AE210" s="4">
        <f t="shared" si="25"/>
        <v>0</v>
      </c>
      <c r="AF210" s="4">
        <v>0</v>
      </c>
      <c r="AG210" s="4">
        <v>0</v>
      </c>
      <c r="AH210" s="4">
        <v>200000</v>
      </c>
      <c r="AI210" s="4">
        <f t="shared" si="27"/>
        <v>200000</v>
      </c>
      <c r="AJ210" s="4">
        <f t="shared" si="26"/>
        <v>200000</v>
      </c>
      <c r="AK210" s="4">
        <f t="shared" si="28"/>
        <v>200000</v>
      </c>
    </row>
    <row r="211" spans="1:42" x14ac:dyDescent="0.25">
      <c r="A211" t="s">
        <v>37</v>
      </c>
      <c r="B211" t="s">
        <v>38</v>
      </c>
      <c r="C211" t="s">
        <v>443</v>
      </c>
      <c r="D211" t="s">
        <v>444</v>
      </c>
      <c r="E211" t="s">
        <v>39</v>
      </c>
      <c r="F211" t="s">
        <v>40</v>
      </c>
      <c r="G211" t="s">
        <v>41</v>
      </c>
      <c r="H211" t="s">
        <v>42</v>
      </c>
      <c r="I211" t="s">
        <v>43</v>
      </c>
      <c r="J211" t="s">
        <v>44</v>
      </c>
      <c r="K211" t="s">
        <v>436</v>
      </c>
      <c r="L211">
        <v>6</v>
      </c>
      <c r="M211" t="s">
        <v>45</v>
      </c>
      <c r="N211">
        <v>19</v>
      </c>
      <c r="O211" t="s">
        <v>75</v>
      </c>
      <c r="P211" t="s">
        <v>47</v>
      </c>
      <c r="Q211" t="s">
        <v>48</v>
      </c>
      <c r="R211">
        <v>3000</v>
      </c>
      <c r="S211" t="s">
        <v>234</v>
      </c>
      <c r="T211">
        <v>3911</v>
      </c>
      <c r="U211" t="s">
        <v>313</v>
      </c>
      <c r="V211">
        <v>0</v>
      </c>
      <c r="W211" t="s">
        <v>51</v>
      </c>
      <c r="X211" s="4">
        <v>750000</v>
      </c>
      <c r="Y211" s="4">
        <v>750000</v>
      </c>
      <c r="Z211" s="4">
        <v>314407.5</v>
      </c>
      <c r="AA211" s="4">
        <v>314407.5</v>
      </c>
      <c r="AB211" s="4">
        <v>314407.5</v>
      </c>
      <c r="AC211" s="4">
        <v>314407.5</v>
      </c>
      <c r="AD211" s="4">
        <v>314407.5</v>
      </c>
      <c r="AE211" s="4">
        <f t="shared" si="25"/>
        <v>435592.5</v>
      </c>
      <c r="AF211" s="4">
        <v>0</v>
      </c>
      <c r="AG211" s="4">
        <v>0</v>
      </c>
      <c r="AH211" s="4">
        <v>0</v>
      </c>
      <c r="AI211" s="4">
        <f t="shared" si="27"/>
        <v>750000</v>
      </c>
      <c r="AJ211" s="4">
        <f t="shared" si="26"/>
        <v>435592.5</v>
      </c>
      <c r="AK211" s="4">
        <f t="shared" si="28"/>
        <v>0</v>
      </c>
      <c r="AL211" s="4">
        <v>0</v>
      </c>
      <c r="AM211" s="4">
        <v>0</v>
      </c>
      <c r="AN211" s="4">
        <v>0</v>
      </c>
      <c r="AO211" s="4">
        <v>0</v>
      </c>
      <c r="AP211" s="4">
        <v>0</v>
      </c>
    </row>
    <row r="212" spans="1:42" x14ac:dyDescent="0.25">
      <c r="A212" t="s">
        <v>314</v>
      </c>
      <c r="B212" t="s">
        <v>315</v>
      </c>
      <c r="C212" t="s">
        <v>443</v>
      </c>
      <c r="D212" t="s">
        <v>444</v>
      </c>
      <c r="E212" t="s">
        <v>39</v>
      </c>
      <c r="F212" t="s">
        <v>40</v>
      </c>
      <c r="G212" t="s">
        <v>78</v>
      </c>
      <c r="H212" t="s">
        <v>79</v>
      </c>
      <c r="I212" t="s">
        <v>80</v>
      </c>
      <c r="J212" t="s">
        <v>81</v>
      </c>
      <c r="K212" t="s">
        <v>436</v>
      </c>
      <c r="L212">
        <v>6</v>
      </c>
      <c r="M212" t="s">
        <v>45</v>
      </c>
      <c r="N212">
        <v>17</v>
      </c>
      <c r="O212" t="s">
        <v>316</v>
      </c>
      <c r="P212" t="s">
        <v>317</v>
      </c>
      <c r="Q212" t="s">
        <v>318</v>
      </c>
      <c r="R212">
        <v>3000</v>
      </c>
      <c r="S212" t="s">
        <v>234</v>
      </c>
      <c r="T212">
        <v>3921</v>
      </c>
      <c r="U212" t="s">
        <v>319</v>
      </c>
      <c r="V212">
        <v>0</v>
      </c>
      <c r="W212" t="s">
        <v>51</v>
      </c>
      <c r="X212" s="4">
        <v>0</v>
      </c>
      <c r="Y212" s="4">
        <v>0</v>
      </c>
      <c r="Z212" s="4">
        <v>3639.24</v>
      </c>
      <c r="AA212" s="4">
        <v>3639.24</v>
      </c>
      <c r="AB212" s="4">
        <v>3639.24</v>
      </c>
      <c r="AC212" s="4">
        <v>3639.24</v>
      </c>
      <c r="AD212" s="4">
        <v>3639.24</v>
      </c>
      <c r="AE212" s="4">
        <f t="shared" si="25"/>
        <v>-3639.24</v>
      </c>
      <c r="AF212" s="4">
        <v>3639.24</v>
      </c>
      <c r="AG212" s="4">
        <v>0</v>
      </c>
      <c r="AH212" s="4">
        <v>0</v>
      </c>
      <c r="AI212" s="4">
        <f t="shared" si="27"/>
        <v>3639.24</v>
      </c>
      <c r="AJ212" s="4">
        <f t="shared" si="26"/>
        <v>0</v>
      </c>
      <c r="AK212" s="4">
        <f t="shared" si="28"/>
        <v>3639.24</v>
      </c>
      <c r="AL212" s="4">
        <v>0</v>
      </c>
      <c r="AM212" s="4">
        <v>0</v>
      </c>
      <c r="AN212" s="4">
        <v>0</v>
      </c>
      <c r="AO212" s="4">
        <v>0</v>
      </c>
      <c r="AP212" s="4">
        <v>0</v>
      </c>
    </row>
    <row r="213" spans="1:42" x14ac:dyDescent="0.25">
      <c r="A213" t="s">
        <v>320</v>
      </c>
      <c r="B213" t="s">
        <v>321</v>
      </c>
      <c r="C213" t="s">
        <v>443</v>
      </c>
      <c r="D213" t="s">
        <v>444</v>
      </c>
      <c r="E213" t="s">
        <v>39</v>
      </c>
      <c r="F213" t="s">
        <v>40</v>
      </c>
      <c r="G213" t="s">
        <v>78</v>
      </c>
      <c r="H213" t="s">
        <v>79</v>
      </c>
      <c r="I213" t="s">
        <v>80</v>
      </c>
      <c r="J213" t="s">
        <v>81</v>
      </c>
      <c r="K213" t="s">
        <v>436</v>
      </c>
      <c r="L213">
        <v>6</v>
      </c>
      <c r="M213" t="s">
        <v>45</v>
      </c>
      <c r="N213">
        <v>17</v>
      </c>
      <c r="O213" t="s">
        <v>316</v>
      </c>
      <c r="P213" t="s">
        <v>317</v>
      </c>
      <c r="Q213" t="s">
        <v>318</v>
      </c>
      <c r="R213">
        <v>3000</v>
      </c>
      <c r="S213" t="s">
        <v>234</v>
      </c>
      <c r="T213">
        <v>3921</v>
      </c>
      <c r="U213" t="s">
        <v>319</v>
      </c>
      <c r="V213">
        <v>0</v>
      </c>
      <c r="W213" t="s">
        <v>51</v>
      </c>
      <c r="X213" s="4">
        <v>0</v>
      </c>
      <c r="Y213" s="4">
        <v>0</v>
      </c>
      <c r="Z213" s="4">
        <v>9718.16</v>
      </c>
      <c r="AA213" s="4">
        <v>9718.16</v>
      </c>
      <c r="AB213" s="4">
        <v>9718.16</v>
      </c>
      <c r="AC213" s="4">
        <v>9718.16</v>
      </c>
      <c r="AD213" s="4">
        <v>9718.16</v>
      </c>
      <c r="AE213" s="4">
        <f t="shared" si="25"/>
        <v>-9718.16</v>
      </c>
      <c r="AF213" s="4">
        <v>9718.16</v>
      </c>
      <c r="AG213" s="4">
        <v>0</v>
      </c>
      <c r="AH213" s="4">
        <v>0</v>
      </c>
      <c r="AI213" s="4">
        <f t="shared" si="27"/>
        <v>9718.16</v>
      </c>
      <c r="AJ213" s="4">
        <f t="shared" si="26"/>
        <v>0</v>
      </c>
      <c r="AK213" s="4">
        <f t="shared" si="28"/>
        <v>9718.16</v>
      </c>
      <c r="AL213" s="4">
        <v>0</v>
      </c>
      <c r="AM213" s="4">
        <v>0</v>
      </c>
      <c r="AN213" s="4">
        <v>0</v>
      </c>
      <c r="AO213" s="4">
        <v>0</v>
      </c>
      <c r="AP213" s="4">
        <v>0</v>
      </c>
    </row>
    <row r="214" spans="1:42" x14ac:dyDescent="0.25">
      <c r="A214" t="s">
        <v>322</v>
      </c>
      <c r="B214" t="s">
        <v>323</v>
      </c>
      <c r="C214" t="s">
        <v>443</v>
      </c>
      <c r="D214" t="s">
        <v>444</v>
      </c>
      <c r="E214" t="s">
        <v>39</v>
      </c>
      <c r="F214" t="s">
        <v>40</v>
      </c>
      <c r="G214" t="s">
        <v>78</v>
      </c>
      <c r="H214" t="s">
        <v>79</v>
      </c>
      <c r="I214" t="s">
        <v>80</v>
      </c>
      <c r="J214" t="s">
        <v>81</v>
      </c>
      <c r="K214" t="s">
        <v>436</v>
      </c>
      <c r="L214">
        <v>6</v>
      </c>
      <c r="M214" t="s">
        <v>45</v>
      </c>
      <c r="N214">
        <v>17</v>
      </c>
      <c r="O214" t="s">
        <v>316</v>
      </c>
      <c r="P214" t="s">
        <v>317</v>
      </c>
      <c r="Q214" t="s">
        <v>318</v>
      </c>
      <c r="R214">
        <v>3000</v>
      </c>
      <c r="S214" t="s">
        <v>234</v>
      </c>
      <c r="T214">
        <v>3921</v>
      </c>
      <c r="U214" t="s">
        <v>319</v>
      </c>
      <c r="V214">
        <v>0</v>
      </c>
      <c r="W214" t="s">
        <v>51</v>
      </c>
      <c r="X214" s="4">
        <v>0</v>
      </c>
      <c r="Y214" s="4">
        <v>0</v>
      </c>
      <c r="Z214" s="4">
        <v>41721.22</v>
      </c>
      <c r="AA214" s="4">
        <v>41721.22</v>
      </c>
      <c r="AB214" s="4">
        <v>41721.22</v>
      </c>
      <c r="AC214" s="4">
        <v>41721.22</v>
      </c>
      <c r="AD214" s="4">
        <v>41721.22</v>
      </c>
      <c r="AE214" s="4">
        <f t="shared" si="25"/>
        <v>-41721.22</v>
      </c>
      <c r="AF214" s="4">
        <v>41721.22</v>
      </c>
      <c r="AG214" s="4">
        <v>0</v>
      </c>
      <c r="AH214" s="4">
        <v>0</v>
      </c>
      <c r="AI214" s="4">
        <f t="shared" si="27"/>
        <v>41721.22</v>
      </c>
      <c r="AJ214" s="4">
        <f t="shared" si="26"/>
        <v>0</v>
      </c>
      <c r="AK214" s="4">
        <f t="shared" si="28"/>
        <v>41721.22</v>
      </c>
      <c r="AL214" s="4">
        <v>0</v>
      </c>
      <c r="AM214" s="4">
        <v>0</v>
      </c>
      <c r="AN214" s="4">
        <v>0</v>
      </c>
      <c r="AO214" s="4">
        <v>0</v>
      </c>
      <c r="AP214" s="4">
        <v>0</v>
      </c>
    </row>
    <row r="215" spans="1:42" x14ac:dyDescent="0.25">
      <c r="A215" t="s">
        <v>324</v>
      </c>
      <c r="B215" t="s">
        <v>325</v>
      </c>
      <c r="C215" t="s">
        <v>443</v>
      </c>
      <c r="D215" t="s">
        <v>444</v>
      </c>
      <c r="E215" t="s">
        <v>39</v>
      </c>
      <c r="F215" t="s">
        <v>40</v>
      </c>
      <c r="G215" t="s">
        <v>78</v>
      </c>
      <c r="H215" t="s">
        <v>79</v>
      </c>
      <c r="I215" t="s">
        <v>80</v>
      </c>
      <c r="J215" t="s">
        <v>81</v>
      </c>
      <c r="K215" t="s">
        <v>436</v>
      </c>
      <c r="L215">
        <v>6</v>
      </c>
      <c r="M215" t="s">
        <v>45</v>
      </c>
      <c r="N215">
        <v>17</v>
      </c>
      <c r="O215" t="s">
        <v>316</v>
      </c>
      <c r="P215" t="s">
        <v>317</v>
      </c>
      <c r="Q215" t="s">
        <v>318</v>
      </c>
      <c r="R215">
        <v>3000</v>
      </c>
      <c r="S215" t="s">
        <v>234</v>
      </c>
      <c r="T215">
        <v>3921</v>
      </c>
      <c r="U215" t="s">
        <v>319</v>
      </c>
      <c r="V215">
        <v>0</v>
      </c>
      <c r="W215" t="s">
        <v>51</v>
      </c>
      <c r="X215" s="4">
        <v>0</v>
      </c>
      <c r="Y215" s="4">
        <v>0</v>
      </c>
      <c r="Z215" s="4">
        <v>557344.17000000004</v>
      </c>
      <c r="AA215" s="4">
        <v>557344.17000000004</v>
      </c>
      <c r="AB215" s="4">
        <v>557344.17000000004</v>
      </c>
      <c r="AC215" s="4">
        <v>557344.17000000004</v>
      </c>
      <c r="AD215" s="4">
        <v>557344.17000000004</v>
      </c>
      <c r="AE215" s="4">
        <f t="shared" si="25"/>
        <v>-557344.17000000004</v>
      </c>
      <c r="AF215" s="4">
        <v>557344.17000000004</v>
      </c>
      <c r="AG215" s="4">
        <v>0</v>
      </c>
      <c r="AH215" s="4">
        <v>0</v>
      </c>
      <c r="AI215" s="4">
        <f t="shared" si="27"/>
        <v>557344.17000000004</v>
      </c>
      <c r="AJ215" s="4">
        <f t="shared" si="26"/>
        <v>0</v>
      </c>
      <c r="AK215" s="4">
        <f t="shared" si="28"/>
        <v>557344.17000000004</v>
      </c>
      <c r="AL215" s="4">
        <v>0</v>
      </c>
      <c r="AM215" s="4">
        <v>0</v>
      </c>
      <c r="AN215" s="4">
        <v>0</v>
      </c>
      <c r="AO215" s="4">
        <v>0</v>
      </c>
      <c r="AP215" s="4">
        <v>0</v>
      </c>
    </row>
    <row r="216" spans="1:42" x14ac:dyDescent="0.25">
      <c r="A216" t="s">
        <v>326</v>
      </c>
      <c r="B216" t="s">
        <v>327</v>
      </c>
      <c r="C216" t="s">
        <v>443</v>
      </c>
      <c r="D216" t="s">
        <v>444</v>
      </c>
      <c r="E216" t="s">
        <v>39</v>
      </c>
      <c r="F216" t="s">
        <v>40</v>
      </c>
      <c r="G216" t="s">
        <v>78</v>
      </c>
      <c r="H216" t="s">
        <v>79</v>
      </c>
      <c r="I216" t="s">
        <v>80</v>
      </c>
      <c r="J216" t="s">
        <v>81</v>
      </c>
      <c r="K216" t="s">
        <v>436</v>
      </c>
      <c r="L216">
        <v>6</v>
      </c>
      <c r="M216" t="s">
        <v>45</v>
      </c>
      <c r="N216">
        <v>17</v>
      </c>
      <c r="O216" t="s">
        <v>316</v>
      </c>
      <c r="P216" t="s">
        <v>317</v>
      </c>
      <c r="Q216" t="s">
        <v>318</v>
      </c>
      <c r="R216">
        <v>3000</v>
      </c>
      <c r="S216" t="s">
        <v>234</v>
      </c>
      <c r="T216">
        <v>3921</v>
      </c>
      <c r="U216" t="s">
        <v>319</v>
      </c>
      <c r="V216">
        <v>0</v>
      </c>
      <c r="W216" t="s">
        <v>51</v>
      </c>
      <c r="X216" s="4">
        <v>0</v>
      </c>
      <c r="Y216" s="4">
        <v>0</v>
      </c>
      <c r="Z216" s="4">
        <v>598937.29</v>
      </c>
      <c r="AA216" s="4">
        <v>598937.29</v>
      </c>
      <c r="AB216" s="4">
        <v>598937.29</v>
      </c>
      <c r="AC216" s="4">
        <v>598937.29</v>
      </c>
      <c r="AD216" s="4">
        <v>598937.29</v>
      </c>
      <c r="AE216" s="4">
        <f t="shared" si="25"/>
        <v>-598937.29</v>
      </c>
      <c r="AF216" s="4">
        <v>598937.29</v>
      </c>
      <c r="AG216" s="4">
        <v>0</v>
      </c>
      <c r="AH216" s="4">
        <v>0</v>
      </c>
      <c r="AI216" s="4">
        <f t="shared" si="27"/>
        <v>598937.29</v>
      </c>
      <c r="AJ216" s="4">
        <f t="shared" si="26"/>
        <v>0</v>
      </c>
      <c r="AK216" s="4">
        <f t="shared" si="28"/>
        <v>598937.29</v>
      </c>
      <c r="AL216" s="4">
        <v>0</v>
      </c>
      <c r="AM216" s="4">
        <v>0</v>
      </c>
      <c r="AN216" s="4">
        <v>0</v>
      </c>
      <c r="AO216" s="4">
        <v>0</v>
      </c>
      <c r="AP216" s="4">
        <v>0</v>
      </c>
    </row>
    <row r="217" spans="1:42" x14ac:dyDescent="0.25">
      <c r="A217" t="s">
        <v>328</v>
      </c>
      <c r="B217" t="s">
        <v>329</v>
      </c>
      <c r="C217" t="s">
        <v>443</v>
      </c>
      <c r="D217" t="s">
        <v>444</v>
      </c>
      <c r="E217" t="s">
        <v>39</v>
      </c>
      <c r="F217" t="s">
        <v>40</v>
      </c>
      <c r="G217" t="s">
        <v>78</v>
      </c>
      <c r="H217" t="s">
        <v>79</v>
      </c>
      <c r="I217" t="s">
        <v>80</v>
      </c>
      <c r="J217" t="s">
        <v>81</v>
      </c>
      <c r="K217" t="s">
        <v>436</v>
      </c>
      <c r="L217">
        <v>6</v>
      </c>
      <c r="M217" t="s">
        <v>45</v>
      </c>
      <c r="N217">
        <v>17</v>
      </c>
      <c r="O217" t="s">
        <v>316</v>
      </c>
      <c r="P217" t="s">
        <v>317</v>
      </c>
      <c r="Q217" t="s">
        <v>318</v>
      </c>
      <c r="R217">
        <v>3000</v>
      </c>
      <c r="S217" t="s">
        <v>234</v>
      </c>
      <c r="T217">
        <v>3921</v>
      </c>
      <c r="U217" t="s">
        <v>319</v>
      </c>
      <c r="V217">
        <v>0</v>
      </c>
      <c r="W217" t="s">
        <v>51</v>
      </c>
      <c r="X217" s="4">
        <v>0</v>
      </c>
      <c r="Y217" s="4">
        <v>0</v>
      </c>
      <c r="Z217" s="4">
        <v>6595921</v>
      </c>
      <c r="AA217" s="4">
        <v>6595921</v>
      </c>
      <c r="AB217" s="4">
        <v>6595921</v>
      </c>
      <c r="AC217" s="4">
        <v>6595921</v>
      </c>
      <c r="AD217" s="4">
        <v>6595921</v>
      </c>
      <c r="AE217" s="4">
        <f t="shared" si="25"/>
        <v>-6595921</v>
      </c>
      <c r="AF217" s="4">
        <v>6595921</v>
      </c>
      <c r="AG217" s="4">
        <v>0</v>
      </c>
      <c r="AH217" s="4">
        <v>0</v>
      </c>
      <c r="AI217" s="4">
        <f t="shared" si="27"/>
        <v>6595921</v>
      </c>
      <c r="AJ217" s="4">
        <f t="shared" si="26"/>
        <v>0</v>
      </c>
      <c r="AK217" s="4">
        <f t="shared" si="28"/>
        <v>6595921</v>
      </c>
      <c r="AL217" s="4">
        <v>0</v>
      </c>
      <c r="AM217" s="4">
        <v>0</v>
      </c>
      <c r="AN217" s="4">
        <v>0</v>
      </c>
      <c r="AO217" s="4">
        <v>0</v>
      </c>
      <c r="AP217" s="4">
        <v>0</v>
      </c>
    </row>
    <row r="218" spans="1:42" x14ac:dyDescent="0.25">
      <c r="A218" t="s">
        <v>37</v>
      </c>
      <c r="B218" t="s">
        <v>38</v>
      </c>
      <c r="C218" t="s">
        <v>443</v>
      </c>
      <c r="D218" t="s">
        <v>444</v>
      </c>
      <c r="E218" t="s">
        <v>39</v>
      </c>
      <c r="F218" t="s">
        <v>40</v>
      </c>
      <c r="G218" t="s">
        <v>97</v>
      </c>
      <c r="H218" t="s">
        <v>98</v>
      </c>
      <c r="I218" t="s">
        <v>117</v>
      </c>
      <c r="J218" t="s">
        <v>118</v>
      </c>
      <c r="K218" t="s">
        <v>436</v>
      </c>
      <c r="L218">
        <v>1</v>
      </c>
      <c r="M218" t="s">
        <v>101</v>
      </c>
      <c r="N218">
        <v>7</v>
      </c>
      <c r="O218" t="s">
        <v>268</v>
      </c>
      <c r="P218" t="s">
        <v>269</v>
      </c>
      <c r="Q218" t="s">
        <v>270</v>
      </c>
      <c r="R218">
        <v>3000</v>
      </c>
      <c r="S218" t="s">
        <v>234</v>
      </c>
      <c r="T218">
        <v>3922</v>
      </c>
      <c r="U218" t="s">
        <v>330</v>
      </c>
      <c r="V218">
        <v>0</v>
      </c>
      <c r="W218" t="s">
        <v>51</v>
      </c>
      <c r="X218" s="4">
        <v>655200</v>
      </c>
      <c r="Y218" s="4">
        <v>500000</v>
      </c>
      <c r="Z218" s="4">
        <v>430400</v>
      </c>
      <c r="AA218" s="4">
        <v>430400</v>
      </c>
      <c r="AB218">
        <v>0</v>
      </c>
      <c r="AC218">
        <v>0</v>
      </c>
      <c r="AD218">
        <v>0</v>
      </c>
      <c r="AE218" s="4">
        <f t="shared" si="25"/>
        <v>224800</v>
      </c>
      <c r="AF218" s="4">
        <v>0</v>
      </c>
      <c r="AG218" s="4">
        <v>0</v>
      </c>
      <c r="AH218" s="4">
        <v>0</v>
      </c>
      <c r="AI218" s="4">
        <f t="shared" si="27"/>
        <v>655200</v>
      </c>
      <c r="AJ218" s="4">
        <f t="shared" si="26"/>
        <v>224800</v>
      </c>
      <c r="AK218" s="4">
        <f t="shared" si="28"/>
        <v>155200</v>
      </c>
      <c r="AL218" s="4">
        <v>0</v>
      </c>
      <c r="AM218" s="4">
        <v>197200</v>
      </c>
      <c r="AN218" s="4">
        <v>0</v>
      </c>
      <c r="AO218" s="4">
        <v>42000</v>
      </c>
      <c r="AP218" s="4">
        <v>155200</v>
      </c>
    </row>
    <row r="219" spans="1:42" x14ac:dyDescent="0.25">
      <c r="A219" t="s">
        <v>37</v>
      </c>
      <c r="B219" t="s">
        <v>38</v>
      </c>
      <c r="C219" t="s">
        <v>443</v>
      </c>
      <c r="D219" t="s">
        <v>444</v>
      </c>
      <c r="E219" t="s">
        <v>39</v>
      </c>
      <c r="F219" t="s">
        <v>40</v>
      </c>
      <c r="G219" t="s">
        <v>41</v>
      </c>
      <c r="H219" t="s">
        <v>42</v>
      </c>
      <c r="I219" t="s">
        <v>43</v>
      </c>
      <c r="J219" t="s">
        <v>44</v>
      </c>
      <c r="K219" t="s">
        <v>436</v>
      </c>
      <c r="L219">
        <v>6</v>
      </c>
      <c r="M219" t="s">
        <v>45</v>
      </c>
      <c r="N219">
        <v>19</v>
      </c>
      <c r="O219" t="s">
        <v>75</v>
      </c>
      <c r="P219" t="s">
        <v>47</v>
      </c>
      <c r="Q219" t="s">
        <v>48</v>
      </c>
      <c r="R219">
        <v>3000</v>
      </c>
      <c r="S219" t="s">
        <v>234</v>
      </c>
      <c r="T219">
        <v>3922</v>
      </c>
      <c r="U219" t="s">
        <v>330</v>
      </c>
      <c r="V219">
        <v>0</v>
      </c>
      <c r="W219" t="s">
        <v>51</v>
      </c>
      <c r="X219" s="4">
        <v>1000000</v>
      </c>
      <c r="Y219" s="4">
        <v>1000000</v>
      </c>
      <c r="Z219" s="4">
        <v>725450.72</v>
      </c>
      <c r="AA219" s="4">
        <v>725450.72</v>
      </c>
      <c r="AB219" s="4">
        <v>2000</v>
      </c>
      <c r="AC219" s="4">
        <v>2000</v>
      </c>
      <c r="AD219" s="4">
        <v>2000</v>
      </c>
      <c r="AE219" s="4">
        <f t="shared" si="25"/>
        <v>274549.28000000003</v>
      </c>
      <c r="AF219" s="4">
        <v>0</v>
      </c>
      <c r="AG219" s="4">
        <v>0</v>
      </c>
      <c r="AH219" s="4">
        <v>0</v>
      </c>
      <c r="AI219" s="4">
        <f t="shared" si="27"/>
        <v>1000000</v>
      </c>
      <c r="AJ219" s="4">
        <f t="shared" si="26"/>
        <v>274549.28000000003</v>
      </c>
      <c r="AK219" s="4">
        <f t="shared" si="28"/>
        <v>0</v>
      </c>
      <c r="AL219" s="4">
        <v>0</v>
      </c>
      <c r="AM219" s="4">
        <v>0</v>
      </c>
      <c r="AN219" s="4">
        <v>0</v>
      </c>
      <c r="AO219" s="4">
        <v>0</v>
      </c>
      <c r="AP219" s="4">
        <v>0</v>
      </c>
    </row>
    <row r="220" spans="1:42" x14ac:dyDescent="0.25">
      <c r="A220" t="s">
        <v>37</v>
      </c>
      <c r="B220" t="s">
        <v>38</v>
      </c>
      <c r="C220" t="s">
        <v>443</v>
      </c>
      <c r="D220" t="s">
        <v>444</v>
      </c>
      <c r="E220" t="s">
        <v>39</v>
      </c>
      <c r="F220" t="s">
        <v>40</v>
      </c>
      <c r="G220" t="s">
        <v>78</v>
      </c>
      <c r="H220" t="s">
        <v>79</v>
      </c>
      <c r="I220" t="s">
        <v>80</v>
      </c>
      <c r="J220" t="s">
        <v>81</v>
      </c>
      <c r="K220" t="s">
        <v>436</v>
      </c>
      <c r="L220">
        <v>6</v>
      </c>
      <c r="M220" t="s">
        <v>45</v>
      </c>
      <c r="N220">
        <v>17</v>
      </c>
      <c r="O220" t="s">
        <v>316</v>
      </c>
      <c r="P220" t="s">
        <v>317</v>
      </c>
      <c r="Q220" t="s">
        <v>318</v>
      </c>
      <c r="R220">
        <v>3000</v>
      </c>
      <c r="S220" t="s">
        <v>234</v>
      </c>
      <c r="T220">
        <v>3922</v>
      </c>
      <c r="U220" t="s">
        <v>330</v>
      </c>
      <c r="V220">
        <v>0</v>
      </c>
      <c r="W220" t="s">
        <v>51</v>
      </c>
      <c r="X220" s="4">
        <v>0</v>
      </c>
      <c r="Y220" s="4">
        <v>0</v>
      </c>
      <c r="Z220" s="4">
        <v>17679</v>
      </c>
      <c r="AA220" s="4">
        <v>17679</v>
      </c>
      <c r="AB220" s="4">
        <v>17679</v>
      </c>
      <c r="AC220" s="4">
        <v>17679</v>
      </c>
      <c r="AD220" s="4">
        <v>17679</v>
      </c>
      <c r="AE220" s="4">
        <f t="shared" si="25"/>
        <v>-17679</v>
      </c>
      <c r="AF220" s="4">
        <v>0</v>
      </c>
      <c r="AG220" s="4">
        <v>0</v>
      </c>
      <c r="AH220" s="4">
        <v>17679</v>
      </c>
      <c r="AI220" s="4">
        <f t="shared" si="27"/>
        <v>17679</v>
      </c>
      <c r="AJ220" s="4">
        <f t="shared" si="26"/>
        <v>0</v>
      </c>
      <c r="AK220" s="4">
        <f t="shared" si="28"/>
        <v>17679</v>
      </c>
      <c r="AL220" s="4">
        <v>0</v>
      </c>
      <c r="AM220" s="4">
        <v>0</v>
      </c>
      <c r="AN220" s="4">
        <v>0</v>
      </c>
      <c r="AO220" s="4">
        <v>0</v>
      </c>
      <c r="AP220" s="4">
        <v>0</v>
      </c>
    </row>
    <row r="221" spans="1:42" x14ac:dyDescent="0.25">
      <c r="A221" t="s">
        <v>37</v>
      </c>
      <c r="B221" t="s">
        <v>38</v>
      </c>
      <c r="C221" t="s">
        <v>446</v>
      </c>
      <c r="D221" t="s">
        <v>449</v>
      </c>
      <c r="E221" t="s">
        <v>162</v>
      </c>
      <c r="F221" t="s">
        <v>163</v>
      </c>
      <c r="G221" t="s">
        <v>41</v>
      </c>
      <c r="H221" t="s">
        <v>42</v>
      </c>
      <c r="I221" t="s">
        <v>164</v>
      </c>
      <c r="J221" t="s">
        <v>165</v>
      </c>
      <c r="K221" t="s">
        <v>436</v>
      </c>
      <c r="L221">
        <v>2</v>
      </c>
      <c r="M221" t="s">
        <v>166</v>
      </c>
      <c r="N221">
        <v>30</v>
      </c>
      <c r="O221" t="s">
        <v>167</v>
      </c>
      <c r="P221" t="s">
        <v>168</v>
      </c>
      <c r="Q221" t="s">
        <v>169</v>
      </c>
      <c r="R221">
        <v>3000</v>
      </c>
      <c r="S221" t="s">
        <v>234</v>
      </c>
      <c r="T221">
        <v>3922</v>
      </c>
      <c r="U221" t="s">
        <v>330</v>
      </c>
      <c r="V221">
        <v>0</v>
      </c>
      <c r="W221" t="s">
        <v>51</v>
      </c>
      <c r="X221" s="4">
        <v>6500000</v>
      </c>
      <c r="Y221" s="4">
        <v>6500000</v>
      </c>
      <c r="Z221" s="4">
        <v>3683061</v>
      </c>
      <c r="AA221" s="4">
        <v>3683061</v>
      </c>
      <c r="AB221" s="4">
        <v>3683061</v>
      </c>
      <c r="AC221" s="4">
        <v>3683061</v>
      </c>
      <c r="AD221" s="4">
        <v>3683061</v>
      </c>
      <c r="AE221" s="4">
        <f t="shared" si="25"/>
        <v>2816939</v>
      </c>
      <c r="AF221" s="4">
        <v>0</v>
      </c>
      <c r="AG221" s="4">
        <v>0</v>
      </c>
      <c r="AH221" s="4">
        <v>2000000</v>
      </c>
      <c r="AI221" s="4">
        <f t="shared" si="27"/>
        <v>8500000</v>
      </c>
      <c r="AJ221" s="4">
        <f t="shared" si="26"/>
        <v>4816939</v>
      </c>
      <c r="AK221" s="4">
        <f t="shared" si="28"/>
        <v>2000000</v>
      </c>
      <c r="AL221" s="4">
        <v>0</v>
      </c>
      <c r="AM221" s="4">
        <v>0</v>
      </c>
      <c r="AN221" s="4">
        <v>0</v>
      </c>
      <c r="AO221" s="4">
        <v>0</v>
      </c>
      <c r="AP221" s="4">
        <v>0</v>
      </c>
    </row>
    <row r="222" spans="1:42" x14ac:dyDescent="0.25">
      <c r="A222" t="s">
        <v>37</v>
      </c>
      <c r="B222" t="s">
        <v>38</v>
      </c>
      <c r="C222" t="s">
        <v>443</v>
      </c>
      <c r="D222" t="s">
        <v>444</v>
      </c>
      <c r="E222" t="s">
        <v>39</v>
      </c>
      <c r="F222" t="s">
        <v>40</v>
      </c>
      <c r="G222" t="s">
        <v>293</v>
      </c>
      <c r="H222" t="s">
        <v>294</v>
      </c>
      <c r="I222" t="s">
        <v>164</v>
      </c>
      <c r="J222" t="s">
        <v>165</v>
      </c>
      <c r="K222" t="s">
        <v>436</v>
      </c>
      <c r="L222">
        <v>3</v>
      </c>
      <c r="M222" t="s">
        <v>119</v>
      </c>
      <c r="N222">
        <v>33</v>
      </c>
      <c r="O222" t="s">
        <v>295</v>
      </c>
      <c r="P222" t="s">
        <v>296</v>
      </c>
      <c r="Q222" t="s">
        <v>297</v>
      </c>
      <c r="R222">
        <v>3000</v>
      </c>
      <c r="S222" t="s">
        <v>234</v>
      </c>
      <c r="T222">
        <v>3922</v>
      </c>
      <c r="U222" t="s">
        <v>330</v>
      </c>
      <c r="V222">
        <v>0</v>
      </c>
      <c r="W222" t="s">
        <v>51</v>
      </c>
      <c r="X222" s="4">
        <v>0</v>
      </c>
      <c r="Y222" s="4">
        <v>0</v>
      </c>
      <c r="Z222" s="4">
        <v>0</v>
      </c>
      <c r="AA222" s="4">
        <v>0</v>
      </c>
      <c r="AB222" s="4">
        <v>0</v>
      </c>
      <c r="AC222" s="4">
        <v>0</v>
      </c>
      <c r="AD222" s="4">
        <v>0</v>
      </c>
      <c r="AE222" s="4">
        <v>0</v>
      </c>
      <c r="AF222" s="4">
        <v>0</v>
      </c>
      <c r="AG222" s="4">
        <v>0</v>
      </c>
      <c r="AH222" s="4">
        <v>1300000</v>
      </c>
      <c r="AI222" s="4">
        <f t="shared" si="27"/>
        <v>1300000</v>
      </c>
      <c r="AJ222" s="4">
        <f t="shared" si="26"/>
        <v>1300000</v>
      </c>
      <c r="AK222" s="4">
        <f t="shared" si="28"/>
        <v>1300000</v>
      </c>
    </row>
    <row r="223" spans="1:42" x14ac:dyDescent="0.25">
      <c r="A223" t="s">
        <v>37</v>
      </c>
      <c r="B223" t="s">
        <v>38</v>
      </c>
      <c r="C223" t="s">
        <v>443</v>
      </c>
      <c r="D223" t="s">
        <v>445</v>
      </c>
      <c r="E223" t="s">
        <v>123</v>
      </c>
      <c r="F223" t="s">
        <v>124</v>
      </c>
      <c r="G223" t="s">
        <v>115</v>
      </c>
      <c r="H223" t="s">
        <v>116</v>
      </c>
      <c r="I223" t="s">
        <v>125</v>
      </c>
      <c r="J223" t="s">
        <v>126</v>
      </c>
      <c r="K223" t="s">
        <v>436</v>
      </c>
      <c r="L223">
        <v>7</v>
      </c>
      <c r="M223" t="s">
        <v>127</v>
      </c>
      <c r="N223">
        <v>38</v>
      </c>
      <c r="O223" t="s">
        <v>238</v>
      </c>
      <c r="P223" t="s">
        <v>129</v>
      </c>
      <c r="Q223" t="s">
        <v>130</v>
      </c>
      <c r="R223">
        <v>3000</v>
      </c>
      <c r="S223" t="s">
        <v>234</v>
      </c>
      <c r="T223">
        <v>3941</v>
      </c>
      <c r="U223" t="s">
        <v>331</v>
      </c>
      <c r="V223">
        <v>0</v>
      </c>
      <c r="W223" t="s">
        <v>51</v>
      </c>
      <c r="X223" s="4">
        <v>12298</v>
      </c>
      <c r="Y223" s="4">
        <v>0</v>
      </c>
      <c r="Z223" s="4">
        <v>12298</v>
      </c>
      <c r="AA223" s="4">
        <v>12298</v>
      </c>
      <c r="AB223">
        <v>0</v>
      </c>
      <c r="AC223">
        <v>0</v>
      </c>
      <c r="AD223">
        <v>0</v>
      </c>
      <c r="AE223" s="4">
        <f t="shared" ref="AE223:AE266" si="29">X223-Z223</f>
        <v>0</v>
      </c>
      <c r="AF223" s="4">
        <v>0</v>
      </c>
      <c r="AG223" s="4">
        <v>0</v>
      </c>
      <c r="AH223" s="4">
        <v>0</v>
      </c>
      <c r="AI223" s="4">
        <f t="shared" si="27"/>
        <v>12298</v>
      </c>
      <c r="AJ223" s="4">
        <f t="shared" si="26"/>
        <v>0</v>
      </c>
      <c r="AK223" s="4">
        <f t="shared" si="28"/>
        <v>12298</v>
      </c>
      <c r="AL223" s="4">
        <v>0</v>
      </c>
      <c r="AM223" s="4">
        <v>12298</v>
      </c>
      <c r="AN223" s="4">
        <v>0</v>
      </c>
      <c r="AO223" s="4">
        <v>0</v>
      </c>
      <c r="AP223" s="4">
        <v>12298</v>
      </c>
    </row>
    <row r="224" spans="1:42" x14ac:dyDescent="0.25">
      <c r="A224" t="s">
        <v>37</v>
      </c>
      <c r="B224" t="s">
        <v>38</v>
      </c>
      <c r="C224" t="s">
        <v>443</v>
      </c>
      <c r="D224" t="s">
        <v>444</v>
      </c>
      <c r="E224" t="s">
        <v>39</v>
      </c>
      <c r="F224" t="s">
        <v>40</v>
      </c>
      <c r="G224" t="s">
        <v>293</v>
      </c>
      <c r="H224" t="s">
        <v>294</v>
      </c>
      <c r="I224" t="s">
        <v>164</v>
      </c>
      <c r="J224" t="s">
        <v>165</v>
      </c>
      <c r="K224" t="s">
        <v>436</v>
      </c>
      <c r="L224">
        <v>3</v>
      </c>
      <c r="M224" t="s">
        <v>119</v>
      </c>
      <c r="N224">
        <v>33</v>
      </c>
      <c r="O224" t="s">
        <v>295</v>
      </c>
      <c r="P224" t="s">
        <v>296</v>
      </c>
      <c r="Q224" t="s">
        <v>297</v>
      </c>
      <c r="R224">
        <v>3000</v>
      </c>
      <c r="S224" t="s">
        <v>234</v>
      </c>
      <c r="T224">
        <v>3941</v>
      </c>
      <c r="U224" t="s">
        <v>331</v>
      </c>
      <c r="V224">
        <v>0</v>
      </c>
      <c r="W224" t="s">
        <v>51</v>
      </c>
      <c r="X224" s="4">
        <v>0</v>
      </c>
      <c r="Y224" s="4">
        <v>0</v>
      </c>
      <c r="Z224">
        <v>0</v>
      </c>
      <c r="AA224">
        <v>0</v>
      </c>
      <c r="AB224">
        <v>0</v>
      </c>
      <c r="AC224">
        <v>0</v>
      </c>
      <c r="AD224">
        <v>0</v>
      </c>
      <c r="AE224" s="4">
        <f t="shared" si="29"/>
        <v>0</v>
      </c>
      <c r="AF224" s="4">
        <v>0</v>
      </c>
      <c r="AG224" s="4">
        <v>0</v>
      </c>
      <c r="AH224" s="4">
        <v>0</v>
      </c>
      <c r="AI224" s="4">
        <f t="shared" si="27"/>
        <v>0</v>
      </c>
      <c r="AJ224" s="4">
        <f t="shared" si="26"/>
        <v>0</v>
      </c>
      <c r="AK224" s="4">
        <f t="shared" si="28"/>
        <v>0</v>
      </c>
      <c r="AL224" s="4">
        <v>0</v>
      </c>
      <c r="AM224" s="4">
        <v>0</v>
      </c>
      <c r="AN224" s="4">
        <v>0</v>
      </c>
      <c r="AO224" s="4">
        <v>0</v>
      </c>
      <c r="AP224" s="4">
        <v>0</v>
      </c>
    </row>
    <row r="225" spans="1:42" x14ac:dyDescent="0.25">
      <c r="A225" t="s">
        <v>37</v>
      </c>
      <c r="B225" t="s">
        <v>38</v>
      </c>
      <c r="C225" t="s">
        <v>443</v>
      </c>
      <c r="D225" t="s">
        <v>444</v>
      </c>
      <c r="E225" t="s">
        <v>39</v>
      </c>
      <c r="F225" t="s">
        <v>40</v>
      </c>
      <c r="G225" t="s">
        <v>41</v>
      </c>
      <c r="H225" t="s">
        <v>42</v>
      </c>
      <c r="I225" t="s">
        <v>43</v>
      </c>
      <c r="J225" t="s">
        <v>44</v>
      </c>
      <c r="K225" t="s">
        <v>436</v>
      </c>
      <c r="L225">
        <v>6</v>
      </c>
      <c r="M225" t="s">
        <v>45</v>
      </c>
      <c r="N225">
        <v>19</v>
      </c>
      <c r="O225" t="s">
        <v>75</v>
      </c>
      <c r="P225" t="s">
        <v>47</v>
      </c>
      <c r="Q225" t="s">
        <v>48</v>
      </c>
      <c r="R225">
        <v>3000</v>
      </c>
      <c r="S225" t="s">
        <v>234</v>
      </c>
      <c r="T225">
        <v>3941</v>
      </c>
      <c r="U225" t="s">
        <v>331</v>
      </c>
      <c r="V225">
        <v>0</v>
      </c>
      <c r="W225" t="s">
        <v>51</v>
      </c>
      <c r="X225" s="4">
        <v>10000000</v>
      </c>
      <c r="Y225" s="4">
        <v>10000000</v>
      </c>
      <c r="Z225" s="4">
        <v>1122987.6499999999</v>
      </c>
      <c r="AA225" s="4">
        <v>1122987.6499999999</v>
      </c>
      <c r="AB225" s="4">
        <v>1122987.6499999999</v>
      </c>
      <c r="AC225" s="4">
        <v>1122987.6499999999</v>
      </c>
      <c r="AD225" s="4">
        <v>1122987.6499999999</v>
      </c>
      <c r="AE225" s="4">
        <f t="shared" si="29"/>
        <v>8877012.3499999996</v>
      </c>
      <c r="AF225" s="4">
        <v>0</v>
      </c>
      <c r="AG225" s="4">
        <v>0</v>
      </c>
      <c r="AH225" s="4">
        <v>0</v>
      </c>
      <c r="AI225" s="4">
        <f t="shared" si="27"/>
        <v>10000000</v>
      </c>
      <c r="AJ225" s="4">
        <f t="shared" si="26"/>
        <v>8877012.3499999996</v>
      </c>
      <c r="AK225" s="4">
        <f t="shared" si="28"/>
        <v>0</v>
      </c>
      <c r="AL225" s="4">
        <v>0</v>
      </c>
      <c r="AM225" s="4">
        <v>0</v>
      </c>
      <c r="AN225" s="4">
        <v>0</v>
      </c>
      <c r="AO225" s="4">
        <v>0</v>
      </c>
      <c r="AP225" s="4">
        <v>0</v>
      </c>
    </row>
    <row r="226" spans="1:42" x14ac:dyDescent="0.25">
      <c r="A226" t="s">
        <v>37</v>
      </c>
      <c r="B226" t="s">
        <v>38</v>
      </c>
      <c r="C226" t="s">
        <v>443</v>
      </c>
      <c r="D226" t="s">
        <v>444</v>
      </c>
      <c r="E226" t="s">
        <v>39</v>
      </c>
      <c r="F226" t="s">
        <v>40</v>
      </c>
      <c r="G226" t="s">
        <v>78</v>
      </c>
      <c r="H226" t="s">
        <v>79</v>
      </c>
      <c r="I226" t="s">
        <v>80</v>
      </c>
      <c r="J226" t="s">
        <v>81</v>
      </c>
      <c r="K226" t="s">
        <v>436</v>
      </c>
      <c r="L226">
        <v>6</v>
      </c>
      <c r="M226" t="s">
        <v>45</v>
      </c>
      <c r="N226">
        <v>17</v>
      </c>
      <c r="O226" t="s">
        <v>316</v>
      </c>
      <c r="P226" t="s">
        <v>317</v>
      </c>
      <c r="Q226" t="s">
        <v>318</v>
      </c>
      <c r="R226">
        <v>3000</v>
      </c>
      <c r="S226" t="s">
        <v>234</v>
      </c>
      <c r="T226">
        <v>3941</v>
      </c>
      <c r="U226" t="s">
        <v>331</v>
      </c>
      <c r="V226">
        <v>0</v>
      </c>
      <c r="W226" t="s">
        <v>51</v>
      </c>
      <c r="X226" s="4">
        <v>0</v>
      </c>
      <c r="Y226" s="4">
        <v>0</v>
      </c>
      <c r="Z226" s="4">
        <v>80218</v>
      </c>
      <c r="AA226" s="4">
        <v>80218</v>
      </c>
      <c r="AB226" s="4">
        <v>80218</v>
      </c>
      <c r="AC226" s="4">
        <v>80218</v>
      </c>
      <c r="AD226" s="4">
        <v>80218</v>
      </c>
      <c r="AE226" s="4">
        <f t="shared" si="29"/>
        <v>-80218</v>
      </c>
      <c r="AF226" s="4">
        <v>0</v>
      </c>
      <c r="AG226" s="4">
        <v>0</v>
      </c>
      <c r="AH226" s="4">
        <v>80218</v>
      </c>
      <c r="AI226" s="4">
        <f t="shared" si="27"/>
        <v>80218</v>
      </c>
      <c r="AJ226" s="4">
        <f t="shared" si="26"/>
        <v>0</v>
      </c>
      <c r="AK226" s="4">
        <f t="shared" si="28"/>
        <v>80218</v>
      </c>
      <c r="AL226" s="4">
        <v>0</v>
      </c>
      <c r="AM226" s="4">
        <v>0</v>
      </c>
      <c r="AN226" s="4">
        <v>0</v>
      </c>
      <c r="AO226" s="4">
        <v>0</v>
      </c>
      <c r="AP226" s="4">
        <v>0</v>
      </c>
    </row>
    <row r="227" spans="1:42" x14ac:dyDescent="0.25">
      <c r="A227" t="s">
        <v>37</v>
      </c>
      <c r="B227" t="s">
        <v>38</v>
      </c>
      <c r="C227" t="s">
        <v>443</v>
      </c>
      <c r="D227" t="s">
        <v>444</v>
      </c>
      <c r="E227" t="s">
        <v>39</v>
      </c>
      <c r="F227" t="s">
        <v>40</v>
      </c>
      <c r="G227" t="s">
        <v>78</v>
      </c>
      <c r="H227" t="s">
        <v>79</v>
      </c>
      <c r="I227" t="s">
        <v>80</v>
      </c>
      <c r="J227" t="s">
        <v>81</v>
      </c>
      <c r="K227" t="s">
        <v>436</v>
      </c>
      <c r="L227">
        <v>6</v>
      </c>
      <c r="M227" t="s">
        <v>45</v>
      </c>
      <c r="N227">
        <v>15</v>
      </c>
      <c r="O227" t="s">
        <v>82</v>
      </c>
      <c r="P227" t="s">
        <v>83</v>
      </c>
      <c r="Q227" t="s">
        <v>84</v>
      </c>
      <c r="R227">
        <v>3000</v>
      </c>
      <c r="S227" t="s">
        <v>234</v>
      </c>
      <c r="T227">
        <v>3942</v>
      </c>
      <c r="U227" t="s">
        <v>332</v>
      </c>
      <c r="V227">
        <v>0</v>
      </c>
      <c r="W227" t="s">
        <v>51</v>
      </c>
      <c r="X227" s="4">
        <v>300000</v>
      </c>
      <c r="Y227" s="4">
        <v>300000</v>
      </c>
      <c r="Z227" s="4">
        <v>165535.70000000001</v>
      </c>
      <c r="AA227" s="4">
        <v>165535.70000000001</v>
      </c>
      <c r="AB227" s="4">
        <v>95535.7</v>
      </c>
      <c r="AC227" s="4">
        <v>54811.59</v>
      </c>
      <c r="AD227" s="4">
        <v>54000.29</v>
      </c>
      <c r="AE227" s="4">
        <f t="shared" si="29"/>
        <v>134464.29999999999</v>
      </c>
      <c r="AF227" s="4">
        <v>0</v>
      </c>
      <c r="AG227" s="4">
        <v>0</v>
      </c>
      <c r="AH227" s="4">
        <v>0</v>
      </c>
      <c r="AI227" s="4">
        <f t="shared" si="27"/>
        <v>300000</v>
      </c>
      <c r="AJ227" s="4">
        <f t="shared" si="26"/>
        <v>134464.29999999999</v>
      </c>
      <c r="AK227" s="4">
        <f t="shared" si="28"/>
        <v>0</v>
      </c>
      <c r="AL227" s="4">
        <v>0</v>
      </c>
      <c r="AM227" s="4">
        <v>0</v>
      </c>
      <c r="AN227" s="4">
        <v>0</v>
      </c>
      <c r="AO227" s="4">
        <v>0</v>
      </c>
      <c r="AP227" s="4">
        <v>0</v>
      </c>
    </row>
    <row r="228" spans="1:42" x14ac:dyDescent="0.25">
      <c r="A228" t="s">
        <v>37</v>
      </c>
      <c r="B228" t="s">
        <v>38</v>
      </c>
      <c r="C228" t="s">
        <v>443</v>
      </c>
      <c r="D228" t="s">
        <v>444</v>
      </c>
      <c r="E228" t="s">
        <v>39</v>
      </c>
      <c r="F228" t="s">
        <v>40</v>
      </c>
      <c r="G228" t="s">
        <v>78</v>
      </c>
      <c r="H228" t="s">
        <v>79</v>
      </c>
      <c r="I228" t="s">
        <v>80</v>
      </c>
      <c r="J228" t="s">
        <v>81</v>
      </c>
      <c r="K228" t="s">
        <v>436</v>
      </c>
      <c r="L228">
        <v>6</v>
      </c>
      <c r="M228" t="s">
        <v>45</v>
      </c>
      <c r="N228">
        <v>15</v>
      </c>
      <c r="O228" t="s">
        <v>82</v>
      </c>
      <c r="P228" t="s">
        <v>83</v>
      </c>
      <c r="Q228" t="s">
        <v>84</v>
      </c>
      <c r="R228">
        <v>3000</v>
      </c>
      <c r="S228" t="s">
        <v>234</v>
      </c>
      <c r="T228">
        <v>3951</v>
      </c>
      <c r="U228" t="s">
        <v>333</v>
      </c>
      <c r="V228">
        <v>0</v>
      </c>
      <c r="W228" t="s">
        <v>51</v>
      </c>
      <c r="X228" s="4">
        <v>300000</v>
      </c>
      <c r="Y228" s="4">
        <v>300000</v>
      </c>
      <c r="Z228">
        <v>0</v>
      </c>
      <c r="AA228">
        <v>0</v>
      </c>
      <c r="AB228">
        <v>0</v>
      </c>
      <c r="AC228">
        <v>0</v>
      </c>
      <c r="AD228">
        <v>0</v>
      </c>
      <c r="AE228" s="4">
        <f t="shared" si="29"/>
        <v>300000</v>
      </c>
      <c r="AF228" s="4">
        <v>0</v>
      </c>
      <c r="AG228" s="4">
        <v>0</v>
      </c>
      <c r="AH228" s="4">
        <v>0</v>
      </c>
      <c r="AI228" s="4">
        <f t="shared" si="27"/>
        <v>300000</v>
      </c>
      <c r="AJ228" s="4">
        <f t="shared" si="26"/>
        <v>300000</v>
      </c>
      <c r="AK228" s="4">
        <f t="shared" si="28"/>
        <v>0</v>
      </c>
      <c r="AL228" s="4">
        <v>0</v>
      </c>
      <c r="AM228" s="4">
        <v>0</v>
      </c>
      <c r="AN228" s="4">
        <v>0</v>
      </c>
      <c r="AO228" s="4">
        <v>0</v>
      </c>
      <c r="AP228" s="4">
        <v>0</v>
      </c>
    </row>
    <row r="229" spans="1:42" x14ac:dyDescent="0.25">
      <c r="A229" t="s">
        <v>37</v>
      </c>
      <c r="B229" t="s">
        <v>38</v>
      </c>
      <c r="C229" t="s">
        <v>443</v>
      </c>
      <c r="D229" t="s">
        <v>445</v>
      </c>
      <c r="E229" t="s">
        <v>123</v>
      </c>
      <c r="F229" t="s">
        <v>124</v>
      </c>
      <c r="G229" t="s">
        <v>115</v>
      </c>
      <c r="H229" t="s">
        <v>116</v>
      </c>
      <c r="I229" t="s">
        <v>125</v>
      </c>
      <c r="J229" t="s">
        <v>126</v>
      </c>
      <c r="K229" t="s">
        <v>436</v>
      </c>
      <c r="L229">
        <v>7</v>
      </c>
      <c r="M229" t="s">
        <v>127</v>
      </c>
      <c r="N229">
        <v>37</v>
      </c>
      <c r="O229" t="s">
        <v>128</v>
      </c>
      <c r="P229" t="s">
        <v>129</v>
      </c>
      <c r="Q229" t="s">
        <v>130</v>
      </c>
      <c r="R229">
        <v>3000</v>
      </c>
      <c r="S229" t="s">
        <v>234</v>
      </c>
      <c r="T229">
        <v>3962</v>
      </c>
      <c r="U229" t="s">
        <v>334</v>
      </c>
      <c r="V229">
        <v>0</v>
      </c>
      <c r="W229" t="s">
        <v>51</v>
      </c>
      <c r="X229" s="4">
        <v>120000</v>
      </c>
      <c r="Y229" s="4">
        <v>120000</v>
      </c>
      <c r="Z229" s="4">
        <v>7902</v>
      </c>
      <c r="AA229" s="4">
        <v>7902</v>
      </c>
      <c r="AB229">
        <v>0</v>
      </c>
      <c r="AC229">
        <v>0</v>
      </c>
      <c r="AD229">
        <v>0</v>
      </c>
      <c r="AE229" s="4">
        <f t="shared" si="29"/>
        <v>112098</v>
      </c>
      <c r="AF229" s="4">
        <v>0</v>
      </c>
      <c r="AG229" s="24">
        <v>8272.91</v>
      </c>
      <c r="AH229" s="4">
        <v>0</v>
      </c>
      <c r="AI229" s="4">
        <f t="shared" si="27"/>
        <v>111727.09</v>
      </c>
      <c r="AJ229" s="4">
        <f t="shared" si="26"/>
        <v>103825.09</v>
      </c>
      <c r="AK229" s="4">
        <f t="shared" si="28"/>
        <v>-8272.9100000000035</v>
      </c>
      <c r="AL229" s="4">
        <v>0</v>
      </c>
      <c r="AM229" s="4">
        <v>0</v>
      </c>
      <c r="AN229" s="4">
        <v>0</v>
      </c>
      <c r="AO229" s="4">
        <v>0</v>
      </c>
      <c r="AP229" s="4">
        <v>0</v>
      </c>
    </row>
    <row r="230" spans="1:42" x14ac:dyDescent="0.25">
      <c r="A230" t="s">
        <v>37</v>
      </c>
      <c r="B230" t="s">
        <v>38</v>
      </c>
      <c r="C230" t="s">
        <v>443</v>
      </c>
      <c r="D230" t="s">
        <v>444</v>
      </c>
      <c r="E230" t="s">
        <v>39</v>
      </c>
      <c r="F230" t="s">
        <v>40</v>
      </c>
      <c r="G230" t="s">
        <v>41</v>
      </c>
      <c r="H230" t="s">
        <v>42</v>
      </c>
      <c r="I230" t="s">
        <v>43</v>
      </c>
      <c r="J230" t="s">
        <v>44</v>
      </c>
      <c r="K230" t="s">
        <v>436</v>
      </c>
      <c r="L230">
        <v>6</v>
      </c>
      <c r="M230" t="s">
        <v>45</v>
      </c>
      <c r="N230">
        <v>19</v>
      </c>
      <c r="O230" t="s">
        <v>75</v>
      </c>
      <c r="P230" t="s">
        <v>47</v>
      </c>
      <c r="Q230" t="s">
        <v>48</v>
      </c>
      <c r="R230">
        <v>3000</v>
      </c>
      <c r="S230" t="s">
        <v>234</v>
      </c>
      <c r="T230">
        <v>3962</v>
      </c>
      <c r="U230" t="s">
        <v>334</v>
      </c>
      <c r="V230">
        <v>0</v>
      </c>
      <c r="W230" t="s">
        <v>51</v>
      </c>
      <c r="X230" s="4">
        <v>494000</v>
      </c>
      <c r="Y230" s="4">
        <v>20000</v>
      </c>
      <c r="Z230" s="4">
        <v>488400</v>
      </c>
      <c r="AA230" s="4">
        <v>488400</v>
      </c>
      <c r="AB230" s="4">
        <v>481200</v>
      </c>
      <c r="AC230" s="4">
        <v>481200</v>
      </c>
      <c r="AD230" s="4">
        <v>481200</v>
      </c>
      <c r="AE230" s="4">
        <f t="shared" si="29"/>
        <v>5600</v>
      </c>
      <c r="AF230" s="4">
        <v>0</v>
      </c>
      <c r="AG230" s="4">
        <v>0</v>
      </c>
      <c r="AH230" s="4">
        <v>0</v>
      </c>
      <c r="AI230" s="4">
        <f t="shared" si="27"/>
        <v>494000</v>
      </c>
      <c r="AJ230" s="4">
        <f t="shared" si="26"/>
        <v>5600</v>
      </c>
      <c r="AK230" s="4">
        <f t="shared" si="28"/>
        <v>474000</v>
      </c>
      <c r="AL230" s="4">
        <v>0</v>
      </c>
      <c r="AM230" s="4">
        <v>474000</v>
      </c>
      <c r="AN230" s="4">
        <v>0</v>
      </c>
      <c r="AO230" s="4">
        <v>0</v>
      </c>
      <c r="AP230" s="4">
        <v>474000</v>
      </c>
    </row>
    <row r="231" spans="1:42" x14ac:dyDescent="0.25">
      <c r="A231" t="s">
        <v>37</v>
      </c>
      <c r="B231" t="s">
        <v>38</v>
      </c>
      <c r="C231" t="s">
        <v>446</v>
      </c>
      <c r="D231" t="s">
        <v>447</v>
      </c>
      <c r="E231" t="s">
        <v>141</v>
      </c>
      <c r="F231" t="s">
        <v>142</v>
      </c>
      <c r="G231" t="s">
        <v>115</v>
      </c>
      <c r="H231" t="s">
        <v>116</v>
      </c>
      <c r="I231" t="s">
        <v>204</v>
      </c>
      <c r="J231" t="s">
        <v>205</v>
      </c>
      <c r="K231" t="s">
        <v>436</v>
      </c>
      <c r="L231">
        <v>4</v>
      </c>
      <c r="M231" t="s">
        <v>145</v>
      </c>
      <c r="N231">
        <v>45</v>
      </c>
      <c r="O231" t="s">
        <v>305</v>
      </c>
      <c r="P231" t="s">
        <v>306</v>
      </c>
      <c r="Q231" t="s">
        <v>307</v>
      </c>
      <c r="R231">
        <v>4000</v>
      </c>
      <c r="S231" t="s">
        <v>335</v>
      </c>
      <c r="T231">
        <v>4211</v>
      </c>
      <c r="U231" t="s">
        <v>336</v>
      </c>
      <c r="V231">
        <v>0</v>
      </c>
      <c r="W231" t="s">
        <v>51</v>
      </c>
      <c r="X231" s="4">
        <v>1200000</v>
      </c>
      <c r="Y231" s="4">
        <v>1200000</v>
      </c>
      <c r="Z231">
        <v>0</v>
      </c>
      <c r="AA231">
        <v>0</v>
      </c>
      <c r="AB231">
        <v>0</v>
      </c>
      <c r="AC231">
        <v>0</v>
      </c>
      <c r="AD231">
        <v>0</v>
      </c>
      <c r="AE231" s="4">
        <f t="shared" si="29"/>
        <v>1200000</v>
      </c>
      <c r="AF231" s="4">
        <v>0</v>
      </c>
      <c r="AG231" s="4">
        <v>0</v>
      </c>
      <c r="AH231" s="4">
        <v>0</v>
      </c>
      <c r="AI231" s="4">
        <f t="shared" si="27"/>
        <v>1200000</v>
      </c>
      <c r="AJ231" s="4">
        <f t="shared" si="26"/>
        <v>1200000</v>
      </c>
      <c r="AK231" s="4">
        <f t="shared" si="28"/>
        <v>0</v>
      </c>
      <c r="AL231" s="4">
        <v>0</v>
      </c>
      <c r="AM231" s="4">
        <v>0</v>
      </c>
      <c r="AN231" s="4">
        <v>0</v>
      </c>
      <c r="AO231" s="4">
        <v>0</v>
      </c>
      <c r="AP231" s="4">
        <v>0</v>
      </c>
    </row>
    <row r="232" spans="1:42" x14ac:dyDescent="0.25">
      <c r="A232" t="s">
        <v>37</v>
      </c>
      <c r="B232" t="s">
        <v>38</v>
      </c>
      <c r="C232" t="s">
        <v>443</v>
      </c>
      <c r="D232" t="s">
        <v>444</v>
      </c>
      <c r="E232" t="s">
        <v>39</v>
      </c>
      <c r="F232" t="s">
        <v>40</v>
      </c>
      <c r="G232" t="s">
        <v>78</v>
      </c>
      <c r="H232" t="s">
        <v>79</v>
      </c>
      <c r="I232" t="s">
        <v>80</v>
      </c>
      <c r="J232" t="s">
        <v>81</v>
      </c>
      <c r="K232" t="s">
        <v>436</v>
      </c>
      <c r="L232">
        <v>6</v>
      </c>
      <c r="M232" t="s">
        <v>45</v>
      </c>
      <c r="N232">
        <v>17</v>
      </c>
      <c r="O232" t="s">
        <v>316</v>
      </c>
      <c r="P232" t="s">
        <v>317</v>
      </c>
      <c r="Q232" t="s">
        <v>318</v>
      </c>
      <c r="R232">
        <v>4000</v>
      </c>
      <c r="S232" t="s">
        <v>335</v>
      </c>
      <c r="T232">
        <v>4211</v>
      </c>
      <c r="U232" t="s">
        <v>336</v>
      </c>
      <c r="V232">
        <v>0</v>
      </c>
      <c r="W232" t="s">
        <v>51</v>
      </c>
      <c r="X232" s="4">
        <v>2200000</v>
      </c>
      <c r="Y232" s="4">
        <v>2200000</v>
      </c>
      <c r="Z232">
        <v>0</v>
      </c>
      <c r="AA232">
        <v>0</v>
      </c>
      <c r="AB232">
        <v>0</v>
      </c>
      <c r="AC232">
        <v>0</v>
      </c>
      <c r="AD232">
        <v>0</v>
      </c>
      <c r="AE232" s="4">
        <f t="shared" si="29"/>
        <v>2200000</v>
      </c>
      <c r="AF232" s="4">
        <v>0</v>
      </c>
      <c r="AG232" s="4">
        <v>0</v>
      </c>
      <c r="AH232" s="4">
        <v>0</v>
      </c>
      <c r="AI232" s="4">
        <f t="shared" si="27"/>
        <v>2200000</v>
      </c>
      <c r="AJ232" s="4">
        <f t="shared" si="26"/>
        <v>2200000</v>
      </c>
      <c r="AK232" s="4">
        <f t="shared" si="28"/>
        <v>0</v>
      </c>
      <c r="AL232" s="4">
        <v>0</v>
      </c>
      <c r="AM232" s="4">
        <v>0</v>
      </c>
      <c r="AN232" s="4">
        <v>0</v>
      </c>
      <c r="AO232" s="4">
        <v>0</v>
      </c>
      <c r="AP232" s="4">
        <v>0</v>
      </c>
    </row>
    <row r="233" spans="1:42" x14ac:dyDescent="0.25">
      <c r="A233" t="s">
        <v>37</v>
      </c>
      <c r="B233" t="s">
        <v>38</v>
      </c>
      <c r="C233" t="s">
        <v>443</v>
      </c>
      <c r="D233" t="s">
        <v>444</v>
      </c>
      <c r="E233" t="s">
        <v>39</v>
      </c>
      <c r="F233" t="s">
        <v>40</v>
      </c>
      <c r="G233" t="s">
        <v>115</v>
      </c>
      <c r="H233" t="s">
        <v>116</v>
      </c>
      <c r="I233" t="s">
        <v>337</v>
      </c>
      <c r="J233" t="s">
        <v>338</v>
      </c>
      <c r="K233" t="s">
        <v>436</v>
      </c>
      <c r="L233">
        <v>1</v>
      </c>
      <c r="M233" t="s">
        <v>101</v>
      </c>
      <c r="N233">
        <v>50</v>
      </c>
      <c r="O233" t="s">
        <v>339</v>
      </c>
      <c r="P233" t="s">
        <v>340</v>
      </c>
      <c r="Q233" t="s">
        <v>341</v>
      </c>
      <c r="R233">
        <v>4000</v>
      </c>
      <c r="S233" t="s">
        <v>335</v>
      </c>
      <c r="T233">
        <v>4211</v>
      </c>
      <c r="U233" t="s">
        <v>336</v>
      </c>
      <c r="V233">
        <v>0</v>
      </c>
      <c r="W233" t="s">
        <v>51</v>
      </c>
      <c r="X233" s="4">
        <v>10000000</v>
      </c>
      <c r="Y233" s="4">
        <v>10000000</v>
      </c>
      <c r="Z233" s="4">
        <v>3333333.32</v>
      </c>
      <c r="AA233" s="4">
        <v>3333333.32</v>
      </c>
      <c r="AB233" s="4">
        <v>3333333.32</v>
      </c>
      <c r="AC233" s="4">
        <v>3333333.32</v>
      </c>
      <c r="AD233" s="4">
        <v>3333333.32</v>
      </c>
      <c r="AE233" s="4">
        <f t="shared" si="29"/>
        <v>6666666.6799999997</v>
      </c>
      <c r="AF233" s="4">
        <v>0</v>
      </c>
      <c r="AG233" s="4">
        <v>0</v>
      </c>
      <c r="AH233" s="4">
        <v>0</v>
      </c>
      <c r="AI233" s="4">
        <f t="shared" si="27"/>
        <v>10000000</v>
      </c>
      <c r="AJ233" s="4">
        <f t="shared" si="26"/>
        <v>6666666.6799999997</v>
      </c>
      <c r="AK233" s="4">
        <f t="shared" si="28"/>
        <v>0</v>
      </c>
      <c r="AL233" s="4">
        <v>0</v>
      </c>
      <c r="AM233" s="4">
        <v>0</v>
      </c>
      <c r="AN233" s="4">
        <v>0</v>
      </c>
      <c r="AO233" s="4">
        <v>0</v>
      </c>
      <c r="AP233" s="4">
        <v>0</v>
      </c>
    </row>
    <row r="234" spans="1:42" x14ac:dyDescent="0.25">
      <c r="A234" t="s">
        <v>37</v>
      </c>
      <c r="B234" t="s">
        <v>38</v>
      </c>
      <c r="C234" t="s">
        <v>446</v>
      </c>
      <c r="D234" t="s">
        <v>452</v>
      </c>
      <c r="E234" t="s">
        <v>247</v>
      </c>
      <c r="F234" t="s">
        <v>248</v>
      </c>
      <c r="G234" t="s">
        <v>115</v>
      </c>
      <c r="H234" t="s">
        <v>116</v>
      </c>
      <c r="I234" t="s">
        <v>342</v>
      </c>
      <c r="J234" t="s">
        <v>343</v>
      </c>
      <c r="K234" t="s">
        <v>436</v>
      </c>
      <c r="L234">
        <v>1</v>
      </c>
      <c r="M234" t="s">
        <v>101</v>
      </c>
      <c r="N234">
        <v>51</v>
      </c>
      <c r="O234" t="s">
        <v>344</v>
      </c>
      <c r="P234" t="s">
        <v>345</v>
      </c>
      <c r="Q234" t="s">
        <v>346</v>
      </c>
      <c r="R234">
        <v>4000</v>
      </c>
      <c r="S234" t="s">
        <v>335</v>
      </c>
      <c r="T234">
        <v>4211</v>
      </c>
      <c r="U234" t="s">
        <v>336</v>
      </c>
      <c r="V234">
        <v>0</v>
      </c>
      <c r="W234" t="s">
        <v>51</v>
      </c>
      <c r="X234" s="4">
        <v>6237094</v>
      </c>
      <c r="Y234" s="4">
        <v>6237094</v>
      </c>
      <c r="Z234" s="4">
        <v>3474192.8</v>
      </c>
      <c r="AA234" s="4">
        <v>3474192.8</v>
      </c>
      <c r="AB234" s="4">
        <v>3474192.8</v>
      </c>
      <c r="AC234" s="4">
        <v>3474192.8</v>
      </c>
      <c r="AD234" s="4">
        <v>3474192.8</v>
      </c>
      <c r="AE234" s="4">
        <f t="shared" si="29"/>
        <v>2762901.2</v>
      </c>
      <c r="AF234" s="4">
        <v>0</v>
      </c>
      <c r="AG234" s="4">
        <v>0</v>
      </c>
      <c r="AH234" s="4">
        <v>23200</v>
      </c>
      <c r="AI234" s="4">
        <f t="shared" si="27"/>
        <v>6260294</v>
      </c>
      <c r="AJ234" s="4">
        <f t="shared" si="26"/>
        <v>2786101.2</v>
      </c>
      <c r="AK234" s="4">
        <f t="shared" si="28"/>
        <v>23200</v>
      </c>
      <c r="AL234" s="4">
        <v>0</v>
      </c>
      <c r="AM234" s="4">
        <v>0</v>
      </c>
      <c r="AN234" s="4">
        <v>0</v>
      </c>
      <c r="AO234" s="4">
        <v>0</v>
      </c>
      <c r="AP234" s="4">
        <v>0</v>
      </c>
    </row>
    <row r="235" spans="1:42" x14ac:dyDescent="0.25">
      <c r="A235" t="s">
        <v>37</v>
      </c>
      <c r="B235" t="s">
        <v>38</v>
      </c>
      <c r="C235" t="s">
        <v>446</v>
      </c>
      <c r="D235" t="s">
        <v>452</v>
      </c>
      <c r="E235" t="s">
        <v>347</v>
      </c>
      <c r="F235" t="s">
        <v>348</v>
      </c>
      <c r="G235" t="s">
        <v>115</v>
      </c>
      <c r="H235" t="s">
        <v>116</v>
      </c>
      <c r="I235" t="s">
        <v>349</v>
      </c>
      <c r="J235" t="s">
        <v>350</v>
      </c>
      <c r="K235" t="s">
        <v>436</v>
      </c>
      <c r="L235">
        <v>1</v>
      </c>
      <c r="M235" t="s">
        <v>101</v>
      </c>
      <c r="N235">
        <v>48</v>
      </c>
      <c r="O235" t="s">
        <v>350</v>
      </c>
      <c r="P235" t="s">
        <v>351</v>
      </c>
      <c r="Q235" t="s">
        <v>352</v>
      </c>
      <c r="R235">
        <v>4000</v>
      </c>
      <c r="S235" t="s">
        <v>335</v>
      </c>
      <c r="T235">
        <v>4211</v>
      </c>
      <c r="U235" t="s">
        <v>336</v>
      </c>
      <c r="V235">
        <v>0</v>
      </c>
      <c r="W235" t="s">
        <v>51</v>
      </c>
      <c r="X235" s="4">
        <v>59615914.649999999</v>
      </c>
      <c r="Y235" s="4">
        <v>59615914.649999999</v>
      </c>
      <c r="Z235" s="4">
        <v>21309537.109999999</v>
      </c>
      <c r="AA235" s="4">
        <v>21309537.109999999</v>
      </c>
      <c r="AB235" s="4">
        <v>21309537.109999999</v>
      </c>
      <c r="AC235" s="4">
        <v>21309537.109999999</v>
      </c>
      <c r="AD235" s="4">
        <v>21309537.109999999</v>
      </c>
      <c r="AE235" s="4">
        <f t="shared" si="29"/>
        <v>38306377.539999999</v>
      </c>
      <c r="AF235" s="4">
        <v>0</v>
      </c>
      <c r="AG235" s="4">
        <v>0</v>
      </c>
      <c r="AH235" s="4">
        <v>0</v>
      </c>
      <c r="AI235" s="4">
        <f t="shared" si="27"/>
        <v>59615914.649999999</v>
      </c>
      <c r="AJ235" s="4">
        <f t="shared" si="26"/>
        <v>38306377.539999999</v>
      </c>
      <c r="AK235" s="4">
        <f t="shared" si="28"/>
        <v>0</v>
      </c>
      <c r="AL235" s="4">
        <v>0</v>
      </c>
      <c r="AM235" s="4">
        <v>0</v>
      </c>
      <c r="AN235" s="4">
        <v>0</v>
      </c>
      <c r="AO235" s="4">
        <v>0</v>
      </c>
      <c r="AP235" s="4">
        <v>0</v>
      </c>
    </row>
    <row r="236" spans="1:42" x14ac:dyDescent="0.25">
      <c r="A236" t="s">
        <v>37</v>
      </c>
      <c r="B236" t="s">
        <v>38</v>
      </c>
      <c r="C236" t="s">
        <v>446</v>
      </c>
      <c r="D236" t="s">
        <v>450</v>
      </c>
      <c r="E236" t="s">
        <v>353</v>
      </c>
      <c r="F236" t="s">
        <v>354</v>
      </c>
      <c r="G236" t="s">
        <v>355</v>
      </c>
      <c r="H236" t="s">
        <v>356</v>
      </c>
      <c r="I236" t="s">
        <v>357</v>
      </c>
      <c r="J236" t="s">
        <v>358</v>
      </c>
      <c r="K236" t="s">
        <v>436</v>
      </c>
      <c r="L236">
        <v>5</v>
      </c>
      <c r="M236" t="s">
        <v>108</v>
      </c>
      <c r="N236">
        <v>52</v>
      </c>
      <c r="O236" t="s">
        <v>359</v>
      </c>
      <c r="P236" t="s">
        <v>360</v>
      </c>
      <c r="Q236" t="s">
        <v>358</v>
      </c>
      <c r="R236">
        <v>4000</v>
      </c>
      <c r="S236" t="s">
        <v>335</v>
      </c>
      <c r="T236">
        <v>4211</v>
      </c>
      <c r="U236" t="s">
        <v>336</v>
      </c>
      <c r="V236">
        <v>0</v>
      </c>
      <c r="W236" t="s">
        <v>51</v>
      </c>
      <c r="X236" s="4">
        <v>15000000</v>
      </c>
      <c r="Y236" s="4">
        <v>15000000</v>
      </c>
      <c r="Z236" s="4">
        <v>6146095.6900000004</v>
      </c>
      <c r="AA236" s="4">
        <v>6146095.6900000004</v>
      </c>
      <c r="AB236" s="4">
        <v>6146095.6900000004</v>
      </c>
      <c r="AC236" s="4">
        <v>6146095.6900000004</v>
      </c>
      <c r="AD236" s="4">
        <v>6146095.6900000004</v>
      </c>
      <c r="AE236" s="4">
        <f t="shared" si="29"/>
        <v>8853904.3099999987</v>
      </c>
      <c r="AF236" s="4">
        <v>0</v>
      </c>
      <c r="AG236" s="4">
        <v>0</v>
      </c>
      <c r="AH236" s="4">
        <v>0</v>
      </c>
      <c r="AI236" s="4">
        <f t="shared" si="27"/>
        <v>15000000</v>
      </c>
      <c r="AJ236" s="4">
        <f t="shared" si="26"/>
        <v>8853904.3099999987</v>
      </c>
      <c r="AK236" s="4">
        <f t="shared" si="28"/>
        <v>0</v>
      </c>
      <c r="AL236" s="4">
        <v>0</v>
      </c>
      <c r="AM236" s="4">
        <v>0</v>
      </c>
      <c r="AN236" s="4">
        <v>0</v>
      </c>
      <c r="AO236" s="4">
        <v>0</v>
      </c>
      <c r="AP236" s="4">
        <v>0</v>
      </c>
    </row>
    <row r="237" spans="1:42" x14ac:dyDescent="0.25">
      <c r="A237" t="s">
        <v>37</v>
      </c>
      <c r="B237" t="s">
        <v>38</v>
      </c>
      <c r="C237" t="s">
        <v>446</v>
      </c>
      <c r="D237" t="s">
        <v>451</v>
      </c>
      <c r="E237" t="s">
        <v>361</v>
      </c>
      <c r="F237" t="s">
        <v>362</v>
      </c>
      <c r="G237" t="s">
        <v>115</v>
      </c>
      <c r="H237" t="s">
        <v>116</v>
      </c>
      <c r="I237" t="s">
        <v>363</v>
      </c>
      <c r="J237" t="s">
        <v>364</v>
      </c>
      <c r="K237" t="s">
        <v>436</v>
      </c>
      <c r="L237">
        <v>1</v>
      </c>
      <c r="M237" t="s">
        <v>101</v>
      </c>
      <c r="N237">
        <v>49</v>
      </c>
      <c r="O237" t="s">
        <v>365</v>
      </c>
      <c r="P237" t="s">
        <v>366</v>
      </c>
      <c r="Q237" t="s">
        <v>367</v>
      </c>
      <c r="R237">
        <v>4000</v>
      </c>
      <c r="S237" t="s">
        <v>335</v>
      </c>
      <c r="T237">
        <v>4211</v>
      </c>
      <c r="U237" t="s">
        <v>336</v>
      </c>
      <c r="V237">
        <v>0</v>
      </c>
      <c r="W237" t="s">
        <v>51</v>
      </c>
      <c r="X237" s="4">
        <v>5681037.1900000004</v>
      </c>
      <c r="Y237" s="4">
        <v>5681037.1900000004</v>
      </c>
      <c r="Z237" s="4">
        <v>711898.5</v>
      </c>
      <c r="AA237" s="4">
        <v>711898.5</v>
      </c>
      <c r="AB237" s="4">
        <v>711898.5</v>
      </c>
      <c r="AC237" s="4">
        <v>711898.5</v>
      </c>
      <c r="AD237" s="4">
        <v>711898.5</v>
      </c>
      <c r="AE237" s="4">
        <f t="shared" si="29"/>
        <v>4969138.6900000004</v>
      </c>
      <c r="AF237" s="4">
        <v>0</v>
      </c>
      <c r="AG237" s="24">
        <v>23200</v>
      </c>
      <c r="AH237" s="4">
        <v>0</v>
      </c>
      <c r="AI237" s="4">
        <f t="shared" si="27"/>
        <v>5657837.1900000004</v>
      </c>
      <c r="AJ237" s="4">
        <f t="shared" si="26"/>
        <v>4945938.6900000004</v>
      </c>
      <c r="AK237" s="4">
        <f t="shared" si="28"/>
        <v>-23200</v>
      </c>
      <c r="AL237" s="4">
        <v>0</v>
      </c>
      <c r="AM237" s="4">
        <v>0</v>
      </c>
      <c r="AN237" s="4">
        <v>0</v>
      </c>
      <c r="AO237" s="4">
        <v>0</v>
      </c>
      <c r="AP237" s="4">
        <v>0</v>
      </c>
    </row>
    <row r="238" spans="1:42" x14ac:dyDescent="0.25">
      <c r="A238" t="s">
        <v>37</v>
      </c>
      <c r="B238" t="s">
        <v>38</v>
      </c>
      <c r="C238" t="s">
        <v>443</v>
      </c>
      <c r="D238" t="s">
        <v>444</v>
      </c>
      <c r="E238" t="s">
        <v>39</v>
      </c>
      <c r="F238" t="s">
        <v>40</v>
      </c>
      <c r="G238" t="s">
        <v>78</v>
      </c>
      <c r="H238" t="s">
        <v>79</v>
      </c>
      <c r="I238" t="s">
        <v>80</v>
      </c>
      <c r="J238" t="s">
        <v>81</v>
      </c>
      <c r="K238" t="s">
        <v>436</v>
      </c>
      <c r="L238">
        <v>6</v>
      </c>
      <c r="M238" t="s">
        <v>45</v>
      </c>
      <c r="N238">
        <v>17</v>
      </c>
      <c r="O238" t="s">
        <v>316</v>
      </c>
      <c r="P238" t="s">
        <v>317</v>
      </c>
      <c r="Q238" t="s">
        <v>318</v>
      </c>
      <c r="R238">
        <v>4000</v>
      </c>
      <c r="S238" t="s">
        <v>335</v>
      </c>
      <c r="T238">
        <v>4251</v>
      </c>
      <c r="U238" t="s">
        <v>368</v>
      </c>
      <c r="V238">
        <v>0</v>
      </c>
      <c r="W238" t="s">
        <v>51</v>
      </c>
      <c r="X238" s="4">
        <v>5000000</v>
      </c>
      <c r="Y238" s="4">
        <v>5000000</v>
      </c>
      <c r="Z238" s="4">
        <v>1110945.8700000001</v>
      </c>
      <c r="AA238" s="4">
        <v>1110945.8700000001</v>
      </c>
      <c r="AB238" s="4">
        <v>1110945.8700000001</v>
      </c>
      <c r="AC238" s="4">
        <v>1110945.8700000001</v>
      </c>
      <c r="AD238" s="4">
        <v>1110945.8700000001</v>
      </c>
      <c r="AE238" s="4">
        <f t="shared" si="29"/>
        <v>3889054.13</v>
      </c>
      <c r="AF238" s="4">
        <v>0</v>
      </c>
      <c r="AG238" s="4">
        <v>0</v>
      </c>
      <c r="AH238" s="4">
        <v>2000000</v>
      </c>
      <c r="AI238" s="4">
        <f t="shared" si="27"/>
        <v>7000000</v>
      </c>
      <c r="AJ238" s="4">
        <f t="shared" si="26"/>
        <v>5889054.1299999999</v>
      </c>
      <c r="AK238" s="4">
        <f t="shared" si="28"/>
        <v>2000000</v>
      </c>
      <c r="AL238" s="4">
        <v>0</v>
      </c>
      <c r="AM238" s="4">
        <v>0</v>
      </c>
      <c r="AN238" s="4">
        <v>0</v>
      </c>
      <c r="AO238" s="4">
        <v>0</v>
      </c>
      <c r="AP238" s="4">
        <v>0</v>
      </c>
    </row>
    <row r="239" spans="1:42" x14ac:dyDescent="0.25">
      <c r="A239" t="s">
        <v>37</v>
      </c>
      <c r="B239" t="s">
        <v>38</v>
      </c>
      <c r="C239" t="s">
        <v>443</v>
      </c>
      <c r="D239" t="s">
        <v>445</v>
      </c>
      <c r="E239" t="s">
        <v>123</v>
      </c>
      <c r="F239" t="s">
        <v>124</v>
      </c>
      <c r="G239" t="s">
        <v>41</v>
      </c>
      <c r="H239" t="s">
        <v>42</v>
      </c>
      <c r="I239" t="s">
        <v>152</v>
      </c>
      <c r="J239" t="s">
        <v>153</v>
      </c>
      <c r="K239" t="s">
        <v>436</v>
      </c>
      <c r="L239">
        <v>8</v>
      </c>
      <c r="M239" t="s">
        <v>154</v>
      </c>
      <c r="N239">
        <v>40</v>
      </c>
      <c r="O239" t="s">
        <v>310</v>
      </c>
      <c r="P239" t="s">
        <v>311</v>
      </c>
      <c r="Q239" t="s">
        <v>312</v>
      </c>
      <c r="R239">
        <v>4000</v>
      </c>
      <c r="S239" t="s">
        <v>335</v>
      </c>
      <c r="T239">
        <v>4311</v>
      </c>
      <c r="U239" t="s">
        <v>369</v>
      </c>
      <c r="V239">
        <v>0</v>
      </c>
      <c r="W239" t="s">
        <v>51</v>
      </c>
      <c r="X239" s="4">
        <v>300000</v>
      </c>
      <c r="Y239" s="4">
        <v>400000</v>
      </c>
      <c r="Z239">
        <v>0</v>
      </c>
      <c r="AA239">
        <v>0</v>
      </c>
      <c r="AB239">
        <v>0</v>
      </c>
      <c r="AC239">
        <v>0</v>
      </c>
      <c r="AD239">
        <v>0</v>
      </c>
      <c r="AE239" s="4">
        <f t="shared" si="29"/>
        <v>300000</v>
      </c>
      <c r="AF239" s="4">
        <v>0</v>
      </c>
      <c r="AG239" s="4">
        <v>0</v>
      </c>
      <c r="AH239" s="4">
        <v>0</v>
      </c>
      <c r="AI239" s="4">
        <f t="shared" si="27"/>
        <v>300000</v>
      </c>
      <c r="AJ239" s="4">
        <f t="shared" si="26"/>
        <v>300000</v>
      </c>
      <c r="AK239" s="4">
        <f t="shared" si="28"/>
        <v>-100000</v>
      </c>
      <c r="AL239" s="4">
        <v>0</v>
      </c>
      <c r="AM239" s="4">
        <v>0</v>
      </c>
      <c r="AN239" s="4">
        <v>0</v>
      </c>
      <c r="AO239" s="4">
        <v>100000</v>
      </c>
      <c r="AP239" s="4">
        <v>-100000</v>
      </c>
    </row>
    <row r="240" spans="1:42" x14ac:dyDescent="0.25">
      <c r="A240" t="s">
        <v>37</v>
      </c>
      <c r="B240" t="s">
        <v>38</v>
      </c>
      <c r="C240" t="s">
        <v>443</v>
      </c>
      <c r="D240" t="s">
        <v>445</v>
      </c>
      <c r="E240" t="s">
        <v>123</v>
      </c>
      <c r="F240" t="s">
        <v>124</v>
      </c>
      <c r="G240" t="s">
        <v>41</v>
      </c>
      <c r="H240" t="s">
        <v>42</v>
      </c>
      <c r="I240" t="s">
        <v>152</v>
      </c>
      <c r="J240" t="s">
        <v>153</v>
      </c>
      <c r="K240" t="s">
        <v>436</v>
      </c>
      <c r="L240">
        <v>8</v>
      </c>
      <c r="M240" t="s">
        <v>154</v>
      </c>
      <c r="N240">
        <v>40</v>
      </c>
      <c r="O240" t="s">
        <v>310</v>
      </c>
      <c r="P240" t="s">
        <v>311</v>
      </c>
      <c r="Q240" t="s">
        <v>312</v>
      </c>
      <c r="R240">
        <v>4000</v>
      </c>
      <c r="S240" t="s">
        <v>335</v>
      </c>
      <c r="T240">
        <v>4311</v>
      </c>
      <c r="U240" t="s">
        <v>369</v>
      </c>
      <c r="V240">
        <v>1</v>
      </c>
      <c r="W240" t="s">
        <v>370</v>
      </c>
      <c r="X240" s="4">
        <v>50000</v>
      </c>
      <c r="Y240" s="4">
        <v>0</v>
      </c>
      <c r="Z240">
        <v>0</v>
      </c>
      <c r="AA240">
        <v>0</v>
      </c>
      <c r="AB240">
        <v>0</v>
      </c>
      <c r="AC240">
        <v>0</v>
      </c>
      <c r="AD240">
        <v>0</v>
      </c>
      <c r="AE240" s="4">
        <f t="shared" si="29"/>
        <v>50000</v>
      </c>
      <c r="AF240" s="4">
        <v>0</v>
      </c>
      <c r="AG240" s="24">
        <v>50000</v>
      </c>
      <c r="AH240" s="4">
        <v>0</v>
      </c>
      <c r="AI240" s="4">
        <f t="shared" si="27"/>
        <v>0</v>
      </c>
      <c r="AJ240" s="4">
        <f t="shared" si="26"/>
        <v>0</v>
      </c>
      <c r="AK240" s="4">
        <f t="shared" si="28"/>
        <v>0</v>
      </c>
      <c r="AL240" s="4">
        <v>0</v>
      </c>
      <c r="AM240" s="4">
        <v>50000</v>
      </c>
      <c r="AN240" s="4">
        <v>0</v>
      </c>
      <c r="AO240" s="4">
        <v>0</v>
      </c>
      <c r="AP240" s="4">
        <v>50000</v>
      </c>
    </row>
    <row r="241" spans="1:42" x14ac:dyDescent="0.25">
      <c r="A241" t="s">
        <v>37</v>
      </c>
      <c r="B241" t="s">
        <v>38</v>
      </c>
      <c r="C241" t="s">
        <v>443</v>
      </c>
      <c r="D241" t="s">
        <v>445</v>
      </c>
      <c r="E241" t="s">
        <v>123</v>
      </c>
      <c r="F241" t="s">
        <v>124</v>
      </c>
      <c r="G241" t="s">
        <v>41</v>
      </c>
      <c r="H241" t="s">
        <v>42</v>
      </c>
      <c r="I241" t="s">
        <v>152</v>
      </c>
      <c r="J241" t="s">
        <v>153</v>
      </c>
      <c r="K241" t="s">
        <v>436</v>
      </c>
      <c r="L241">
        <v>8</v>
      </c>
      <c r="M241" t="s">
        <v>154</v>
      </c>
      <c r="N241">
        <v>40</v>
      </c>
      <c r="O241" t="s">
        <v>310</v>
      </c>
      <c r="P241" t="s">
        <v>311</v>
      </c>
      <c r="Q241" t="s">
        <v>312</v>
      </c>
      <c r="R241">
        <v>4000</v>
      </c>
      <c r="S241" t="s">
        <v>335</v>
      </c>
      <c r="T241">
        <v>4311</v>
      </c>
      <c r="U241" t="s">
        <v>369</v>
      </c>
      <c r="V241">
        <v>2</v>
      </c>
      <c r="W241" t="s">
        <v>371</v>
      </c>
      <c r="X241" s="4">
        <v>50000</v>
      </c>
      <c r="Y241" s="4">
        <v>0</v>
      </c>
      <c r="Z241">
        <v>0</v>
      </c>
      <c r="AA241">
        <v>0</v>
      </c>
      <c r="AB241">
        <v>0</v>
      </c>
      <c r="AC241">
        <v>0</v>
      </c>
      <c r="AD241">
        <v>0</v>
      </c>
      <c r="AE241" s="4">
        <f t="shared" si="29"/>
        <v>50000</v>
      </c>
      <c r="AF241" s="4">
        <v>0</v>
      </c>
      <c r="AG241" s="24">
        <v>50000</v>
      </c>
      <c r="AH241" s="4">
        <v>0</v>
      </c>
      <c r="AI241" s="4">
        <f t="shared" si="27"/>
        <v>0</v>
      </c>
      <c r="AJ241" s="4">
        <f t="shared" si="26"/>
        <v>0</v>
      </c>
      <c r="AK241" s="4">
        <f t="shared" si="28"/>
        <v>0</v>
      </c>
      <c r="AL241" s="4">
        <v>0</v>
      </c>
      <c r="AM241" s="4">
        <v>50000</v>
      </c>
      <c r="AN241" s="4">
        <v>0</v>
      </c>
      <c r="AO241" s="4">
        <v>0</v>
      </c>
      <c r="AP241" s="4">
        <v>50000</v>
      </c>
    </row>
    <row r="242" spans="1:42" x14ac:dyDescent="0.25">
      <c r="A242" t="s">
        <v>37</v>
      </c>
      <c r="B242" t="s">
        <v>38</v>
      </c>
      <c r="C242" t="s">
        <v>948</v>
      </c>
      <c r="D242" t="s">
        <v>453</v>
      </c>
      <c r="E242" t="s">
        <v>150</v>
      </c>
      <c r="F242" t="s">
        <v>151</v>
      </c>
      <c r="G242" t="s">
        <v>178</v>
      </c>
      <c r="H242" t="s">
        <v>179</v>
      </c>
      <c r="I242" t="s">
        <v>152</v>
      </c>
      <c r="J242" t="s">
        <v>153</v>
      </c>
      <c r="K242" t="s">
        <v>436</v>
      </c>
      <c r="L242">
        <v>8</v>
      </c>
      <c r="M242" t="s">
        <v>154</v>
      </c>
      <c r="N242">
        <v>42</v>
      </c>
      <c r="O242" t="s">
        <v>372</v>
      </c>
      <c r="P242" t="s">
        <v>197</v>
      </c>
      <c r="Q242" t="s">
        <v>198</v>
      </c>
      <c r="R242">
        <v>4000</v>
      </c>
      <c r="S242" t="s">
        <v>335</v>
      </c>
      <c r="T242">
        <v>4311</v>
      </c>
      <c r="U242" t="s">
        <v>369</v>
      </c>
      <c r="V242">
        <v>0</v>
      </c>
      <c r="W242" t="s">
        <v>51</v>
      </c>
      <c r="X242" s="4">
        <v>100000</v>
      </c>
      <c r="Y242" s="4">
        <v>100000</v>
      </c>
      <c r="Z242">
        <v>0</v>
      </c>
      <c r="AA242">
        <v>0</v>
      </c>
      <c r="AB242">
        <v>0</v>
      </c>
      <c r="AC242">
        <v>0</v>
      </c>
      <c r="AD242">
        <v>0</v>
      </c>
      <c r="AE242" s="4">
        <f t="shared" si="29"/>
        <v>100000</v>
      </c>
      <c r="AF242" s="4">
        <v>0</v>
      </c>
      <c r="AG242" s="4">
        <v>0</v>
      </c>
      <c r="AH242" s="4">
        <v>0</v>
      </c>
      <c r="AI242" s="4">
        <f t="shared" si="27"/>
        <v>100000</v>
      </c>
      <c r="AJ242" s="4">
        <f t="shared" si="26"/>
        <v>100000</v>
      </c>
      <c r="AK242" s="4">
        <f t="shared" si="28"/>
        <v>0</v>
      </c>
      <c r="AL242" s="4">
        <v>0</v>
      </c>
      <c r="AM242" s="4">
        <v>0</v>
      </c>
      <c r="AN242" s="4">
        <v>0</v>
      </c>
      <c r="AO242" s="4">
        <v>0</v>
      </c>
      <c r="AP242" s="4">
        <v>0</v>
      </c>
    </row>
    <row r="243" spans="1:42" x14ac:dyDescent="0.25">
      <c r="A243" t="s">
        <v>37</v>
      </c>
      <c r="B243" t="s">
        <v>38</v>
      </c>
      <c r="C243" t="s">
        <v>948</v>
      </c>
      <c r="D243" t="s">
        <v>453</v>
      </c>
      <c r="E243" t="s">
        <v>150</v>
      </c>
      <c r="F243" t="s">
        <v>151</v>
      </c>
      <c r="G243" t="s">
        <v>178</v>
      </c>
      <c r="H243" t="s">
        <v>179</v>
      </c>
      <c r="I243" t="s">
        <v>152</v>
      </c>
      <c r="J243" t="s">
        <v>153</v>
      </c>
      <c r="K243" t="s">
        <v>436</v>
      </c>
      <c r="L243">
        <v>8</v>
      </c>
      <c r="M243" t="s">
        <v>154</v>
      </c>
      <c r="N243">
        <v>43</v>
      </c>
      <c r="O243" t="s">
        <v>373</v>
      </c>
      <c r="P243" t="s">
        <v>197</v>
      </c>
      <c r="Q243" t="s">
        <v>198</v>
      </c>
      <c r="R243">
        <v>4000</v>
      </c>
      <c r="S243" t="s">
        <v>335</v>
      </c>
      <c r="T243">
        <v>4311</v>
      </c>
      <c r="U243" t="s">
        <v>369</v>
      </c>
      <c r="V243">
        <v>0</v>
      </c>
      <c r="W243" t="s">
        <v>51</v>
      </c>
      <c r="X243" s="4">
        <v>1800000</v>
      </c>
      <c r="Y243" s="4">
        <v>1800000</v>
      </c>
      <c r="Z243" s="4">
        <v>1779360</v>
      </c>
      <c r="AA243" s="4">
        <v>1779360</v>
      </c>
      <c r="AB243" s="4">
        <v>586080</v>
      </c>
      <c r="AC243" s="4">
        <v>586080</v>
      </c>
      <c r="AD243" s="4">
        <v>586080</v>
      </c>
      <c r="AE243" s="4">
        <f t="shared" si="29"/>
        <v>20640</v>
      </c>
      <c r="AF243" s="4">
        <v>0</v>
      </c>
      <c r="AG243" s="4">
        <v>0</v>
      </c>
      <c r="AH243" s="4">
        <v>0</v>
      </c>
      <c r="AI243" s="4">
        <f t="shared" si="27"/>
        <v>1800000</v>
      </c>
      <c r="AJ243" s="4">
        <f t="shared" si="26"/>
        <v>20640</v>
      </c>
      <c r="AK243" s="4">
        <f t="shared" si="28"/>
        <v>0</v>
      </c>
      <c r="AL243" s="4">
        <v>0</v>
      </c>
      <c r="AM243" s="4">
        <v>0</v>
      </c>
      <c r="AN243" s="4">
        <v>0</v>
      </c>
      <c r="AO243" s="4">
        <v>0</v>
      </c>
      <c r="AP243" s="4">
        <v>0</v>
      </c>
    </row>
    <row r="244" spans="1:42" x14ac:dyDescent="0.25">
      <c r="A244" t="s">
        <v>37</v>
      </c>
      <c r="B244" t="s">
        <v>38</v>
      </c>
      <c r="C244" t="s">
        <v>443</v>
      </c>
      <c r="D244" t="s">
        <v>445</v>
      </c>
      <c r="E244" t="s">
        <v>123</v>
      </c>
      <c r="F244" t="s">
        <v>124</v>
      </c>
      <c r="G244" t="s">
        <v>115</v>
      </c>
      <c r="H244" t="s">
        <v>116</v>
      </c>
      <c r="I244" t="s">
        <v>125</v>
      </c>
      <c r="J244" t="s">
        <v>126</v>
      </c>
      <c r="K244" t="s">
        <v>436</v>
      </c>
      <c r="L244">
        <v>7</v>
      </c>
      <c r="M244" t="s">
        <v>127</v>
      </c>
      <c r="N244">
        <v>37</v>
      </c>
      <c r="O244" t="s">
        <v>128</v>
      </c>
      <c r="P244" t="s">
        <v>129</v>
      </c>
      <c r="Q244" t="s">
        <v>130</v>
      </c>
      <c r="R244">
        <v>4000</v>
      </c>
      <c r="S244" t="s">
        <v>335</v>
      </c>
      <c r="T244">
        <v>4411</v>
      </c>
      <c r="U244" t="s">
        <v>374</v>
      </c>
      <c r="V244">
        <v>0</v>
      </c>
      <c r="W244" t="s">
        <v>51</v>
      </c>
      <c r="X244" s="4">
        <v>2000000</v>
      </c>
      <c r="Y244" s="4">
        <v>2000000</v>
      </c>
      <c r="Z244">
        <v>0</v>
      </c>
      <c r="AA244">
        <v>0</v>
      </c>
      <c r="AB244">
        <v>0</v>
      </c>
      <c r="AC244">
        <v>0</v>
      </c>
      <c r="AD244">
        <v>0</v>
      </c>
      <c r="AE244" s="4">
        <f t="shared" si="29"/>
        <v>2000000</v>
      </c>
      <c r="AF244" s="4">
        <v>0</v>
      </c>
      <c r="AG244" s="4">
        <v>0</v>
      </c>
      <c r="AH244" s="4">
        <v>0</v>
      </c>
      <c r="AI244" s="4">
        <f t="shared" si="27"/>
        <v>2000000</v>
      </c>
      <c r="AJ244" s="4">
        <f t="shared" si="26"/>
        <v>2000000</v>
      </c>
      <c r="AK244" s="4">
        <f t="shared" si="28"/>
        <v>0</v>
      </c>
      <c r="AL244" s="4">
        <v>0</v>
      </c>
      <c r="AM244" s="4">
        <v>0</v>
      </c>
      <c r="AN244" s="4">
        <v>0</v>
      </c>
      <c r="AO244" s="4">
        <v>0</v>
      </c>
      <c r="AP244" s="4">
        <v>0</v>
      </c>
    </row>
    <row r="245" spans="1:42" x14ac:dyDescent="0.25">
      <c r="A245" t="s">
        <v>37</v>
      </c>
      <c r="B245" t="s">
        <v>38</v>
      </c>
      <c r="C245" t="s">
        <v>443</v>
      </c>
      <c r="D245" t="s">
        <v>444</v>
      </c>
      <c r="E245" t="s">
        <v>39</v>
      </c>
      <c r="F245" t="s">
        <v>40</v>
      </c>
      <c r="G245" t="s">
        <v>178</v>
      </c>
      <c r="H245" t="s">
        <v>179</v>
      </c>
      <c r="I245" t="s">
        <v>117</v>
      </c>
      <c r="J245" t="s">
        <v>118</v>
      </c>
      <c r="K245" t="s">
        <v>436</v>
      </c>
      <c r="L245">
        <v>1</v>
      </c>
      <c r="M245" t="s">
        <v>101</v>
      </c>
      <c r="N245">
        <v>8</v>
      </c>
      <c r="O245" t="s">
        <v>375</v>
      </c>
      <c r="P245" t="s">
        <v>188</v>
      </c>
      <c r="Q245" t="s">
        <v>189</v>
      </c>
      <c r="R245">
        <v>4000</v>
      </c>
      <c r="S245" t="s">
        <v>335</v>
      </c>
      <c r="T245">
        <v>4411</v>
      </c>
      <c r="U245" t="s">
        <v>374</v>
      </c>
      <c r="V245">
        <v>0</v>
      </c>
      <c r="W245" t="s">
        <v>51</v>
      </c>
      <c r="X245" s="4">
        <v>4000000</v>
      </c>
      <c r="Y245" s="4">
        <v>4000000</v>
      </c>
      <c r="Z245">
        <v>0</v>
      </c>
      <c r="AA245">
        <v>0</v>
      </c>
      <c r="AB245">
        <v>0</v>
      </c>
      <c r="AC245">
        <v>0</v>
      </c>
      <c r="AD245">
        <v>0</v>
      </c>
      <c r="AE245" s="4">
        <f t="shared" si="29"/>
        <v>4000000</v>
      </c>
      <c r="AF245" s="4">
        <v>0</v>
      </c>
      <c r="AG245" s="4">
        <v>0</v>
      </c>
      <c r="AH245" s="4">
        <v>0</v>
      </c>
      <c r="AI245" s="4">
        <f t="shared" si="27"/>
        <v>4000000</v>
      </c>
      <c r="AJ245" s="4">
        <f t="shared" si="26"/>
        <v>4000000</v>
      </c>
      <c r="AK245" s="4">
        <f t="shared" si="28"/>
        <v>0</v>
      </c>
      <c r="AL245" s="4">
        <v>0</v>
      </c>
      <c r="AM245" s="4">
        <v>0</v>
      </c>
      <c r="AN245" s="4">
        <v>0</v>
      </c>
      <c r="AO245" s="4">
        <v>0</v>
      </c>
      <c r="AP245" s="4">
        <v>0</v>
      </c>
    </row>
    <row r="246" spans="1:42" x14ac:dyDescent="0.25">
      <c r="A246" t="s">
        <v>37</v>
      </c>
      <c r="B246" t="s">
        <v>38</v>
      </c>
      <c r="C246" t="s">
        <v>443</v>
      </c>
      <c r="D246" t="s">
        <v>444</v>
      </c>
      <c r="E246" t="s">
        <v>39</v>
      </c>
      <c r="F246" t="s">
        <v>40</v>
      </c>
      <c r="G246" t="s">
        <v>41</v>
      </c>
      <c r="H246" t="s">
        <v>42</v>
      </c>
      <c r="I246" t="s">
        <v>106</v>
      </c>
      <c r="J246" t="s">
        <v>107</v>
      </c>
      <c r="K246" t="s">
        <v>436</v>
      </c>
      <c r="L246">
        <v>1</v>
      </c>
      <c r="M246" t="s">
        <v>101</v>
      </c>
      <c r="N246">
        <v>1</v>
      </c>
      <c r="O246" t="s">
        <v>298</v>
      </c>
      <c r="P246" t="s">
        <v>299</v>
      </c>
      <c r="Q246" t="s">
        <v>300</v>
      </c>
      <c r="R246">
        <v>4000</v>
      </c>
      <c r="S246" t="s">
        <v>335</v>
      </c>
      <c r="T246">
        <v>4411</v>
      </c>
      <c r="U246" t="s">
        <v>374</v>
      </c>
      <c r="V246">
        <v>0</v>
      </c>
      <c r="W246" t="s">
        <v>51</v>
      </c>
      <c r="X246" s="4">
        <v>720000</v>
      </c>
      <c r="Y246" s="4">
        <v>1000000</v>
      </c>
      <c r="Z246" s="4">
        <v>654100</v>
      </c>
      <c r="AA246" s="4">
        <v>654100</v>
      </c>
      <c r="AB246" s="4">
        <v>654100</v>
      </c>
      <c r="AC246" s="4">
        <v>562600</v>
      </c>
      <c r="AD246" s="4">
        <v>535600</v>
      </c>
      <c r="AE246" s="4">
        <f t="shared" si="29"/>
        <v>65900</v>
      </c>
      <c r="AF246" s="4">
        <v>0</v>
      </c>
      <c r="AG246" s="4">
        <v>0</v>
      </c>
      <c r="AH246" s="4">
        <v>500000</v>
      </c>
      <c r="AI246" s="4">
        <f t="shared" si="27"/>
        <v>1220000</v>
      </c>
      <c r="AJ246" s="4">
        <f t="shared" si="26"/>
        <v>565900</v>
      </c>
      <c r="AK246" s="4">
        <f t="shared" si="28"/>
        <v>220000</v>
      </c>
      <c r="AL246" s="4">
        <v>0</v>
      </c>
      <c r="AM246" s="4">
        <v>0</v>
      </c>
      <c r="AN246" s="4">
        <v>0</v>
      </c>
      <c r="AO246" s="4">
        <v>280000</v>
      </c>
      <c r="AP246" s="4">
        <v>-280000</v>
      </c>
    </row>
    <row r="247" spans="1:42" x14ac:dyDescent="0.25">
      <c r="A247" t="s">
        <v>37</v>
      </c>
      <c r="B247" t="s">
        <v>38</v>
      </c>
      <c r="C247" t="s">
        <v>446</v>
      </c>
      <c r="D247" t="s">
        <v>449</v>
      </c>
      <c r="E247" t="s">
        <v>162</v>
      </c>
      <c r="F247" t="s">
        <v>163</v>
      </c>
      <c r="G247" t="s">
        <v>178</v>
      </c>
      <c r="H247" t="s">
        <v>179</v>
      </c>
      <c r="I247" t="s">
        <v>117</v>
      </c>
      <c r="J247" t="s">
        <v>118</v>
      </c>
      <c r="K247" t="s">
        <v>436</v>
      </c>
      <c r="L247">
        <v>1</v>
      </c>
      <c r="M247" t="s">
        <v>101</v>
      </c>
      <c r="N247">
        <v>10</v>
      </c>
      <c r="O247" t="s">
        <v>376</v>
      </c>
      <c r="P247" t="s">
        <v>377</v>
      </c>
      <c r="Q247" t="s">
        <v>378</v>
      </c>
      <c r="R247">
        <v>4000</v>
      </c>
      <c r="S247" t="s">
        <v>335</v>
      </c>
      <c r="T247">
        <v>4411</v>
      </c>
      <c r="U247" t="s">
        <v>374</v>
      </c>
      <c r="V247">
        <v>0</v>
      </c>
      <c r="W247" t="s">
        <v>51</v>
      </c>
      <c r="X247" s="4">
        <v>1700000</v>
      </c>
      <c r="Y247" s="4">
        <v>2000000</v>
      </c>
      <c r="Z247" s="4">
        <v>713104</v>
      </c>
      <c r="AA247" s="4">
        <v>713104</v>
      </c>
      <c r="AB247" s="4">
        <v>713104</v>
      </c>
      <c r="AC247" s="4">
        <v>443378</v>
      </c>
      <c r="AD247" s="4">
        <v>443378</v>
      </c>
      <c r="AE247" s="4">
        <f t="shared" si="29"/>
        <v>986896</v>
      </c>
      <c r="AF247" s="4">
        <v>0</v>
      </c>
      <c r="AG247" s="4">
        <v>0</v>
      </c>
      <c r="AH247" s="4">
        <v>0</v>
      </c>
      <c r="AI247" s="4">
        <f t="shared" si="27"/>
        <v>1700000</v>
      </c>
      <c r="AJ247" s="4">
        <f t="shared" si="26"/>
        <v>986896</v>
      </c>
      <c r="AK247" s="4">
        <f t="shared" si="28"/>
        <v>-300000</v>
      </c>
      <c r="AL247" s="4">
        <v>0</v>
      </c>
      <c r="AM247" s="4">
        <v>0</v>
      </c>
      <c r="AN247" s="4">
        <v>0</v>
      </c>
      <c r="AO247" s="4">
        <v>300000</v>
      </c>
      <c r="AP247" s="4">
        <v>-300000</v>
      </c>
    </row>
    <row r="248" spans="1:42" x14ac:dyDescent="0.25">
      <c r="A248" t="s">
        <v>37</v>
      </c>
      <c r="B248" t="s">
        <v>38</v>
      </c>
      <c r="C248" t="s">
        <v>446</v>
      </c>
      <c r="D248" t="s">
        <v>449</v>
      </c>
      <c r="E248" t="s">
        <v>162</v>
      </c>
      <c r="F248" t="s">
        <v>163</v>
      </c>
      <c r="G248" t="s">
        <v>178</v>
      </c>
      <c r="H248" t="s">
        <v>179</v>
      </c>
      <c r="I248" t="s">
        <v>117</v>
      </c>
      <c r="J248" t="s">
        <v>118</v>
      </c>
      <c r="K248" t="s">
        <v>436</v>
      </c>
      <c r="L248">
        <v>1</v>
      </c>
      <c r="M248" t="s">
        <v>101</v>
      </c>
      <c r="N248">
        <v>10</v>
      </c>
      <c r="O248" t="s">
        <v>376</v>
      </c>
      <c r="P248" t="s">
        <v>377</v>
      </c>
      <c r="Q248" t="s">
        <v>378</v>
      </c>
      <c r="R248">
        <v>4000</v>
      </c>
      <c r="S248" t="s">
        <v>335</v>
      </c>
      <c r="T248">
        <v>4411</v>
      </c>
      <c r="U248" t="s">
        <v>374</v>
      </c>
      <c r="V248">
        <v>1</v>
      </c>
      <c r="W248" t="s">
        <v>379</v>
      </c>
      <c r="X248" s="4">
        <v>300000</v>
      </c>
      <c r="Y248" s="4">
        <v>0</v>
      </c>
      <c r="Z248">
        <v>0</v>
      </c>
      <c r="AA248">
        <v>0</v>
      </c>
      <c r="AB248">
        <v>0</v>
      </c>
      <c r="AC248">
        <v>0</v>
      </c>
      <c r="AD248">
        <v>0</v>
      </c>
      <c r="AE248" s="4">
        <f t="shared" si="29"/>
        <v>300000</v>
      </c>
      <c r="AF248" s="4">
        <v>0</v>
      </c>
      <c r="AG248" s="4">
        <v>0</v>
      </c>
      <c r="AH248" s="4">
        <v>200000</v>
      </c>
      <c r="AI248" s="4">
        <f t="shared" si="27"/>
        <v>500000</v>
      </c>
      <c r="AJ248" s="4">
        <f t="shared" si="26"/>
        <v>500000</v>
      </c>
      <c r="AK248" s="4">
        <f t="shared" si="28"/>
        <v>500000</v>
      </c>
      <c r="AL248" s="4">
        <v>0</v>
      </c>
      <c r="AM248" s="4">
        <v>300000</v>
      </c>
      <c r="AN248" s="4">
        <v>0</v>
      </c>
      <c r="AO248" s="4">
        <v>0</v>
      </c>
      <c r="AP248" s="4">
        <v>300000</v>
      </c>
    </row>
    <row r="249" spans="1:42" x14ac:dyDescent="0.25">
      <c r="A249" t="s">
        <v>37</v>
      </c>
      <c r="B249" t="s">
        <v>38</v>
      </c>
      <c r="C249" t="s">
        <v>446</v>
      </c>
      <c r="D249" t="s">
        <v>452</v>
      </c>
      <c r="E249" t="s">
        <v>247</v>
      </c>
      <c r="F249" t="s">
        <v>248</v>
      </c>
      <c r="G249" t="s">
        <v>178</v>
      </c>
      <c r="H249" t="s">
        <v>179</v>
      </c>
      <c r="I249" t="s">
        <v>133</v>
      </c>
      <c r="J249" t="s">
        <v>134</v>
      </c>
      <c r="K249" t="s">
        <v>436</v>
      </c>
      <c r="L249">
        <v>5</v>
      </c>
      <c r="M249" t="s">
        <v>108</v>
      </c>
      <c r="N249">
        <v>28</v>
      </c>
      <c r="O249" t="s">
        <v>380</v>
      </c>
      <c r="P249" t="s">
        <v>250</v>
      </c>
      <c r="Q249" t="s">
        <v>251</v>
      </c>
      <c r="R249">
        <v>4000</v>
      </c>
      <c r="S249" t="s">
        <v>335</v>
      </c>
      <c r="T249">
        <v>4411</v>
      </c>
      <c r="U249" t="s">
        <v>374</v>
      </c>
      <c r="V249">
        <v>0</v>
      </c>
      <c r="W249" t="s">
        <v>51</v>
      </c>
      <c r="X249" s="4">
        <v>49266898.219999999</v>
      </c>
      <c r="Y249" s="9">
        <v>30000000</v>
      </c>
      <c r="Z249" s="9">
        <v>49586158.630000003</v>
      </c>
      <c r="AA249" s="9">
        <v>49586158.630000003</v>
      </c>
      <c r="AB249" s="9">
        <v>24792716.300000001</v>
      </c>
      <c r="AC249" s="9">
        <v>24792716.300000001</v>
      </c>
      <c r="AD249" s="9">
        <v>24792716.300000001</v>
      </c>
      <c r="AE249" s="9">
        <f t="shared" si="29"/>
        <v>-319260.41000000387</v>
      </c>
      <c r="AF249" s="22">
        <v>0</v>
      </c>
      <c r="AG249" s="22">
        <v>0</v>
      </c>
      <c r="AH249" s="22">
        <v>1300000</v>
      </c>
      <c r="AI249" s="22">
        <f t="shared" si="27"/>
        <v>50566898.219999999</v>
      </c>
      <c r="AJ249" s="22">
        <f t="shared" si="26"/>
        <v>980739.58999999613</v>
      </c>
      <c r="AK249" s="4">
        <f t="shared" si="28"/>
        <v>20566898.219999999</v>
      </c>
      <c r="AL249" s="4">
        <v>0</v>
      </c>
      <c r="AM249" s="4">
        <v>19266898.219999999</v>
      </c>
      <c r="AN249" s="4">
        <v>0</v>
      </c>
      <c r="AO249" s="4">
        <v>0</v>
      </c>
      <c r="AP249" s="4">
        <v>19266898.219999999</v>
      </c>
    </row>
    <row r="250" spans="1:42" x14ac:dyDescent="0.25">
      <c r="A250" t="s">
        <v>37</v>
      </c>
      <c r="B250" t="s">
        <v>38</v>
      </c>
      <c r="C250" t="s">
        <v>446</v>
      </c>
      <c r="D250" t="s">
        <v>452</v>
      </c>
      <c r="E250" t="s">
        <v>247</v>
      </c>
      <c r="F250" t="s">
        <v>248</v>
      </c>
      <c r="G250" t="s">
        <v>178</v>
      </c>
      <c r="H250" t="s">
        <v>179</v>
      </c>
      <c r="I250" t="s">
        <v>133</v>
      </c>
      <c r="J250" t="s">
        <v>134</v>
      </c>
      <c r="K250" t="s">
        <v>436</v>
      </c>
      <c r="L250">
        <v>5</v>
      </c>
      <c r="M250" t="s">
        <v>108</v>
      </c>
      <c r="N250">
        <v>23</v>
      </c>
      <c r="O250" t="s">
        <v>381</v>
      </c>
      <c r="P250" t="s">
        <v>181</v>
      </c>
      <c r="Q250" t="s">
        <v>182</v>
      </c>
      <c r="R250">
        <v>4000</v>
      </c>
      <c r="S250" t="s">
        <v>335</v>
      </c>
      <c r="T250">
        <v>4411</v>
      </c>
      <c r="U250" t="s">
        <v>374</v>
      </c>
      <c r="V250">
        <v>0</v>
      </c>
      <c r="W250" t="s">
        <v>51</v>
      </c>
      <c r="X250" s="4">
        <v>1000000</v>
      </c>
      <c r="Y250" s="4">
        <v>1000000</v>
      </c>
      <c r="Z250">
        <v>0</v>
      </c>
      <c r="AA250">
        <v>0</v>
      </c>
      <c r="AB250">
        <v>0</v>
      </c>
      <c r="AC250">
        <v>0</v>
      </c>
      <c r="AD250">
        <v>0</v>
      </c>
      <c r="AE250" s="4">
        <f t="shared" si="29"/>
        <v>1000000</v>
      </c>
      <c r="AF250" s="4">
        <v>0</v>
      </c>
      <c r="AG250" s="4">
        <v>0</v>
      </c>
      <c r="AH250" s="4">
        <v>0</v>
      </c>
      <c r="AI250" s="4">
        <f t="shared" si="27"/>
        <v>1000000</v>
      </c>
      <c r="AJ250" s="4">
        <f t="shared" si="26"/>
        <v>1000000</v>
      </c>
      <c r="AK250" s="4">
        <f t="shared" si="28"/>
        <v>0</v>
      </c>
      <c r="AL250" s="4">
        <v>0</v>
      </c>
      <c r="AM250" s="4">
        <v>0</v>
      </c>
      <c r="AN250" s="4">
        <v>0</v>
      </c>
      <c r="AO250" s="4">
        <v>0</v>
      </c>
      <c r="AP250" s="4">
        <v>0</v>
      </c>
    </row>
    <row r="251" spans="1:42" x14ac:dyDescent="0.25">
      <c r="A251" t="s">
        <v>37</v>
      </c>
      <c r="B251" t="s">
        <v>38</v>
      </c>
      <c r="C251" t="s">
        <v>446</v>
      </c>
      <c r="D251" t="s">
        <v>452</v>
      </c>
      <c r="E251" t="s">
        <v>247</v>
      </c>
      <c r="F251" t="s">
        <v>248</v>
      </c>
      <c r="G251" t="s">
        <v>178</v>
      </c>
      <c r="H251" t="s">
        <v>179</v>
      </c>
      <c r="I251" t="s">
        <v>133</v>
      </c>
      <c r="J251" t="s">
        <v>134</v>
      </c>
      <c r="K251" t="s">
        <v>436</v>
      </c>
      <c r="L251">
        <v>5</v>
      </c>
      <c r="M251" t="s">
        <v>108</v>
      </c>
      <c r="N251">
        <v>25</v>
      </c>
      <c r="O251" t="s">
        <v>382</v>
      </c>
      <c r="P251" t="s">
        <v>181</v>
      </c>
      <c r="Q251" t="s">
        <v>182</v>
      </c>
      <c r="R251">
        <v>4000</v>
      </c>
      <c r="S251" t="s">
        <v>335</v>
      </c>
      <c r="T251">
        <v>4411</v>
      </c>
      <c r="U251" t="s">
        <v>374</v>
      </c>
      <c r="V251">
        <v>0</v>
      </c>
      <c r="W251" t="s">
        <v>51</v>
      </c>
      <c r="X251" s="4">
        <v>4000000</v>
      </c>
      <c r="Y251" s="4">
        <v>4000000</v>
      </c>
      <c r="Z251">
        <v>0</v>
      </c>
      <c r="AA251">
        <v>0</v>
      </c>
      <c r="AB251">
        <v>0</v>
      </c>
      <c r="AC251">
        <v>0</v>
      </c>
      <c r="AD251">
        <v>0</v>
      </c>
      <c r="AE251" s="4">
        <f t="shared" si="29"/>
        <v>4000000</v>
      </c>
      <c r="AF251" s="4">
        <v>0</v>
      </c>
      <c r="AG251" s="4">
        <v>0</v>
      </c>
      <c r="AH251" s="4">
        <v>0</v>
      </c>
      <c r="AI251" s="4">
        <f t="shared" si="27"/>
        <v>4000000</v>
      </c>
      <c r="AJ251" s="4">
        <f t="shared" si="26"/>
        <v>4000000</v>
      </c>
      <c r="AK251" s="4">
        <f t="shared" si="28"/>
        <v>0</v>
      </c>
      <c r="AL251" s="4">
        <v>0</v>
      </c>
      <c r="AM251" s="4">
        <v>0</v>
      </c>
      <c r="AN251" s="4">
        <v>0</v>
      </c>
      <c r="AO251" s="4">
        <v>0</v>
      </c>
      <c r="AP251" s="4">
        <v>0</v>
      </c>
    </row>
    <row r="252" spans="1:42" x14ac:dyDescent="0.25">
      <c r="A252" t="s">
        <v>37</v>
      </c>
      <c r="B252" t="s">
        <v>38</v>
      </c>
      <c r="C252" t="s">
        <v>446</v>
      </c>
      <c r="D252" t="s">
        <v>452</v>
      </c>
      <c r="E252" t="s">
        <v>247</v>
      </c>
      <c r="F252" t="s">
        <v>248</v>
      </c>
      <c r="G252" t="s">
        <v>178</v>
      </c>
      <c r="H252" t="s">
        <v>179</v>
      </c>
      <c r="I252" t="s">
        <v>133</v>
      </c>
      <c r="J252" t="s">
        <v>134</v>
      </c>
      <c r="K252" t="s">
        <v>436</v>
      </c>
      <c r="L252">
        <v>5</v>
      </c>
      <c r="M252" t="s">
        <v>108</v>
      </c>
      <c r="N252">
        <v>26</v>
      </c>
      <c r="O252" t="s">
        <v>249</v>
      </c>
      <c r="P252" t="s">
        <v>250</v>
      </c>
      <c r="Q252" t="s">
        <v>251</v>
      </c>
      <c r="R252">
        <v>4000</v>
      </c>
      <c r="S252" t="s">
        <v>335</v>
      </c>
      <c r="T252">
        <v>4411</v>
      </c>
      <c r="U252" t="s">
        <v>374</v>
      </c>
      <c r="V252">
        <v>0</v>
      </c>
      <c r="W252" t="s">
        <v>51</v>
      </c>
      <c r="X252" s="4">
        <v>10733101.779999999</v>
      </c>
      <c r="Y252" s="9">
        <v>30000000</v>
      </c>
      <c r="Z252" s="9">
        <v>10733101.779999999</v>
      </c>
      <c r="AA252" s="9">
        <v>10733101.779999999</v>
      </c>
      <c r="AB252" s="9">
        <v>3185444.71</v>
      </c>
      <c r="AC252" s="9">
        <v>3185444.71</v>
      </c>
      <c r="AD252" s="9">
        <v>3185444.71</v>
      </c>
      <c r="AE252" s="9">
        <f t="shared" si="29"/>
        <v>0</v>
      </c>
      <c r="AF252" s="22">
        <v>0</v>
      </c>
      <c r="AG252" s="22">
        <v>0</v>
      </c>
      <c r="AH252" s="22">
        <v>0</v>
      </c>
      <c r="AI252" s="22">
        <f t="shared" si="27"/>
        <v>10733101.779999999</v>
      </c>
      <c r="AJ252" s="22">
        <f t="shared" si="26"/>
        <v>0</v>
      </c>
      <c r="AK252" s="4">
        <f t="shared" si="28"/>
        <v>-19266898.219999999</v>
      </c>
      <c r="AL252" s="4">
        <v>0</v>
      </c>
      <c r="AM252" s="4">
        <v>0</v>
      </c>
      <c r="AN252" s="4">
        <v>0</v>
      </c>
      <c r="AO252" s="4">
        <v>19266898.219999999</v>
      </c>
      <c r="AP252" s="4">
        <v>-19266898.219999999</v>
      </c>
    </row>
    <row r="253" spans="1:42" x14ac:dyDescent="0.25">
      <c r="A253" t="s">
        <v>37</v>
      </c>
      <c r="B253" t="s">
        <v>38</v>
      </c>
      <c r="C253" t="s">
        <v>446</v>
      </c>
      <c r="D253" t="s">
        <v>452</v>
      </c>
      <c r="E253" t="s">
        <v>247</v>
      </c>
      <c r="F253" t="s">
        <v>248</v>
      </c>
      <c r="G253" t="s">
        <v>178</v>
      </c>
      <c r="H253" t="s">
        <v>179</v>
      </c>
      <c r="I253" t="s">
        <v>133</v>
      </c>
      <c r="J253" t="s">
        <v>134</v>
      </c>
      <c r="K253" t="s">
        <v>436</v>
      </c>
      <c r="L253">
        <v>5</v>
      </c>
      <c r="M253" t="s">
        <v>108</v>
      </c>
      <c r="N253">
        <v>27</v>
      </c>
      <c r="O253" t="s">
        <v>259</v>
      </c>
      <c r="P253" t="s">
        <v>250</v>
      </c>
      <c r="Q253" t="s">
        <v>251</v>
      </c>
      <c r="R253">
        <v>4000</v>
      </c>
      <c r="S253" t="s">
        <v>335</v>
      </c>
      <c r="T253">
        <v>4411</v>
      </c>
      <c r="U253" t="s">
        <v>374</v>
      </c>
      <c r="V253">
        <v>0</v>
      </c>
      <c r="W253" t="s">
        <v>51</v>
      </c>
      <c r="X253" s="4">
        <v>10000000</v>
      </c>
      <c r="Y253" s="4">
        <v>10000000</v>
      </c>
      <c r="Z253">
        <v>0</v>
      </c>
      <c r="AA253">
        <v>0</v>
      </c>
      <c r="AB253">
        <v>0</v>
      </c>
      <c r="AC253">
        <v>0</v>
      </c>
      <c r="AD253">
        <v>0</v>
      </c>
      <c r="AE253" s="4">
        <f t="shared" si="29"/>
        <v>10000000</v>
      </c>
      <c r="AF253" s="4">
        <v>0</v>
      </c>
      <c r="AG253" s="4">
        <v>0</v>
      </c>
      <c r="AH253" s="4">
        <v>0</v>
      </c>
      <c r="AI253" s="4">
        <f t="shared" si="27"/>
        <v>10000000</v>
      </c>
      <c r="AJ253" s="4">
        <f t="shared" si="26"/>
        <v>10000000</v>
      </c>
      <c r="AK253" s="4">
        <f t="shared" si="28"/>
        <v>0</v>
      </c>
      <c r="AL253" s="4">
        <v>0</v>
      </c>
      <c r="AM253" s="4">
        <v>0</v>
      </c>
      <c r="AN253" s="4">
        <v>0</v>
      </c>
      <c r="AO253" s="4">
        <v>0</v>
      </c>
      <c r="AP253" s="4">
        <v>0</v>
      </c>
    </row>
    <row r="254" spans="1:42" x14ac:dyDescent="0.25">
      <c r="A254" t="s">
        <v>37</v>
      </c>
      <c r="B254" t="s">
        <v>38</v>
      </c>
      <c r="C254" t="s">
        <v>446</v>
      </c>
      <c r="D254" t="s">
        <v>448</v>
      </c>
      <c r="E254" t="s">
        <v>176</v>
      </c>
      <c r="F254" t="s">
        <v>177</v>
      </c>
      <c r="G254" t="s">
        <v>178</v>
      </c>
      <c r="H254" t="s">
        <v>179</v>
      </c>
      <c r="I254" t="s">
        <v>133</v>
      </c>
      <c r="J254" t="s">
        <v>134</v>
      </c>
      <c r="K254" t="s">
        <v>436</v>
      </c>
      <c r="L254">
        <v>5</v>
      </c>
      <c r="M254" t="s">
        <v>108</v>
      </c>
      <c r="N254">
        <v>24</v>
      </c>
      <c r="O254" t="s">
        <v>383</v>
      </c>
      <c r="P254" t="s">
        <v>181</v>
      </c>
      <c r="Q254" t="s">
        <v>182</v>
      </c>
      <c r="R254">
        <v>4000</v>
      </c>
      <c r="S254" t="s">
        <v>335</v>
      </c>
      <c r="T254">
        <v>4421</v>
      </c>
      <c r="U254" t="s">
        <v>384</v>
      </c>
      <c r="V254">
        <v>0</v>
      </c>
      <c r="W254" t="s">
        <v>51</v>
      </c>
      <c r="X254" s="4">
        <v>200000</v>
      </c>
      <c r="Y254" s="4">
        <v>200000</v>
      </c>
      <c r="Z254" s="4">
        <v>49488</v>
      </c>
      <c r="AA254">
        <v>0</v>
      </c>
      <c r="AB254">
        <v>0</v>
      </c>
      <c r="AC254">
        <v>0</v>
      </c>
      <c r="AD254">
        <v>0</v>
      </c>
      <c r="AE254" s="4">
        <f t="shared" si="29"/>
        <v>150512</v>
      </c>
      <c r="AF254" s="4">
        <v>0</v>
      </c>
      <c r="AG254" s="4">
        <v>0</v>
      </c>
      <c r="AH254" s="4">
        <v>0</v>
      </c>
      <c r="AI254" s="4">
        <f t="shared" si="27"/>
        <v>200000</v>
      </c>
      <c r="AJ254" s="4">
        <f t="shared" si="26"/>
        <v>150512</v>
      </c>
      <c r="AK254" s="4">
        <f t="shared" si="28"/>
        <v>0</v>
      </c>
      <c r="AL254" s="4">
        <v>0</v>
      </c>
      <c r="AM254" s="4">
        <v>0</v>
      </c>
      <c r="AN254" s="4">
        <v>0</v>
      </c>
      <c r="AO254" s="4">
        <v>0</v>
      </c>
      <c r="AP254" s="4">
        <v>0</v>
      </c>
    </row>
    <row r="255" spans="1:42" x14ac:dyDescent="0.25">
      <c r="A255" t="s">
        <v>37</v>
      </c>
      <c r="B255" t="s">
        <v>38</v>
      </c>
      <c r="C255" t="s">
        <v>446</v>
      </c>
      <c r="D255" t="s">
        <v>448</v>
      </c>
      <c r="E255" t="s">
        <v>176</v>
      </c>
      <c r="F255" t="s">
        <v>177</v>
      </c>
      <c r="G255" t="s">
        <v>178</v>
      </c>
      <c r="H255" t="s">
        <v>179</v>
      </c>
      <c r="I255" t="s">
        <v>133</v>
      </c>
      <c r="J255" t="s">
        <v>134</v>
      </c>
      <c r="K255" t="s">
        <v>436</v>
      </c>
      <c r="L255">
        <v>5</v>
      </c>
      <c r="M255" t="s">
        <v>108</v>
      </c>
      <c r="N255">
        <v>22</v>
      </c>
      <c r="O255" t="s">
        <v>180</v>
      </c>
      <c r="P255" t="s">
        <v>181</v>
      </c>
      <c r="Q255" t="s">
        <v>182</v>
      </c>
      <c r="R255">
        <v>4000</v>
      </c>
      <c r="S255" t="s">
        <v>335</v>
      </c>
      <c r="T255">
        <v>4431</v>
      </c>
      <c r="U255" t="s">
        <v>385</v>
      </c>
      <c r="V255">
        <v>0</v>
      </c>
      <c r="W255" t="s">
        <v>51</v>
      </c>
      <c r="X255" s="4">
        <v>3800000</v>
      </c>
      <c r="Y255" s="4">
        <v>3745600</v>
      </c>
      <c r="Z255">
        <v>0</v>
      </c>
      <c r="AA255">
        <v>0</v>
      </c>
      <c r="AB255">
        <v>0</v>
      </c>
      <c r="AC255">
        <v>0</v>
      </c>
      <c r="AD255">
        <v>0</v>
      </c>
      <c r="AE255" s="4">
        <f t="shared" si="29"/>
        <v>3800000</v>
      </c>
      <c r="AF255" s="4">
        <v>0</v>
      </c>
      <c r="AG255" s="4">
        <v>0</v>
      </c>
      <c r="AH255" s="4">
        <v>0</v>
      </c>
      <c r="AI255" s="4">
        <f t="shared" si="27"/>
        <v>3800000</v>
      </c>
      <c r="AJ255" s="4">
        <f t="shared" si="26"/>
        <v>3800000</v>
      </c>
      <c r="AK255" s="4">
        <f t="shared" si="28"/>
        <v>54400</v>
      </c>
      <c r="AL255" s="4">
        <v>0</v>
      </c>
      <c r="AM255" s="4">
        <v>54400</v>
      </c>
      <c r="AN255" s="4">
        <v>0</v>
      </c>
      <c r="AO255" s="4">
        <v>0</v>
      </c>
      <c r="AP255" s="4">
        <v>54400</v>
      </c>
    </row>
    <row r="256" spans="1:42" x14ac:dyDescent="0.25">
      <c r="A256" t="s">
        <v>37</v>
      </c>
      <c r="B256" t="s">
        <v>38</v>
      </c>
      <c r="C256" t="s">
        <v>446</v>
      </c>
      <c r="D256" t="s">
        <v>448</v>
      </c>
      <c r="E256" t="s">
        <v>176</v>
      </c>
      <c r="F256" t="s">
        <v>177</v>
      </c>
      <c r="G256" t="s">
        <v>178</v>
      </c>
      <c r="H256" t="s">
        <v>179</v>
      </c>
      <c r="I256" t="s">
        <v>133</v>
      </c>
      <c r="J256" t="s">
        <v>134</v>
      </c>
      <c r="K256" t="s">
        <v>436</v>
      </c>
      <c r="L256">
        <v>5</v>
      </c>
      <c r="M256" t="s">
        <v>108</v>
      </c>
      <c r="N256">
        <v>22</v>
      </c>
      <c r="O256" t="s">
        <v>180</v>
      </c>
      <c r="P256" t="s">
        <v>181</v>
      </c>
      <c r="Q256" t="s">
        <v>182</v>
      </c>
      <c r="R256">
        <v>4000</v>
      </c>
      <c r="S256" t="s">
        <v>335</v>
      </c>
      <c r="T256">
        <v>4431</v>
      </c>
      <c r="U256" t="s">
        <v>385</v>
      </c>
      <c r="V256">
        <v>1</v>
      </c>
      <c r="W256" t="s">
        <v>386</v>
      </c>
      <c r="X256" s="4">
        <v>1000000</v>
      </c>
      <c r="Y256" s="4">
        <v>1054400</v>
      </c>
      <c r="Z256" s="4">
        <v>0</v>
      </c>
      <c r="AA256" s="4">
        <v>0</v>
      </c>
      <c r="AB256">
        <v>0</v>
      </c>
      <c r="AC256">
        <v>0</v>
      </c>
      <c r="AD256">
        <v>0</v>
      </c>
      <c r="AE256" s="4">
        <f t="shared" si="29"/>
        <v>1000000</v>
      </c>
      <c r="AF256" s="4">
        <v>0</v>
      </c>
      <c r="AG256" s="24">
        <v>1000000</v>
      </c>
      <c r="AH256" s="4">
        <v>0</v>
      </c>
      <c r="AI256" s="4">
        <f t="shared" si="27"/>
        <v>0</v>
      </c>
      <c r="AJ256" s="4">
        <f t="shared" si="26"/>
        <v>0</v>
      </c>
      <c r="AK256" s="4">
        <f t="shared" si="28"/>
        <v>-1054400</v>
      </c>
      <c r="AL256" s="4">
        <v>0</v>
      </c>
      <c r="AM256" s="4">
        <v>0</v>
      </c>
      <c r="AN256" s="4">
        <v>0</v>
      </c>
      <c r="AO256" s="4">
        <v>54400</v>
      </c>
      <c r="AP256" s="4">
        <v>-54400</v>
      </c>
    </row>
    <row r="257" spans="1:42" x14ac:dyDescent="0.25">
      <c r="A257" t="s">
        <v>37</v>
      </c>
      <c r="B257" t="s">
        <v>38</v>
      </c>
      <c r="C257" t="s">
        <v>443</v>
      </c>
      <c r="D257" t="s">
        <v>444</v>
      </c>
      <c r="E257" t="s">
        <v>39</v>
      </c>
      <c r="F257" t="s">
        <v>40</v>
      </c>
      <c r="G257" t="s">
        <v>115</v>
      </c>
      <c r="H257" t="s">
        <v>116</v>
      </c>
      <c r="I257" t="s">
        <v>117</v>
      </c>
      <c r="J257" t="s">
        <v>118</v>
      </c>
      <c r="K257" t="s">
        <v>436</v>
      </c>
      <c r="L257">
        <v>1</v>
      </c>
      <c r="M257" t="s">
        <v>101</v>
      </c>
      <c r="N257">
        <v>6</v>
      </c>
      <c r="O257" t="s">
        <v>281</v>
      </c>
      <c r="P257" t="s">
        <v>269</v>
      </c>
      <c r="Q257" t="s">
        <v>270</v>
      </c>
      <c r="R257">
        <v>4000</v>
      </c>
      <c r="S257" t="s">
        <v>335</v>
      </c>
      <c r="T257">
        <v>4451</v>
      </c>
      <c r="U257" t="s">
        <v>387</v>
      </c>
      <c r="V257">
        <v>0</v>
      </c>
      <c r="W257" t="s">
        <v>51</v>
      </c>
      <c r="X257" s="4">
        <v>500000</v>
      </c>
      <c r="Y257" s="4">
        <v>500000</v>
      </c>
      <c r="Z257">
        <v>0</v>
      </c>
      <c r="AA257">
        <v>0</v>
      </c>
      <c r="AB257">
        <v>0</v>
      </c>
      <c r="AC257">
        <v>0</v>
      </c>
      <c r="AD257">
        <v>0</v>
      </c>
      <c r="AE257" s="4">
        <f t="shared" si="29"/>
        <v>500000</v>
      </c>
      <c r="AF257" s="4">
        <v>0</v>
      </c>
      <c r="AG257" s="4">
        <v>0</v>
      </c>
      <c r="AH257" s="4">
        <v>0</v>
      </c>
      <c r="AI257" s="4">
        <f t="shared" si="27"/>
        <v>500000</v>
      </c>
      <c r="AJ257" s="4">
        <f t="shared" si="26"/>
        <v>500000</v>
      </c>
      <c r="AK257" s="4">
        <f t="shared" si="28"/>
        <v>0</v>
      </c>
      <c r="AL257" s="4">
        <v>0</v>
      </c>
      <c r="AM257" s="4">
        <v>0</v>
      </c>
      <c r="AN257" s="4">
        <v>0</v>
      </c>
      <c r="AO257" s="4">
        <v>0</v>
      </c>
      <c r="AP257" s="4">
        <v>0</v>
      </c>
    </row>
    <row r="258" spans="1:42" x14ac:dyDescent="0.25">
      <c r="A258" t="s">
        <v>37</v>
      </c>
      <c r="B258" t="s">
        <v>38</v>
      </c>
      <c r="C258" t="s">
        <v>443</v>
      </c>
      <c r="D258" t="s">
        <v>444</v>
      </c>
      <c r="E258" t="s">
        <v>39</v>
      </c>
      <c r="F258" t="s">
        <v>40</v>
      </c>
      <c r="G258" t="s">
        <v>41</v>
      </c>
      <c r="H258" t="s">
        <v>42</v>
      </c>
      <c r="I258" t="s">
        <v>106</v>
      </c>
      <c r="J258" t="s">
        <v>107</v>
      </c>
      <c r="K258" t="s">
        <v>436</v>
      </c>
      <c r="L258">
        <v>1</v>
      </c>
      <c r="M258" t="s">
        <v>101</v>
      </c>
      <c r="N258">
        <v>1</v>
      </c>
      <c r="O258" t="s">
        <v>298</v>
      </c>
      <c r="P258" t="s">
        <v>299</v>
      </c>
      <c r="Q258" t="s">
        <v>300</v>
      </c>
      <c r="R258">
        <v>4000</v>
      </c>
      <c r="S258" t="s">
        <v>335</v>
      </c>
      <c r="T258">
        <v>4451</v>
      </c>
      <c r="U258" t="s">
        <v>387</v>
      </c>
      <c r="V258">
        <v>0</v>
      </c>
      <c r="W258" t="s">
        <v>51</v>
      </c>
      <c r="X258" s="4">
        <v>100000</v>
      </c>
      <c r="Y258" s="4">
        <v>0</v>
      </c>
      <c r="Z258" s="4">
        <v>15000</v>
      </c>
      <c r="AA258" s="4">
        <v>15000</v>
      </c>
      <c r="AB258" s="4">
        <v>15000</v>
      </c>
      <c r="AC258" s="4">
        <v>15000</v>
      </c>
      <c r="AD258" s="4">
        <v>15000</v>
      </c>
      <c r="AE258" s="4">
        <f t="shared" si="29"/>
        <v>85000</v>
      </c>
      <c r="AF258" s="4">
        <v>0</v>
      </c>
      <c r="AG258" s="4">
        <v>0</v>
      </c>
      <c r="AH258" s="4">
        <v>0</v>
      </c>
      <c r="AI258" s="4">
        <f t="shared" si="27"/>
        <v>100000</v>
      </c>
      <c r="AJ258" s="4">
        <f t="shared" ref="AJ258:AJ301" si="30">AI258-Z258</f>
        <v>85000</v>
      </c>
      <c r="AK258" s="4">
        <f t="shared" si="28"/>
        <v>100000</v>
      </c>
      <c r="AL258" s="4">
        <v>0</v>
      </c>
      <c r="AM258" s="4">
        <v>100000</v>
      </c>
      <c r="AN258" s="4">
        <v>0</v>
      </c>
      <c r="AO258" s="4">
        <v>0</v>
      </c>
      <c r="AP258" s="4">
        <v>100000</v>
      </c>
    </row>
    <row r="259" spans="1:42" x14ac:dyDescent="0.25">
      <c r="A259" t="s">
        <v>37</v>
      </c>
      <c r="B259" t="s">
        <v>38</v>
      </c>
      <c r="C259" t="s">
        <v>443</v>
      </c>
      <c r="D259" t="s">
        <v>444</v>
      </c>
      <c r="E259" t="s">
        <v>39</v>
      </c>
      <c r="F259" t="s">
        <v>40</v>
      </c>
      <c r="G259" t="s">
        <v>41</v>
      </c>
      <c r="H259" t="s">
        <v>42</v>
      </c>
      <c r="I259" t="s">
        <v>106</v>
      </c>
      <c r="J259" t="s">
        <v>107</v>
      </c>
      <c r="K259" t="s">
        <v>436</v>
      </c>
      <c r="L259">
        <v>1</v>
      </c>
      <c r="M259" t="s">
        <v>101</v>
      </c>
      <c r="N259">
        <v>1</v>
      </c>
      <c r="O259" t="s">
        <v>298</v>
      </c>
      <c r="P259" t="s">
        <v>299</v>
      </c>
      <c r="Q259" t="s">
        <v>300</v>
      </c>
      <c r="R259">
        <v>4000</v>
      </c>
      <c r="S259" t="s">
        <v>335</v>
      </c>
      <c r="T259">
        <v>4451</v>
      </c>
      <c r="U259" t="s">
        <v>387</v>
      </c>
      <c r="V259">
        <v>1</v>
      </c>
      <c r="W259" t="s">
        <v>388</v>
      </c>
      <c r="X259" s="4">
        <v>180000</v>
      </c>
      <c r="Y259" s="4">
        <v>0</v>
      </c>
      <c r="Z259" s="4">
        <v>60000</v>
      </c>
      <c r="AA259" s="4">
        <v>60000</v>
      </c>
      <c r="AB259" s="4">
        <v>60000</v>
      </c>
      <c r="AC259" s="4">
        <v>60000</v>
      </c>
      <c r="AD259" s="4">
        <v>60000</v>
      </c>
      <c r="AE259" s="4">
        <f t="shared" si="29"/>
        <v>120000</v>
      </c>
      <c r="AF259" s="4">
        <v>0</v>
      </c>
      <c r="AG259" s="4">
        <v>0</v>
      </c>
      <c r="AH259" s="4">
        <v>0</v>
      </c>
      <c r="AI259" s="4">
        <f t="shared" ref="AI259:AI301" si="31">X259-AG259+AH259+AF259</f>
        <v>180000</v>
      </c>
      <c r="AJ259" s="4">
        <f t="shared" si="30"/>
        <v>120000</v>
      </c>
      <c r="AK259" s="4">
        <f t="shared" ref="AK259:AK301" si="32">AI259-Y259</f>
        <v>180000</v>
      </c>
      <c r="AL259" s="4">
        <v>0</v>
      </c>
      <c r="AM259" s="4">
        <v>180000</v>
      </c>
      <c r="AN259" s="4">
        <v>0</v>
      </c>
      <c r="AO259" s="4">
        <v>0</v>
      </c>
      <c r="AP259" s="4">
        <v>180000</v>
      </c>
    </row>
    <row r="260" spans="1:42" x14ac:dyDescent="0.25">
      <c r="A260" t="s">
        <v>37</v>
      </c>
      <c r="B260" t="s">
        <v>38</v>
      </c>
      <c r="C260" t="s">
        <v>443</v>
      </c>
      <c r="D260" t="s">
        <v>444</v>
      </c>
      <c r="E260" t="s">
        <v>39</v>
      </c>
      <c r="F260" t="s">
        <v>40</v>
      </c>
      <c r="G260" t="s">
        <v>41</v>
      </c>
      <c r="H260" t="s">
        <v>42</v>
      </c>
      <c r="I260" t="s">
        <v>106</v>
      </c>
      <c r="J260" t="s">
        <v>107</v>
      </c>
      <c r="K260" t="s">
        <v>436</v>
      </c>
      <c r="L260">
        <v>1</v>
      </c>
      <c r="M260" t="s">
        <v>101</v>
      </c>
      <c r="N260">
        <v>1</v>
      </c>
      <c r="O260" t="s">
        <v>298</v>
      </c>
      <c r="P260" t="s">
        <v>299</v>
      </c>
      <c r="Q260" t="s">
        <v>300</v>
      </c>
      <c r="R260">
        <v>4000</v>
      </c>
      <c r="S260" t="s">
        <v>335</v>
      </c>
      <c r="T260">
        <v>4451</v>
      </c>
      <c r="U260" t="s">
        <v>387</v>
      </c>
      <c r="V260">
        <v>1</v>
      </c>
      <c r="W260" t="s">
        <v>389</v>
      </c>
      <c r="X260" s="4">
        <v>1000000</v>
      </c>
      <c r="Y260" s="4">
        <v>937200</v>
      </c>
      <c r="Z260">
        <v>0</v>
      </c>
      <c r="AA260">
        <v>0</v>
      </c>
      <c r="AB260">
        <v>0</v>
      </c>
      <c r="AC260">
        <v>0</v>
      </c>
      <c r="AD260">
        <v>0</v>
      </c>
      <c r="AE260" s="4">
        <f t="shared" si="29"/>
        <v>1000000</v>
      </c>
      <c r="AF260" s="4">
        <v>0</v>
      </c>
      <c r="AG260" s="4">
        <v>0</v>
      </c>
      <c r="AH260" s="4">
        <v>0</v>
      </c>
      <c r="AI260" s="4">
        <f t="shared" si="31"/>
        <v>1000000</v>
      </c>
      <c r="AJ260" s="4">
        <f t="shared" si="30"/>
        <v>1000000</v>
      </c>
      <c r="AK260" s="4">
        <f t="shared" si="32"/>
        <v>62800</v>
      </c>
      <c r="AL260" s="4">
        <v>0</v>
      </c>
      <c r="AM260" s="4">
        <v>62800</v>
      </c>
      <c r="AN260" s="4">
        <v>0</v>
      </c>
      <c r="AO260" s="4">
        <v>0</v>
      </c>
      <c r="AP260" s="4">
        <v>62800</v>
      </c>
    </row>
    <row r="261" spans="1:42" x14ac:dyDescent="0.25">
      <c r="A261" t="s">
        <v>37</v>
      </c>
      <c r="B261" t="s">
        <v>38</v>
      </c>
      <c r="C261" t="s">
        <v>443</v>
      </c>
      <c r="D261" t="s">
        <v>444</v>
      </c>
      <c r="E261" t="s">
        <v>39</v>
      </c>
      <c r="F261" t="s">
        <v>40</v>
      </c>
      <c r="G261" t="s">
        <v>41</v>
      </c>
      <c r="H261" t="s">
        <v>42</v>
      </c>
      <c r="I261" t="s">
        <v>106</v>
      </c>
      <c r="J261" t="s">
        <v>107</v>
      </c>
      <c r="K261" t="s">
        <v>436</v>
      </c>
      <c r="L261">
        <v>1</v>
      </c>
      <c r="M261" t="s">
        <v>101</v>
      </c>
      <c r="N261">
        <v>1</v>
      </c>
      <c r="O261" t="s">
        <v>298</v>
      </c>
      <c r="P261" t="s">
        <v>299</v>
      </c>
      <c r="Q261" t="s">
        <v>300</v>
      </c>
      <c r="R261">
        <v>4000</v>
      </c>
      <c r="S261" t="s">
        <v>335</v>
      </c>
      <c r="T261">
        <v>4451</v>
      </c>
      <c r="U261" t="s">
        <v>387</v>
      </c>
      <c r="V261">
        <v>2</v>
      </c>
      <c r="W261" t="s">
        <v>390</v>
      </c>
      <c r="X261" s="4">
        <v>1000000</v>
      </c>
      <c r="Y261" s="4">
        <v>1062800</v>
      </c>
      <c r="Z261">
        <v>0</v>
      </c>
      <c r="AA261">
        <v>0</v>
      </c>
      <c r="AB261">
        <v>0</v>
      </c>
      <c r="AC261">
        <v>0</v>
      </c>
      <c r="AD261">
        <v>0</v>
      </c>
      <c r="AE261" s="4">
        <f t="shared" si="29"/>
        <v>1000000</v>
      </c>
      <c r="AF261" s="4">
        <v>0</v>
      </c>
      <c r="AG261" s="4">
        <v>0</v>
      </c>
      <c r="AH261" s="4">
        <v>0</v>
      </c>
      <c r="AI261" s="4">
        <f t="shared" si="31"/>
        <v>1000000</v>
      </c>
      <c r="AJ261" s="4">
        <f t="shared" si="30"/>
        <v>1000000</v>
      </c>
      <c r="AK261" s="4">
        <f t="shared" si="32"/>
        <v>-62800</v>
      </c>
      <c r="AL261" s="4">
        <v>0</v>
      </c>
      <c r="AM261" s="4">
        <v>0</v>
      </c>
      <c r="AN261" s="4">
        <v>0</v>
      </c>
      <c r="AO261" s="4">
        <v>62800</v>
      </c>
      <c r="AP261" s="4">
        <v>-62800</v>
      </c>
    </row>
    <row r="262" spans="1:42" x14ac:dyDescent="0.25">
      <c r="A262" t="s">
        <v>37</v>
      </c>
      <c r="B262" t="s">
        <v>38</v>
      </c>
      <c r="C262" t="s">
        <v>443</v>
      </c>
      <c r="D262" t="s">
        <v>444</v>
      </c>
      <c r="E262" t="s">
        <v>39</v>
      </c>
      <c r="F262" t="s">
        <v>40</v>
      </c>
      <c r="G262" t="s">
        <v>41</v>
      </c>
      <c r="H262" t="s">
        <v>42</v>
      </c>
      <c r="I262" t="s">
        <v>106</v>
      </c>
      <c r="J262" t="s">
        <v>107</v>
      </c>
      <c r="K262" t="s">
        <v>436</v>
      </c>
      <c r="L262">
        <v>1</v>
      </c>
      <c r="M262" t="s">
        <v>101</v>
      </c>
      <c r="N262">
        <v>1</v>
      </c>
      <c r="O262" t="s">
        <v>298</v>
      </c>
      <c r="P262" t="s">
        <v>299</v>
      </c>
      <c r="Q262" t="s">
        <v>300</v>
      </c>
      <c r="R262">
        <v>4000</v>
      </c>
      <c r="S262" t="s">
        <v>335</v>
      </c>
      <c r="T262">
        <v>4451</v>
      </c>
      <c r="U262" t="s">
        <v>387</v>
      </c>
      <c r="V262">
        <v>1</v>
      </c>
      <c r="W262" t="s">
        <v>391</v>
      </c>
      <c r="X262" s="4">
        <v>0</v>
      </c>
      <c r="Y262" s="4">
        <v>0</v>
      </c>
      <c r="Z262" s="4">
        <v>300000</v>
      </c>
      <c r="AA262" s="4">
        <v>300000</v>
      </c>
      <c r="AB262" s="4">
        <v>300000</v>
      </c>
      <c r="AC262" s="4">
        <v>300000</v>
      </c>
      <c r="AD262" s="4">
        <v>300000</v>
      </c>
      <c r="AE262" s="4">
        <f t="shared" si="29"/>
        <v>-300000</v>
      </c>
      <c r="AF262" s="4">
        <v>0</v>
      </c>
      <c r="AG262" s="4">
        <v>0</v>
      </c>
      <c r="AH262" s="4">
        <v>300000</v>
      </c>
      <c r="AI262" s="4">
        <f t="shared" si="31"/>
        <v>300000</v>
      </c>
      <c r="AJ262" s="4">
        <f t="shared" si="30"/>
        <v>0</v>
      </c>
      <c r="AK262" s="4">
        <f t="shared" si="32"/>
        <v>300000</v>
      </c>
      <c r="AL262" s="4">
        <v>0</v>
      </c>
      <c r="AM262" s="4">
        <v>0</v>
      </c>
      <c r="AN262" s="4">
        <v>0</v>
      </c>
      <c r="AO262" s="4">
        <v>0</v>
      </c>
      <c r="AP262" s="4">
        <v>0</v>
      </c>
    </row>
    <row r="263" spans="1:42" x14ac:dyDescent="0.25">
      <c r="A263" t="s">
        <v>37</v>
      </c>
      <c r="B263" t="s">
        <v>38</v>
      </c>
      <c r="C263" t="s">
        <v>443</v>
      </c>
      <c r="D263" t="s">
        <v>444</v>
      </c>
      <c r="E263" t="s">
        <v>39</v>
      </c>
      <c r="F263" t="s">
        <v>40</v>
      </c>
      <c r="G263" t="s">
        <v>97</v>
      </c>
      <c r="H263" t="s">
        <v>98</v>
      </c>
      <c r="I263" t="s">
        <v>117</v>
      </c>
      <c r="J263" t="s">
        <v>118</v>
      </c>
      <c r="K263" t="s">
        <v>436</v>
      </c>
      <c r="L263">
        <v>1</v>
      </c>
      <c r="M263" t="s">
        <v>101</v>
      </c>
      <c r="N263">
        <v>5</v>
      </c>
      <c r="O263" t="s">
        <v>281</v>
      </c>
      <c r="P263" t="s">
        <v>269</v>
      </c>
      <c r="Q263" t="s">
        <v>270</v>
      </c>
      <c r="R263">
        <v>4000</v>
      </c>
      <c r="S263" t="s">
        <v>335</v>
      </c>
      <c r="T263">
        <v>4481</v>
      </c>
      <c r="U263" t="s">
        <v>392</v>
      </c>
      <c r="V263">
        <v>1</v>
      </c>
      <c r="W263" t="s">
        <v>393</v>
      </c>
      <c r="X263" s="4">
        <v>500000</v>
      </c>
      <c r="Y263" s="4">
        <v>500000</v>
      </c>
      <c r="Z263">
        <v>0</v>
      </c>
      <c r="AA263">
        <v>0</v>
      </c>
      <c r="AB263">
        <v>0</v>
      </c>
      <c r="AC263">
        <v>0</v>
      </c>
      <c r="AD263">
        <v>0</v>
      </c>
      <c r="AE263" s="4">
        <f t="shared" si="29"/>
        <v>500000</v>
      </c>
      <c r="AF263" s="4">
        <v>0</v>
      </c>
      <c r="AG263" s="4">
        <v>0</v>
      </c>
      <c r="AH263" s="4">
        <v>0</v>
      </c>
      <c r="AI263" s="4">
        <f t="shared" si="31"/>
        <v>500000</v>
      </c>
      <c r="AJ263" s="4">
        <f t="shared" si="30"/>
        <v>500000</v>
      </c>
      <c r="AK263" s="4">
        <f t="shared" si="32"/>
        <v>0</v>
      </c>
      <c r="AL263" s="4">
        <v>0</v>
      </c>
      <c r="AM263" s="4">
        <v>0</v>
      </c>
      <c r="AN263" s="4">
        <v>0</v>
      </c>
      <c r="AO263" s="4">
        <v>0</v>
      </c>
      <c r="AP263" s="4">
        <v>0</v>
      </c>
    </row>
    <row r="264" spans="1:42" x14ac:dyDescent="0.25">
      <c r="A264" t="s">
        <v>37</v>
      </c>
      <c r="B264" t="s">
        <v>38</v>
      </c>
      <c r="C264" t="s">
        <v>948</v>
      </c>
      <c r="D264" t="s">
        <v>453</v>
      </c>
      <c r="E264" t="s">
        <v>150</v>
      </c>
      <c r="F264" t="s">
        <v>151</v>
      </c>
      <c r="G264" t="s">
        <v>41</v>
      </c>
      <c r="H264" t="s">
        <v>42</v>
      </c>
      <c r="I264" t="s">
        <v>152</v>
      </c>
      <c r="J264" t="s">
        <v>153</v>
      </c>
      <c r="K264" t="s">
        <v>437</v>
      </c>
      <c r="L264">
        <v>8</v>
      </c>
      <c r="M264" t="s">
        <v>154</v>
      </c>
      <c r="N264">
        <v>39</v>
      </c>
      <c r="O264" t="s">
        <v>155</v>
      </c>
      <c r="P264" t="s">
        <v>156</v>
      </c>
      <c r="Q264" t="s">
        <v>157</v>
      </c>
      <c r="R264">
        <v>5000</v>
      </c>
      <c r="S264" t="s">
        <v>394</v>
      </c>
      <c r="T264">
        <v>5111</v>
      </c>
      <c r="U264" t="s">
        <v>395</v>
      </c>
      <c r="V264">
        <v>0</v>
      </c>
      <c r="W264" t="s">
        <v>51</v>
      </c>
      <c r="X264" s="4">
        <v>0</v>
      </c>
      <c r="Y264" s="4">
        <v>0</v>
      </c>
      <c r="Z264">
        <v>0</v>
      </c>
      <c r="AA264">
        <v>0</v>
      </c>
      <c r="AB264">
        <v>0</v>
      </c>
      <c r="AC264">
        <v>0</v>
      </c>
      <c r="AD264">
        <v>0</v>
      </c>
      <c r="AE264" s="4">
        <f t="shared" si="29"/>
        <v>0</v>
      </c>
      <c r="AF264" s="4">
        <v>0</v>
      </c>
      <c r="AG264" s="4">
        <v>0</v>
      </c>
      <c r="AH264" s="4">
        <v>0</v>
      </c>
      <c r="AI264" s="4">
        <f t="shared" si="31"/>
        <v>0</v>
      </c>
      <c r="AJ264" s="4">
        <f t="shared" si="30"/>
        <v>0</v>
      </c>
      <c r="AK264" s="4">
        <f t="shared" si="32"/>
        <v>0</v>
      </c>
      <c r="AL264" s="4">
        <v>0</v>
      </c>
      <c r="AM264" s="4">
        <v>0</v>
      </c>
      <c r="AN264" s="4">
        <v>0</v>
      </c>
      <c r="AO264" s="4">
        <v>0</v>
      </c>
      <c r="AP264" s="4">
        <v>0</v>
      </c>
    </row>
    <row r="265" spans="1:42" x14ac:dyDescent="0.25">
      <c r="A265" t="s">
        <v>37</v>
      </c>
      <c r="B265" t="s">
        <v>38</v>
      </c>
      <c r="C265" t="s">
        <v>443</v>
      </c>
      <c r="D265" t="s">
        <v>444</v>
      </c>
      <c r="E265" t="s">
        <v>39</v>
      </c>
      <c r="F265" t="s">
        <v>40</v>
      </c>
      <c r="G265" t="s">
        <v>41</v>
      </c>
      <c r="H265" t="s">
        <v>42</v>
      </c>
      <c r="I265" t="s">
        <v>43</v>
      </c>
      <c r="J265" t="s">
        <v>44</v>
      </c>
      <c r="K265" t="s">
        <v>437</v>
      </c>
      <c r="L265">
        <v>6</v>
      </c>
      <c r="M265" t="s">
        <v>45</v>
      </c>
      <c r="N265">
        <v>19</v>
      </c>
      <c r="O265" t="s">
        <v>75</v>
      </c>
      <c r="P265" t="s">
        <v>47</v>
      </c>
      <c r="Q265" t="s">
        <v>48</v>
      </c>
      <c r="R265">
        <v>5000</v>
      </c>
      <c r="S265" t="s">
        <v>394</v>
      </c>
      <c r="T265">
        <v>5111</v>
      </c>
      <c r="U265" t="s">
        <v>395</v>
      </c>
      <c r="V265">
        <v>0</v>
      </c>
      <c r="W265" t="s">
        <v>51</v>
      </c>
      <c r="X265" s="4">
        <v>0</v>
      </c>
      <c r="Y265" s="4">
        <v>0</v>
      </c>
      <c r="Z265" s="4">
        <v>49135.28</v>
      </c>
      <c r="AA265" s="4">
        <v>49135.28</v>
      </c>
      <c r="AB265" s="4">
        <v>49135.28</v>
      </c>
      <c r="AC265" s="4">
        <v>49135.28</v>
      </c>
      <c r="AD265" s="4">
        <v>11595.36</v>
      </c>
      <c r="AE265" s="4">
        <f t="shared" si="29"/>
        <v>-49135.28</v>
      </c>
      <c r="AF265" s="4">
        <v>0</v>
      </c>
      <c r="AG265" s="4">
        <v>0</v>
      </c>
      <c r="AH265" s="4">
        <v>49135.28</v>
      </c>
      <c r="AI265" s="4">
        <f t="shared" si="31"/>
        <v>49135.28</v>
      </c>
      <c r="AJ265" s="4">
        <f t="shared" si="30"/>
        <v>0</v>
      </c>
      <c r="AK265" s="4">
        <f t="shared" si="32"/>
        <v>49135.28</v>
      </c>
      <c r="AL265" s="4">
        <v>0</v>
      </c>
      <c r="AM265" s="4">
        <v>0</v>
      </c>
      <c r="AN265" s="4">
        <v>0</v>
      </c>
      <c r="AO265" s="4">
        <v>0</v>
      </c>
      <c r="AP265" s="4">
        <v>0</v>
      </c>
    </row>
    <row r="266" spans="1:42" x14ac:dyDescent="0.25">
      <c r="A266" t="s">
        <v>37</v>
      </c>
      <c r="B266" t="s">
        <v>38</v>
      </c>
      <c r="C266" t="s">
        <v>948</v>
      </c>
      <c r="D266" t="s">
        <v>453</v>
      </c>
      <c r="E266" t="s">
        <v>150</v>
      </c>
      <c r="F266" t="s">
        <v>151</v>
      </c>
      <c r="G266" t="s">
        <v>41</v>
      </c>
      <c r="H266" t="s">
        <v>42</v>
      </c>
      <c r="I266" t="s">
        <v>152</v>
      </c>
      <c r="J266" t="s">
        <v>153</v>
      </c>
      <c r="K266" t="s">
        <v>437</v>
      </c>
      <c r="L266">
        <v>8</v>
      </c>
      <c r="M266" t="s">
        <v>154</v>
      </c>
      <c r="N266">
        <v>39</v>
      </c>
      <c r="O266" t="s">
        <v>155</v>
      </c>
      <c r="P266" t="s">
        <v>156</v>
      </c>
      <c r="Q266" t="s">
        <v>157</v>
      </c>
      <c r="R266">
        <v>5000</v>
      </c>
      <c r="S266" t="s">
        <v>394</v>
      </c>
      <c r="T266">
        <v>5121</v>
      </c>
      <c r="U266" t="s">
        <v>396</v>
      </c>
      <c r="V266">
        <v>0</v>
      </c>
      <c r="W266" t="s">
        <v>51</v>
      </c>
      <c r="X266" s="4">
        <v>0</v>
      </c>
      <c r="Y266" s="4">
        <v>0</v>
      </c>
      <c r="Z266">
        <v>0</v>
      </c>
      <c r="AA266">
        <v>0</v>
      </c>
      <c r="AB266">
        <v>0</v>
      </c>
      <c r="AC266">
        <v>0</v>
      </c>
      <c r="AD266">
        <v>0</v>
      </c>
      <c r="AE266" s="4">
        <f t="shared" si="29"/>
        <v>0</v>
      </c>
      <c r="AF266" s="4">
        <v>0</v>
      </c>
      <c r="AG266" s="4">
        <v>0</v>
      </c>
      <c r="AH266" s="4">
        <v>0</v>
      </c>
      <c r="AI266" s="4">
        <f t="shared" si="31"/>
        <v>0</v>
      </c>
      <c r="AJ266" s="4">
        <f t="shared" si="30"/>
        <v>0</v>
      </c>
      <c r="AK266" s="4">
        <f t="shared" si="32"/>
        <v>0</v>
      </c>
      <c r="AL266" s="4">
        <v>0</v>
      </c>
      <c r="AM266" s="4">
        <v>0</v>
      </c>
      <c r="AN266" s="4">
        <v>0</v>
      </c>
      <c r="AO266" s="4">
        <v>0</v>
      </c>
      <c r="AP266" s="4">
        <v>0</v>
      </c>
    </row>
    <row r="267" spans="1:42" x14ac:dyDescent="0.25">
      <c r="A267" t="s">
        <v>397</v>
      </c>
      <c r="B267" t="s">
        <v>398</v>
      </c>
      <c r="C267" t="s">
        <v>948</v>
      </c>
      <c r="D267" t="s">
        <v>454</v>
      </c>
      <c r="E267" t="s">
        <v>87</v>
      </c>
      <c r="F267" t="s">
        <v>88</v>
      </c>
      <c r="G267" t="s">
        <v>41</v>
      </c>
      <c r="H267" t="s">
        <v>42</v>
      </c>
      <c r="I267" t="s">
        <v>89</v>
      </c>
      <c r="J267" t="s">
        <v>90</v>
      </c>
      <c r="K267" t="s">
        <v>437</v>
      </c>
      <c r="L267">
        <v>6</v>
      </c>
      <c r="M267" t="s">
        <v>45</v>
      </c>
      <c r="N267">
        <v>46</v>
      </c>
      <c r="O267" t="s">
        <v>91</v>
      </c>
      <c r="P267" t="s">
        <v>92</v>
      </c>
      <c r="Q267" t="s">
        <v>93</v>
      </c>
      <c r="R267">
        <v>5000</v>
      </c>
      <c r="S267" t="s">
        <v>394</v>
      </c>
      <c r="T267">
        <v>5151</v>
      </c>
      <c r="U267" t="s">
        <v>399</v>
      </c>
      <c r="V267">
        <v>0</v>
      </c>
      <c r="W267" t="s">
        <v>51</v>
      </c>
      <c r="X267" s="4">
        <v>0</v>
      </c>
      <c r="Y267" s="4">
        <v>0</v>
      </c>
      <c r="Z267" s="4">
        <v>0</v>
      </c>
      <c r="AA267" s="4">
        <v>0</v>
      </c>
      <c r="AB267" s="4">
        <v>0</v>
      </c>
      <c r="AC267" s="4">
        <v>0</v>
      </c>
      <c r="AD267" s="4">
        <v>0</v>
      </c>
      <c r="AE267" s="4">
        <v>0</v>
      </c>
      <c r="AF267" s="4">
        <v>2819776.38</v>
      </c>
      <c r="AG267" s="4">
        <v>0</v>
      </c>
      <c r="AH267" s="4">
        <v>0</v>
      </c>
      <c r="AI267" s="4">
        <f t="shared" si="31"/>
        <v>2819776.38</v>
      </c>
      <c r="AJ267" s="4">
        <f t="shared" si="30"/>
        <v>2819776.38</v>
      </c>
      <c r="AK267" s="4">
        <f t="shared" si="32"/>
        <v>2819776.38</v>
      </c>
    </row>
    <row r="268" spans="1:42" x14ac:dyDescent="0.25">
      <c r="A268" t="s">
        <v>397</v>
      </c>
      <c r="B268" t="s">
        <v>398</v>
      </c>
      <c r="C268" t="s">
        <v>948</v>
      </c>
      <c r="D268" t="s">
        <v>454</v>
      </c>
      <c r="E268" t="s">
        <v>87</v>
      </c>
      <c r="F268" t="s">
        <v>88</v>
      </c>
      <c r="G268" t="s">
        <v>41</v>
      </c>
      <c r="H268" t="s">
        <v>42</v>
      </c>
      <c r="I268" t="s">
        <v>89</v>
      </c>
      <c r="J268" t="s">
        <v>90</v>
      </c>
      <c r="K268" t="s">
        <v>437</v>
      </c>
      <c r="L268">
        <v>6</v>
      </c>
      <c r="M268" t="s">
        <v>45</v>
      </c>
      <c r="N268">
        <v>46</v>
      </c>
      <c r="O268" t="s">
        <v>91</v>
      </c>
      <c r="P268" t="s">
        <v>92</v>
      </c>
      <c r="Q268" t="s">
        <v>93</v>
      </c>
      <c r="R268">
        <v>5000</v>
      </c>
      <c r="S268" t="s">
        <v>394</v>
      </c>
      <c r="T268">
        <v>5151</v>
      </c>
      <c r="U268" t="s">
        <v>399</v>
      </c>
      <c r="V268">
        <v>0</v>
      </c>
      <c r="W268" t="s">
        <v>51</v>
      </c>
      <c r="X268" s="4">
        <v>0</v>
      </c>
      <c r="Y268" s="4">
        <v>0</v>
      </c>
      <c r="Z268" s="4">
        <v>0</v>
      </c>
      <c r="AA268" s="4">
        <v>0</v>
      </c>
      <c r="AB268" s="4">
        <v>0</v>
      </c>
      <c r="AC268" s="4">
        <v>0</v>
      </c>
      <c r="AD268" s="4">
        <v>0</v>
      </c>
      <c r="AE268" s="4">
        <v>0</v>
      </c>
      <c r="AF268" s="4">
        <v>1879850.92</v>
      </c>
      <c r="AG268" s="4">
        <v>0</v>
      </c>
      <c r="AH268" s="4">
        <v>0</v>
      </c>
      <c r="AI268" s="4">
        <f t="shared" si="31"/>
        <v>1879850.92</v>
      </c>
      <c r="AJ268" s="4">
        <f t="shared" si="30"/>
        <v>1879850.92</v>
      </c>
      <c r="AK268" s="4">
        <f t="shared" si="32"/>
        <v>1879850.92</v>
      </c>
    </row>
    <row r="269" spans="1:42" x14ac:dyDescent="0.25">
      <c r="A269" t="s">
        <v>37</v>
      </c>
      <c r="B269" t="s">
        <v>38</v>
      </c>
      <c r="C269" t="s">
        <v>948</v>
      </c>
      <c r="D269" t="s">
        <v>454</v>
      </c>
      <c r="E269" t="s">
        <v>87</v>
      </c>
      <c r="F269" t="s">
        <v>88</v>
      </c>
      <c r="G269" t="s">
        <v>41</v>
      </c>
      <c r="H269" t="s">
        <v>42</v>
      </c>
      <c r="I269" t="s">
        <v>89</v>
      </c>
      <c r="J269" t="s">
        <v>90</v>
      </c>
      <c r="K269" t="s">
        <v>437</v>
      </c>
      <c r="L269">
        <v>6</v>
      </c>
      <c r="M269" t="s">
        <v>45</v>
      </c>
      <c r="N269">
        <v>47</v>
      </c>
      <c r="O269" t="s">
        <v>242</v>
      </c>
      <c r="P269" t="s">
        <v>243</v>
      </c>
      <c r="Q269" t="s">
        <v>244</v>
      </c>
      <c r="R269">
        <v>5000</v>
      </c>
      <c r="S269" t="s">
        <v>394</v>
      </c>
      <c r="T269">
        <v>5151</v>
      </c>
      <c r="U269" t="s">
        <v>399</v>
      </c>
      <c r="V269">
        <v>0</v>
      </c>
      <c r="W269" t="s">
        <v>51</v>
      </c>
      <c r="X269" s="4">
        <v>0</v>
      </c>
      <c r="Y269" s="4">
        <v>0</v>
      </c>
      <c r="Z269">
        <v>0</v>
      </c>
      <c r="AA269">
        <v>0</v>
      </c>
      <c r="AB269">
        <v>0</v>
      </c>
      <c r="AC269">
        <v>0</v>
      </c>
      <c r="AD269">
        <v>0</v>
      </c>
      <c r="AE269" s="4">
        <f t="shared" ref="AE269:AE289" si="33">X269-Z269</f>
        <v>0</v>
      </c>
      <c r="AF269" s="4">
        <v>0</v>
      </c>
      <c r="AG269" s="4">
        <v>0</v>
      </c>
      <c r="AH269" s="4">
        <v>0</v>
      </c>
      <c r="AI269" s="4">
        <f t="shared" si="31"/>
        <v>0</v>
      </c>
      <c r="AJ269" s="4">
        <f t="shared" si="30"/>
        <v>0</v>
      </c>
      <c r="AK269" s="4">
        <f t="shared" si="32"/>
        <v>0</v>
      </c>
      <c r="AL269" s="4">
        <v>0</v>
      </c>
      <c r="AM269" s="4">
        <v>0</v>
      </c>
      <c r="AN269" s="4">
        <v>0</v>
      </c>
      <c r="AO269" s="4">
        <v>0</v>
      </c>
      <c r="AP269" s="4">
        <v>0</v>
      </c>
    </row>
    <row r="270" spans="1:42" x14ac:dyDescent="0.25">
      <c r="A270" t="s">
        <v>37</v>
      </c>
      <c r="B270" t="s">
        <v>38</v>
      </c>
      <c r="C270" t="s">
        <v>948</v>
      </c>
      <c r="D270" t="s">
        <v>454</v>
      </c>
      <c r="E270" t="s">
        <v>87</v>
      </c>
      <c r="F270" t="s">
        <v>88</v>
      </c>
      <c r="G270" t="s">
        <v>41</v>
      </c>
      <c r="H270" t="s">
        <v>42</v>
      </c>
      <c r="I270" t="s">
        <v>89</v>
      </c>
      <c r="J270" t="s">
        <v>90</v>
      </c>
      <c r="K270" t="s">
        <v>437</v>
      </c>
      <c r="L270">
        <v>6</v>
      </c>
      <c r="M270" t="s">
        <v>45</v>
      </c>
      <c r="N270">
        <v>46</v>
      </c>
      <c r="O270" t="s">
        <v>91</v>
      </c>
      <c r="P270" t="s">
        <v>92</v>
      </c>
      <c r="Q270" t="s">
        <v>93</v>
      </c>
      <c r="R270">
        <v>5000</v>
      </c>
      <c r="S270" t="s">
        <v>394</v>
      </c>
      <c r="T270">
        <v>5151</v>
      </c>
      <c r="U270" t="s">
        <v>399</v>
      </c>
      <c r="V270">
        <v>0</v>
      </c>
      <c r="W270" t="s">
        <v>51</v>
      </c>
      <c r="X270" s="4">
        <v>596000</v>
      </c>
      <c r="Y270" s="4">
        <v>0</v>
      </c>
      <c r="Z270" s="4">
        <v>8011584.0800000001</v>
      </c>
      <c r="AA270" s="4">
        <v>7540000</v>
      </c>
      <c r="AB270" s="4">
        <v>7540000</v>
      </c>
      <c r="AC270" s="4">
        <v>7540000</v>
      </c>
      <c r="AD270" s="4">
        <v>7540000</v>
      </c>
      <c r="AE270" s="4">
        <f t="shared" si="33"/>
        <v>-7415584.0800000001</v>
      </c>
      <c r="AF270" s="4">
        <v>0</v>
      </c>
      <c r="AG270" s="4">
        <v>0</v>
      </c>
      <c r="AH270" s="15">
        <v>7815916.0800000001</v>
      </c>
      <c r="AI270" s="4">
        <f t="shared" si="31"/>
        <v>8411916.0800000001</v>
      </c>
      <c r="AJ270" s="4">
        <f t="shared" si="30"/>
        <v>400332</v>
      </c>
      <c r="AK270" s="4">
        <f t="shared" si="32"/>
        <v>8411916.0800000001</v>
      </c>
      <c r="AL270" s="4">
        <v>0</v>
      </c>
      <c r="AM270" s="4">
        <v>596000</v>
      </c>
      <c r="AN270" s="4">
        <v>0</v>
      </c>
      <c r="AO270" s="4">
        <v>0</v>
      </c>
      <c r="AP270" s="4">
        <v>596000</v>
      </c>
    </row>
    <row r="271" spans="1:42" x14ac:dyDescent="0.25">
      <c r="A271" t="s">
        <v>37</v>
      </c>
      <c r="B271" t="s">
        <v>38</v>
      </c>
      <c r="C271" t="s">
        <v>443</v>
      </c>
      <c r="D271" t="s">
        <v>444</v>
      </c>
      <c r="E271" t="s">
        <v>39</v>
      </c>
      <c r="F271" t="s">
        <v>40</v>
      </c>
      <c r="G271" t="s">
        <v>41</v>
      </c>
      <c r="H271" t="s">
        <v>42</v>
      </c>
      <c r="I271" t="s">
        <v>43</v>
      </c>
      <c r="J271" t="s">
        <v>44</v>
      </c>
      <c r="K271" t="s">
        <v>437</v>
      </c>
      <c r="L271">
        <v>6</v>
      </c>
      <c r="M271" t="s">
        <v>45</v>
      </c>
      <c r="N271">
        <v>19</v>
      </c>
      <c r="O271" t="s">
        <v>75</v>
      </c>
      <c r="P271" t="s">
        <v>47</v>
      </c>
      <c r="Q271" t="s">
        <v>48</v>
      </c>
      <c r="R271">
        <v>5000</v>
      </c>
      <c r="S271" t="s">
        <v>394</v>
      </c>
      <c r="T271">
        <v>5191</v>
      </c>
      <c r="U271" t="s">
        <v>400</v>
      </c>
      <c r="V271">
        <v>0</v>
      </c>
      <c r="W271" t="s">
        <v>51</v>
      </c>
      <c r="X271" s="4">
        <v>0</v>
      </c>
      <c r="Y271" s="4">
        <v>0</v>
      </c>
      <c r="Z271" s="4">
        <v>8129.28</v>
      </c>
      <c r="AA271" s="4">
        <v>8129.28</v>
      </c>
      <c r="AB271">
        <v>0</v>
      </c>
      <c r="AC271">
        <v>0</v>
      </c>
      <c r="AD271">
        <v>0</v>
      </c>
      <c r="AE271" s="4">
        <f t="shared" si="33"/>
        <v>-8129.28</v>
      </c>
      <c r="AF271" s="4">
        <v>0</v>
      </c>
      <c r="AG271" s="4">
        <v>0</v>
      </c>
      <c r="AH271" s="4">
        <v>8129.28</v>
      </c>
      <c r="AI271" s="4">
        <f t="shared" si="31"/>
        <v>8129.28</v>
      </c>
      <c r="AJ271" s="4">
        <f t="shared" si="30"/>
        <v>0</v>
      </c>
      <c r="AK271" s="4">
        <f t="shared" si="32"/>
        <v>8129.28</v>
      </c>
      <c r="AL271" s="4">
        <v>0</v>
      </c>
      <c r="AM271" s="4">
        <v>0</v>
      </c>
      <c r="AN271" s="4">
        <v>0</v>
      </c>
      <c r="AO271" s="4">
        <v>0</v>
      </c>
      <c r="AP271" s="4">
        <v>0</v>
      </c>
    </row>
    <row r="272" spans="1:42" x14ac:dyDescent="0.25">
      <c r="A272" t="s">
        <v>37</v>
      </c>
      <c r="B272" t="s">
        <v>38</v>
      </c>
      <c r="C272" t="s">
        <v>948</v>
      </c>
      <c r="D272" t="s">
        <v>453</v>
      </c>
      <c r="E272" t="s">
        <v>150</v>
      </c>
      <c r="F272" t="s">
        <v>151</v>
      </c>
      <c r="G272" t="s">
        <v>41</v>
      </c>
      <c r="H272" t="s">
        <v>42</v>
      </c>
      <c r="I272" t="s">
        <v>152</v>
      </c>
      <c r="J272" t="s">
        <v>153</v>
      </c>
      <c r="K272" t="s">
        <v>437</v>
      </c>
      <c r="L272">
        <v>8</v>
      </c>
      <c r="M272" t="s">
        <v>154</v>
      </c>
      <c r="N272">
        <v>39</v>
      </c>
      <c r="O272" t="s">
        <v>155</v>
      </c>
      <c r="P272" t="s">
        <v>156</v>
      </c>
      <c r="Q272" t="s">
        <v>157</v>
      </c>
      <c r="R272">
        <v>5000</v>
      </c>
      <c r="S272" t="s">
        <v>394</v>
      </c>
      <c r="T272">
        <v>5211</v>
      </c>
      <c r="U272" t="s">
        <v>401</v>
      </c>
      <c r="V272">
        <v>0</v>
      </c>
      <c r="W272" t="s">
        <v>51</v>
      </c>
      <c r="X272" s="4">
        <v>0</v>
      </c>
      <c r="Y272" s="4">
        <v>0</v>
      </c>
      <c r="Z272">
        <v>0</v>
      </c>
      <c r="AA272">
        <v>0</v>
      </c>
      <c r="AB272">
        <v>0</v>
      </c>
      <c r="AC272">
        <v>0</v>
      </c>
      <c r="AD272">
        <v>0</v>
      </c>
      <c r="AE272" s="4">
        <f t="shared" si="33"/>
        <v>0</v>
      </c>
      <c r="AF272" s="4">
        <v>0</v>
      </c>
      <c r="AG272" s="4">
        <v>0</v>
      </c>
      <c r="AH272" s="4">
        <v>0</v>
      </c>
      <c r="AI272" s="4">
        <f t="shared" si="31"/>
        <v>0</v>
      </c>
      <c r="AJ272" s="4">
        <f t="shared" si="30"/>
        <v>0</v>
      </c>
      <c r="AK272" s="4">
        <f t="shared" si="32"/>
        <v>0</v>
      </c>
      <c r="AL272" s="4">
        <v>0</v>
      </c>
      <c r="AM272" s="4">
        <v>0</v>
      </c>
      <c r="AN272" s="4">
        <v>0</v>
      </c>
      <c r="AO272" s="4">
        <v>0</v>
      </c>
      <c r="AP272" s="4">
        <v>0</v>
      </c>
    </row>
    <row r="273" spans="1:42" x14ac:dyDescent="0.25">
      <c r="A273" t="s">
        <v>37</v>
      </c>
      <c r="B273" t="s">
        <v>38</v>
      </c>
      <c r="C273" t="s">
        <v>948</v>
      </c>
      <c r="D273" t="s">
        <v>454</v>
      </c>
      <c r="E273" t="s">
        <v>87</v>
      </c>
      <c r="F273" t="s">
        <v>88</v>
      </c>
      <c r="G273" t="s">
        <v>41</v>
      </c>
      <c r="H273" t="s">
        <v>42</v>
      </c>
      <c r="I273" t="s">
        <v>89</v>
      </c>
      <c r="J273" t="s">
        <v>90</v>
      </c>
      <c r="K273" t="s">
        <v>437</v>
      </c>
      <c r="L273">
        <v>6</v>
      </c>
      <c r="M273" t="s">
        <v>45</v>
      </c>
      <c r="N273">
        <v>47</v>
      </c>
      <c r="O273" t="s">
        <v>242</v>
      </c>
      <c r="P273" t="s">
        <v>243</v>
      </c>
      <c r="Q273" t="s">
        <v>244</v>
      </c>
      <c r="R273">
        <v>5000</v>
      </c>
      <c r="S273" t="s">
        <v>394</v>
      </c>
      <c r="T273">
        <v>5211</v>
      </c>
      <c r="U273" t="s">
        <v>401</v>
      </c>
      <c r="V273">
        <v>0</v>
      </c>
      <c r="W273" t="s">
        <v>51</v>
      </c>
      <c r="X273" s="4">
        <v>9000</v>
      </c>
      <c r="Y273" s="4">
        <v>0</v>
      </c>
      <c r="Z273" s="4">
        <v>495320</v>
      </c>
      <c r="AA273">
        <v>0</v>
      </c>
      <c r="AB273">
        <v>0</v>
      </c>
      <c r="AC273">
        <v>0</v>
      </c>
      <c r="AD273">
        <v>0</v>
      </c>
      <c r="AE273" s="4">
        <f t="shared" si="33"/>
        <v>-486320</v>
      </c>
      <c r="AF273" s="4">
        <v>0</v>
      </c>
      <c r="AG273" s="4">
        <v>0</v>
      </c>
      <c r="AH273" s="4">
        <f>56000+180000+250320</f>
        <v>486320</v>
      </c>
      <c r="AI273" s="4">
        <f t="shared" si="31"/>
        <v>495320</v>
      </c>
      <c r="AJ273" s="4">
        <f t="shared" si="30"/>
        <v>0</v>
      </c>
      <c r="AK273" s="4">
        <f t="shared" si="32"/>
        <v>495320</v>
      </c>
      <c r="AL273" s="4">
        <v>0</v>
      </c>
      <c r="AM273" s="4">
        <v>9000</v>
      </c>
      <c r="AN273" s="4">
        <v>0</v>
      </c>
      <c r="AO273" s="4">
        <v>0</v>
      </c>
      <c r="AP273" s="4">
        <v>9000</v>
      </c>
    </row>
    <row r="274" spans="1:42" x14ac:dyDescent="0.25">
      <c r="A274" t="s">
        <v>37</v>
      </c>
      <c r="B274" t="s">
        <v>38</v>
      </c>
      <c r="C274" t="s">
        <v>948</v>
      </c>
      <c r="D274" t="s">
        <v>454</v>
      </c>
      <c r="E274" t="s">
        <v>87</v>
      </c>
      <c r="F274" t="s">
        <v>88</v>
      </c>
      <c r="G274" t="s">
        <v>41</v>
      </c>
      <c r="H274" t="s">
        <v>42</v>
      </c>
      <c r="I274" t="s">
        <v>89</v>
      </c>
      <c r="J274" t="s">
        <v>90</v>
      </c>
      <c r="K274" t="s">
        <v>437</v>
      </c>
      <c r="L274">
        <v>6</v>
      </c>
      <c r="M274" t="s">
        <v>45</v>
      </c>
      <c r="N274">
        <v>46</v>
      </c>
      <c r="O274" t="s">
        <v>91</v>
      </c>
      <c r="P274" t="s">
        <v>92</v>
      </c>
      <c r="Q274" t="s">
        <v>93</v>
      </c>
      <c r="R274">
        <v>5000</v>
      </c>
      <c r="S274" t="s">
        <v>394</v>
      </c>
      <c r="T274">
        <v>5231</v>
      </c>
      <c r="U274" t="s">
        <v>402</v>
      </c>
      <c r="V274">
        <v>0</v>
      </c>
      <c r="W274" t="s">
        <v>51</v>
      </c>
      <c r="X274" s="4">
        <v>0</v>
      </c>
      <c r="Y274" s="4">
        <v>0</v>
      </c>
      <c r="Z274" s="4">
        <v>246616</v>
      </c>
      <c r="AA274">
        <v>0</v>
      </c>
      <c r="AB274">
        <v>0</v>
      </c>
      <c r="AC274">
        <v>0</v>
      </c>
      <c r="AD274">
        <v>0</v>
      </c>
      <c r="AE274" s="4">
        <f t="shared" si="33"/>
        <v>-246616</v>
      </c>
      <c r="AF274" s="4">
        <v>0</v>
      </c>
      <c r="AG274" s="4">
        <v>0</v>
      </c>
      <c r="AH274" s="4">
        <v>248000</v>
      </c>
      <c r="AI274" s="4">
        <f t="shared" si="31"/>
        <v>248000</v>
      </c>
      <c r="AJ274" s="4">
        <f t="shared" si="30"/>
        <v>1384</v>
      </c>
      <c r="AK274" s="4">
        <f t="shared" si="32"/>
        <v>248000</v>
      </c>
      <c r="AL274" s="4">
        <v>0</v>
      </c>
      <c r="AM274" s="4">
        <v>0</v>
      </c>
      <c r="AN274" s="4">
        <v>0</v>
      </c>
      <c r="AO274" s="4">
        <v>0</v>
      </c>
      <c r="AP274" s="4">
        <v>0</v>
      </c>
    </row>
    <row r="275" spans="1:42" x14ac:dyDescent="0.25">
      <c r="A275" t="s">
        <v>37</v>
      </c>
      <c r="B275" t="s">
        <v>38</v>
      </c>
      <c r="C275" t="s">
        <v>443</v>
      </c>
      <c r="D275" t="s">
        <v>444</v>
      </c>
      <c r="E275" t="s">
        <v>39</v>
      </c>
      <c r="F275" t="s">
        <v>40</v>
      </c>
      <c r="G275" t="s">
        <v>115</v>
      </c>
      <c r="H275" t="s">
        <v>116</v>
      </c>
      <c r="I275" t="s">
        <v>117</v>
      </c>
      <c r="J275" t="s">
        <v>118</v>
      </c>
      <c r="K275" t="s">
        <v>437</v>
      </c>
      <c r="L275">
        <v>1</v>
      </c>
      <c r="M275" t="s">
        <v>101</v>
      </c>
      <c r="N275">
        <v>9</v>
      </c>
      <c r="O275" t="s">
        <v>187</v>
      </c>
      <c r="P275" t="s">
        <v>188</v>
      </c>
      <c r="Q275" t="s">
        <v>189</v>
      </c>
      <c r="R275">
        <v>5000</v>
      </c>
      <c r="S275" t="s">
        <v>394</v>
      </c>
      <c r="T275">
        <v>5291</v>
      </c>
      <c r="U275" t="s">
        <v>403</v>
      </c>
      <c r="V275">
        <v>0</v>
      </c>
      <c r="W275" t="s">
        <v>51</v>
      </c>
      <c r="X275" s="4">
        <v>0</v>
      </c>
      <c r="Y275" s="4">
        <v>0</v>
      </c>
      <c r="Z275">
        <v>0</v>
      </c>
      <c r="AA275">
        <v>0</v>
      </c>
      <c r="AB275">
        <v>0</v>
      </c>
      <c r="AC275">
        <v>0</v>
      </c>
      <c r="AD275">
        <v>0</v>
      </c>
      <c r="AE275" s="4">
        <f t="shared" si="33"/>
        <v>0</v>
      </c>
      <c r="AF275" s="4">
        <v>0</v>
      </c>
      <c r="AG275" s="4">
        <v>0</v>
      </c>
      <c r="AH275" s="4">
        <v>0</v>
      </c>
      <c r="AI275" s="4">
        <f t="shared" si="31"/>
        <v>0</v>
      </c>
      <c r="AJ275" s="4">
        <f t="shared" si="30"/>
        <v>0</v>
      </c>
      <c r="AK275" s="4">
        <f t="shared" si="32"/>
        <v>0</v>
      </c>
      <c r="AL275" s="4">
        <v>0</v>
      </c>
      <c r="AM275" s="4">
        <v>0</v>
      </c>
      <c r="AN275" s="4">
        <v>0</v>
      </c>
      <c r="AO275" s="4">
        <v>0</v>
      </c>
      <c r="AP275" s="4">
        <v>0</v>
      </c>
    </row>
    <row r="276" spans="1:42" x14ac:dyDescent="0.25">
      <c r="A276" t="s">
        <v>37</v>
      </c>
      <c r="B276" t="s">
        <v>38</v>
      </c>
      <c r="C276" t="s">
        <v>446</v>
      </c>
      <c r="D276" t="s">
        <v>447</v>
      </c>
      <c r="E276" t="s">
        <v>141</v>
      </c>
      <c r="F276" t="s">
        <v>142</v>
      </c>
      <c r="G276" t="s">
        <v>115</v>
      </c>
      <c r="H276" t="s">
        <v>116</v>
      </c>
      <c r="I276" t="s">
        <v>143</v>
      </c>
      <c r="J276" t="s">
        <v>144</v>
      </c>
      <c r="K276" t="s">
        <v>437</v>
      </c>
      <c r="L276">
        <v>4</v>
      </c>
      <c r="M276" t="s">
        <v>145</v>
      </c>
      <c r="N276">
        <v>53</v>
      </c>
      <c r="O276" t="s">
        <v>146</v>
      </c>
      <c r="P276" t="s">
        <v>147</v>
      </c>
      <c r="Q276" t="s">
        <v>148</v>
      </c>
      <c r="R276">
        <v>5000</v>
      </c>
      <c r="S276" t="s">
        <v>394</v>
      </c>
      <c r="T276">
        <v>5311</v>
      </c>
      <c r="U276" t="s">
        <v>404</v>
      </c>
      <c r="V276">
        <v>0</v>
      </c>
      <c r="W276" t="s">
        <v>51</v>
      </c>
      <c r="X276" s="4">
        <v>0</v>
      </c>
      <c r="Y276" s="4">
        <v>0</v>
      </c>
      <c r="Z276" s="4">
        <v>0</v>
      </c>
      <c r="AA276" s="4">
        <v>0</v>
      </c>
      <c r="AB276" s="4">
        <v>0</v>
      </c>
      <c r="AC276" s="4">
        <v>0</v>
      </c>
      <c r="AD276" s="4">
        <v>0</v>
      </c>
      <c r="AE276" s="4">
        <f t="shared" si="33"/>
        <v>0</v>
      </c>
      <c r="AF276" s="4">
        <v>0</v>
      </c>
      <c r="AG276" s="4">
        <v>0</v>
      </c>
      <c r="AH276" s="4">
        <v>49733.84</v>
      </c>
      <c r="AI276" s="4">
        <f t="shared" si="31"/>
        <v>49733.84</v>
      </c>
      <c r="AJ276" s="4">
        <f t="shared" si="30"/>
        <v>49733.84</v>
      </c>
      <c r="AK276" s="4">
        <f t="shared" si="32"/>
        <v>49733.84</v>
      </c>
    </row>
    <row r="277" spans="1:42" x14ac:dyDescent="0.25">
      <c r="A277" t="s">
        <v>37</v>
      </c>
      <c r="B277" t="s">
        <v>38</v>
      </c>
      <c r="C277" t="s">
        <v>443</v>
      </c>
      <c r="D277" t="s">
        <v>444</v>
      </c>
      <c r="E277" t="s">
        <v>39</v>
      </c>
      <c r="F277" t="s">
        <v>40</v>
      </c>
      <c r="G277" t="s">
        <v>41</v>
      </c>
      <c r="H277" t="s">
        <v>42</v>
      </c>
      <c r="I277" t="s">
        <v>164</v>
      </c>
      <c r="J277" t="s">
        <v>165</v>
      </c>
      <c r="K277" t="s">
        <v>437</v>
      </c>
      <c r="L277">
        <v>3</v>
      </c>
      <c r="M277" t="s">
        <v>119</v>
      </c>
      <c r="N277">
        <v>32</v>
      </c>
      <c r="O277" t="s">
        <v>171</v>
      </c>
      <c r="P277" t="s">
        <v>172</v>
      </c>
      <c r="Q277" t="s">
        <v>173</v>
      </c>
      <c r="R277">
        <v>5000</v>
      </c>
      <c r="S277" t="s">
        <v>394</v>
      </c>
      <c r="T277">
        <v>5611</v>
      </c>
      <c r="U277" t="s">
        <v>405</v>
      </c>
      <c r="V277">
        <v>0</v>
      </c>
      <c r="W277" t="s">
        <v>51</v>
      </c>
      <c r="X277" s="4">
        <v>200000</v>
      </c>
      <c r="Y277" s="4">
        <v>200000</v>
      </c>
      <c r="Z277" s="4">
        <v>177695.66</v>
      </c>
      <c r="AA277">
        <v>0</v>
      </c>
      <c r="AB277">
        <v>0</v>
      </c>
      <c r="AC277">
        <v>0</v>
      </c>
      <c r="AD277">
        <v>0</v>
      </c>
      <c r="AE277" s="4">
        <f t="shared" si="33"/>
        <v>22304.339999999997</v>
      </c>
      <c r="AF277" s="4">
        <v>0</v>
      </c>
      <c r="AG277" s="4">
        <v>0</v>
      </c>
      <c r="AH277" s="4">
        <v>0</v>
      </c>
      <c r="AI277" s="4">
        <f t="shared" si="31"/>
        <v>200000</v>
      </c>
      <c r="AJ277" s="4">
        <f t="shared" si="30"/>
        <v>22304.339999999997</v>
      </c>
      <c r="AK277" s="4">
        <f t="shared" si="32"/>
        <v>0</v>
      </c>
      <c r="AL277" s="4">
        <v>0</v>
      </c>
      <c r="AM277" s="4">
        <v>0</v>
      </c>
      <c r="AN277" s="4">
        <v>0</v>
      </c>
      <c r="AO277" s="4">
        <v>0</v>
      </c>
      <c r="AP277" s="4">
        <v>0</v>
      </c>
    </row>
    <row r="278" spans="1:42" x14ac:dyDescent="0.25">
      <c r="A278" t="s">
        <v>37</v>
      </c>
      <c r="B278" t="s">
        <v>38</v>
      </c>
      <c r="C278" t="s">
        <v>443</v>
      </c>
      <c r="D278" t="s">
        <v>444</v>
      </c>
      <c r="E278" t="s">
        <v>39</v>
      </c>
      <c r="F278" t="s">
        <v>40</v>
      </c>
      <c r="G278" t="s">
        <v>41</v>
      </c>
      <c r="H278" t="s">
        <v>42</v>
      </c>
      <c r="I278" t="s">
        <v>43</v>
      </c>
      <c r="J278" t="s">
        <v>44</v>
      </c>
      <c r="K278" t="s">
        <v>437</v>
      </c>
      <c r="L278">
        <v>6</v>
      </c>
      <c r="M278" t="s">
        <v>45</v>
      </c>
      <c r="N278">
        <v>19</v>
      </c>
      <c r="O278" t="s">
        <v>75</v>
      </c>
      <c r="P278" t="s">
        <v>47</v>
      </c>
      <c r="Q278" t="s">
        <v>48</v>
      </c>
      <c r="R278">
        <v>5000</v>
      </c>
      <c r="S278" t="s">
        <v>394</v>
      </c>
      <c r="T278">
        <v>5611</v>
      </c>
      <c r="U278" t="s">
        <v>405</v>
      </c>
      <c r="V278">
        <v>0</v>
      </c>
      <c r="W278" t="s">
        <v>51</v>
      </c>
      <c r="X278" s="4">
        <v>0</v>
      </c>
      <c r="Y278" s="4">
        <v>0</v>
      </c>
      <c r="Z278" s="4">
        <v>2280</v>
      </c>
      <c r="AA278" s="4">
        <v>2280</v>
      </c>
      <c r="AB278" s="4">
        <v>2280</v>
      </c>
      <c r="AC278" s="4">
        <v>2280</v>
      </c>
      <c r="AD278" s="4">
        <v>2280</v>
      </c>
      <c r="AE278" s="4">
        <f t="shared" si="33"/>
        <v>-2280</v>
      </c>
      <c r="AF278" s="4">
        <v>0</v>
      </c>
      <c r="AG278" s="4">
        <v>0</v>
      </c>
      <c r="AH278" s="4">
        <v>2280</v>
      </c>
      <c r="AI278" s="4">
        <f t="shared" si="31"/>
        <v>2280</v>
      </c>
      <c r="AJ278" s="4">
        <f t="shared" si="30"/>
        <v>0</v>
      </c>
      <c r="AK278" s="4">
        <f t="shared" si="32"/>
        <v>2280</v>
      </c>
      <c r="AL278" s="4">
        <v>0</v>
      </c>
      <c r="AM278" s="4">
        <v>0</v>
      </c>
      <c r="AN278" s="4">
        <v>0</v>
      </c>
      <c r="AO278" s="4">
        <v>0</v>
      </c>
      <c r="AP278" s="4">
        <v>0</v>
      </c>
    </row>
    <row r="279" spans="1:42" x14ac:dyDescent="0.25">
      <c r="A279" t="s">
        <v>37</v>
      </c>
      <c r="B279" t="s">
        <v>38</v>
      </c>
      <c r="C279" t="s">
        <v>443</v>
      </c>
      <c r="D279" t="s">
        <v>444</v>
      </c>
      <c r="E279" t="s">
        <v>39</v>
      </c>
      <c r="F279" t="s">
        <v>40</v>
      </c>
      <c r="G279" t="s">
        <v>41</v>
      </c>
      <c r="H279" t="s">
        <v>42</v>
      </c>
      <c r="I279" t="s">
        <v>43</v>
      </c>
      <c r="J279" t="s">
        <v>44</v>
      </c>
      <c r="K279" t="s">
        <v>437</v>
      </c>
      <c r="L279">
        <v>6</v>
      </c>
      <c r="M279" t="s">
        <v>45</v>
      </c>
      <c r="N279">
        <v>19</v>
      </c>
      <c r="O279" t="s">
        <v>75</v>
      </c>
      <c r="P279" t="s">
        <v>47</v>
      </c>
      <c r="Q279" t="s">
        <v>48</v>
      </c>
      <c r="R279">
        <v>5000</v>
      </c>
      <c r="S279" t="s">
        <v>394</v>
      </c>
      <c r="T279">
        <v>5641</v>
      </c>
      <c r="U279" t="s">
        <v>406</v>
      </c>
      <c r="V279">
        <v>0</v>
      </c>
      <c r="W279" t="s">
        <v>51</v>
      </c>
      <c r="X279" s="4">
        <v>0</v>
      </c>
      <c r="Y279" s="4">
        <v>0</v>
      </c>
      <c r="Z279">
        <v>0</v>
      </c>
      <c r="AA279">
        <v>0</v>
      </c>
      <c r="AB279">
        <v>0</v>
      </c>
      <c r="AC279">
        <v>0</v>
      </c>
      <c r="AD279">
        <v>0</v>
      </c>
      <c r="AE279" s="4">
        <f t="shared" si="33"/>
        <v>0</v>
      </c>
      <c r="AF279" s="4">
        <v>0</v>
      </c>
      <c r="AG279" s="4">
        <v>0</v>
      </c>
      <c r="AH279" s="4">
        <v>0</v>
      </c>
      <c r="AI279" s="4">
        <f t="shared" si="31"/>
        <v>0</v>
      </c>
      <c r="AJ279" s="4">
        <f t="shared" si="30"/>
        <v>0</v>
      </c>
      <c r="AK279" s="4">
        <f t="shared" si="32"/>
        <v>0</v>
      </c>
      <c r="AL279" s="4">
        <v>0</v>
      </c>
      <c r="AM279" s="4">
        <v>0</v>
      </c>
      <c r="AN279" s="4">
        <v>0</v>
      </c>
      <c r="AO279" s="4">
        <v>0</v>
      </c>
      <c r="AP279" s="4">
        <v>0</v>
      </c>
    </row>
    <row r="280" spans="1:42" x14ac:dyDescent="0.25">
      <c r="A280" t="s">
        <v>37</v>
      </c>
      <c r="B280" t="s">
        <v>38</v>
      </c>
      <c r="C280" t="s">
        <v>948</v>
      </c>
      <c r="D280" t="s">
        <v>454</v>
      </c>
      <c r="E280" t="s">
        <v>87</v>
      </c>
      <c r="F280" t="s">
        <v>88</v>
      </c>
      <c r="G280" t="s">
        <v>41</v>
      </c>
      <c r="H280" t="s">
        <v>42</v>
      </c>
      <c r="I280" t="s">
        <v>89</v>
      </c>
      <c r="J280" t="s">
        <v>90</v>
      </c>
      <c r="K280" t="s">
        <v>437</v>
      </c>
      <c r="L280">
        <v>6</v>
      </c>
      <c r="M280" t="s">
        <v>45</v>
      </c>
      <c r="N280">
        <v>46</v>
      </c>
      <c r="O280" t="s">
        <v>91</v>
      </c>
      <c r="P280" t="s">
        <v>92</v>
      </c>
      <c r="Q280" t="s">
        <v>93</v>
      </c>
      <c r="R280">
        <v>5000</v>
      </c>
      <c r="S280" t="s">
        <v>394</v>
      </c>
      <c r="T280">
        <v>5651</v>
      </c>
      <c r="U280" t="s">
        <v>407</v>
      </c>
      <c r="V280">
        <v>0</v>
      </c>
      <c r="W280" t="s">
        <v>51</v>
      </c>
      <c r="X280" s="4">
        <v>108000</v>
      </c>
      <c r="Y280" s="4">
        <v>0</v>
      </c>
      <c r="Z280" s="4">
        <v>4379</v>
      </c>
      <c r="AA280">
        <v>0</v>
      </c>
      <c r="AB280">
        <v>0</v>
      </c>
      <c r="AC280">
        <v>0</v>
      </c>
      <c r="AD280">
        <v>0</v>
      </c>
      <c r="AE280" s="4">
        <f t="shared" si="33"/>
        <v>103621</v>
      </c>
      <c r="AF280" s="4">
        <v>0</v>
      </c>
      <c r="AG280" s="15">
        <v>0</v>
      </c>
      <c r="AH280" s="4">
        <v>50000</v>
      </c>
      <c r="AI280" s="4">
        <f t="shared" si="31"/>
        <v>158000</v>
      </c>
      <c r="AJ280" s="4">
        <f t="shared" si="30"/>
        <v>153621</v>
      </c>
      <c r="AK280" s="4">
        <f t="shared" si="32"/>
        <v>158000</v>
      </c>
      <c r="AL280" s="4">
        <v>0</v>
      </c>
      <c r="AM280" s="4">
        <v>108000</v>
      </c>
      <c r="AN280" s="4">
        <v>0</v>
      </c>
      <c r="AO280" s="4">
        <v>0</v>
      </c>
      <c r="AP280" s="4">
        <v>108000</v>
      </c>
    </row>
    <row r="281" spans="1:42" x14ac:dyDescent="0.25">
      <c r="A281" t="s">
        <v>37</v>
      </c>
      <c r="B281" t="s">
        <v>38</v>
      </c>
      <c r="C281" t="s">
        <v>443</v>
      </c>
      <c r="D281" t="s">
        <v>445</v>
      </c>
      <c r="E281" t="s">
        <v>113</v>
      </c>
      <c r="F281" t="s">
        <v>114</v>
      </c>
      <c r="G281" t="s">
        <v>115</v>
      </c>
      <c r="H281" t="s">
        <v>116</v>
      </c>
      <c r="I281" t="s">
        <v>117</v>
      </c>
      <c r="J281" t="s">
        <v>118</v>
      </c>
      <c r="K281" t="s">
        <v>437</v>
      </c>
      <c r="L281">
        <v>3</v>
      </c>
      <c r="M281" t="s">
        <v>119</v>
      </c>
      <c r="N281">
        <v>12</v>
      </c>
      <c r="O281" t="s">
        <v>201</v>
      </c>
      <c r="P281" t="s">
        <v>121</v>
      </c>
      <c r="Q281" t="s">
        <v>122</v>
      </c>
      <c r="R281">
        <v>5000</v>
      </c>
      <c r="S281" t="s">
        <v>394</v>
      </c>
      <c r="T281">
        <v>5651</v>
      </c>
      <c r="U281" t="s">
        <v>407</v>
      </c>
      <c r="V281">
        <v>0</v>
      </c>
      <c r="W281" t="s">
        <v>51</v>
      </c>
      <c r="X281" s="4">
        <v>100000</v>
      </c>
      <c r="Y281" s="4">
        <v>100000</v>
      </c>
      <c r="Z281" s="4">
        <v>97440</v>
      </c>
      <c r="AA281">
        <v>0</v>
      </c>
      <c r="AB281">
        <v>0</v>
      </c>
      <c r="AC281">
        <v>0</v>
      </c>
      <c r="AD281">
        <v>0</v>
      </c>
      <c r="AE281" s="4">
        <f t="shared" si="33"/>
        <v>2560</v>
      </c>
      <c r="AF281" s="4">
        <v>0</v>
      </c>
      <c r="AG281" s="4">
        <v>0</v>
      </c>
      <c r="AH281" s="4">
        <v>0</v>
      </c>
      <c r="AI281" s="4">
        <f t="shared" si="31"/>
        <v>100000</v>
      </c>
      <c r="AJ281" s="4">
        <f t="shared" si="30"/>
        <v>2560</v>
      </c>
      <c r="AK281" s="4">
        <f t="shared" si="32"/>
        <v>0</v>
      </c>
      <c r="AL281" s="4">
        <v>0</v>
      </c>
      <c r="AM281" s="4">
        <v>0</v>
      </c>
      <c r="AN281" s="4">
        <v>0</v>
      </c>
      <c r="AO281" s="4">
        <v>0</v>
      </c>
      <c r="AP281" s="4">
        <v>0</v>
      </c>
    </row>
    <row r="282" spans="1:42" x14ac:dyDescent="0.25">
      <c r="A282" t="s">
        <v>37</v>
      </c>
      <c r="B282" t="s">
        <v>38</v>
      </c>
      <c r="C282" t="s">
        <v>443</v>
      </c>
      <c r="D282" t="s">
        <v>444</v>
      </c>
      <c r="E282" t="s">
        <v>39</v>
      </c>
      <c r="F282" t="s">
        <v>40</v>
      </c>
      <c r="G282" t="s">
        <v>115</v>
      </c>
      <c r="H282" t="s">
        <v>116</v>
      </c>
      <c r="I282" t="s">
        <v>117</v>
      </c>
      <c r="J282" t="s">
        <v>118</v>
      </c>
      <c r="K282" t="s">
        <v>437</v>
      </c>
      <c r="L282">
        <v>1</v>
      </c>
      <c r="M282" t="s">
        <v>101</v>
      </c>
      <c r="N282">
        <v>9</v>
      </c>
      <c r="O282" t="s">
        <v>187</v>
      </c>
      <c r="P282" t="s">
        <v>188</v>
      </c>
      <c r="Q282" t="s">
        <v>189</v>
      </c>
      <c r="R282">
        <v>5000</v>
      </c>
      <c r="S282" t="s">
        <v>394</v>
      </c>
      <c r="T282">
        <v>5671</v>
      </c>
      <c r="U282" t="s">
        <v>408</v>
      </c>
      <c r="V282">
        <v>0</v>
      </c>
      <c r="W282" t="s">
        <v>51</v>
      </c>
      <c r="X282" s="4">
        <v>0</v>
      </c>
      <c r="Y282" s="4">
        <v>0</v>
      </c>
      <c r="Z282" s="4">
        <v>0</v>
      </c>
      <c r="AA282" s="4">
        <v>0</v>
      </c>
      <c r="AB282" s="4">
        <v>0</v>
      </c>
      <c r="AC282" s="4">
        <v>0</v>
      </c>
      <c r="AD282" s="4">
        <v>0</v>
      </c>
      <c r="AE282" s="4">
        <f t="shared" si="33"/>
        <v>0</v>
      </c>
      <c r="AF282" s="4">
        <v>0</v>
      </c>
      <c r="AG282" s="4">
        <v>0</v>
      </c>
      <c r="AH282" s="4">
        <v>38172.14</v>
      </c>
      <c r="AI282" s="4">
        <f t="shared" si="31"/>
        <v>38172.14</v>
      </c>
      <c r="AJ282" s="4">
        <f t="shared" si="30"/>
        <v>38172.14</v>
      </c>
      <c r="AK282" s="4">
        <f t="shared" si="32"/>
        <v>38172.14</v>
      </c>
      <c r="AL282" s="4">
        <v>0</v>
      </c>
      <c r="AM282" s="4">
        <v>0</v>
      </c>
      <c r="AN282" s="4">
        <v>0</v>
      </c>
      <c r="AO282" s="4">
        <v>0</v>
      </c>
      <c r="AP282" s="4">
        <v>0</v>
      </c>
    </row>
    <row r="283" spans="1:42" x14ac:dyDescent="0.25">
      <c r="A283" t="s">
        <v>37</v>
      </c>
      <c r="B283" t="s">
        <v>38</v>
      </c>
      <c r="C283" t="s">
        <v>443</v>
      </c>
      <c r="D283" t="s">
        <v>444</v>
      </c>
      <c r="E283" t="s">
        <v>39</v>
      </c>
      <c r="F283" t="s">
        <v>40</v>
      </c>
      <c r="G283" t="s">
        <v>41</v>
      </c>
      <c r="H283" t="s">
        <v>42</v>
      </c>
      <c r="I283" t="s">
        <v>164</v>
      </c>
      <c r="J283" t="s">
        <v>165</v>
      </c>
      <c r="K283" t="s">
        <v>437</v>
      </c>
      <c r="L283">
        <v>3</v>
      </c>
      <c r="M283" t="s">
        <v>119</v>
      </c>
      <c r="N283">
        <v>32</v>
      </c>
      <c r="O283" t="s">
        <v>171</v>
      </c>
      <c r="P283" t="s">
        <v>172</v>
      </c>
      <c r="Q283" t="s">
        <v>173</v>
      </c>
      <c r="R283">
        <v>5000</v>
      </c>
      <c r="S283" t="s">
        <v>394</v>
      </c>
      <c r="T283">
        <v>5671</v>
      </c>
      <c r="U283" t="s">
        <v>408</v>
      </c>
      <c r="V283">
        <v>0</v>
      </c>
      <c r="W283" t="s">
        <v>51</v>
      </c>
      <c r="X283" s="4">
        <v>1000000</v>
      </c>
      <c r="Y283" s="4">
        <v>1000000</v>
      </c>
      <c r="Z283" s="4">
        <v>507838.71999999997</v>
      </c>
      <c r="AA283" s="4">
        <v>503256.72</v>
      </c>
      <c r="AB283" s="4">
        <v>39024.720000000001</v>
      </c>
      <c r="AC283" s="4">
        <v>39024.720000000001</v>
      </c>
      <c r="AD283" s="4">
        <v>39024.720000000001</v>
      </c>
      <c r="AE283" s="4">
        <f t="shared" si="33"/>
        <v>492161.28000000003</v>
      </c>
      <c r="AF283" s="4">
        <v>0</v>
      </c>
      <c r="AG283" s="4">
        <v>0</v>
      </c>
      <c r="AH283" s="4">
        <v>0</v>
      </c>
      <c r="AI283" s="4">
        <f t="shared" si="31"/>
        <v>1000000</v>
      </c>
      <c r="AJ283" s="4">
        <f t="shared" si="30"/>
        <v>492161.28000000003</v>
      </c>
      <c r="AK283" s="4">
        <f t="shared" si="32"/>
        <v>0</v>
      </c>
      <c r="AL283" s="4">
        <v>0</v>
      </c>
      <c r="AM283" s="4">
        <v>0</v>
      </c>
      <c r="AN283" s="4">
        <v>0</v>
      </c>
      <c r="AO283" s="4">
        <v>0</v>
      </c>
      <c r="AP283" s="4">
        <v>0</v>
      </c>
    </row>
    <row r="284" spans="1:42" x14ac:dyDescent="0.25">
      <c r="A284" t="s">
        <v>37</v>
      </c>
      <c r="B284" t="s">
        <v>38</v>
      </c>
      <c r="C284" t="s">
        <v>446</v>
      </c>
      <c r="D284" t="s">
        <v>448</v>
      </c>
      <c r="E284" t="s">
        <v>176</v>
      </c>
      <c r="F284" t="s">
        <v>177</v>
      </c>
      <c r="G284" t="s">
        <v>178</v>
      </c>
      <c r="H284" t="s">
        <v>179</v>
      </c>
      <c r="I284" t="s">
        <v>133</v>
      </c>
      <c r="J284" t="s">
        <v>134</v>
      </c>
      <c r="K284" t="s">
        <v>437</v>
      </c>
      <c r="L284">
        <v>5</v>
      </c>
      <c r="M284" t="s">
        <v>108</v>
      </c>
      <c r="N284">
        <v>22</v>
      </c>
      <c r="O284" t="s">
        <v>180</v>
      </c>
      <c r="P284" t="s">
        <v>181</v>
      </c>
      <c r="Q284" t="s">
        <v>182</v>
      </c>
      <c r="R284">
        <v>5000</v>
      </c>
      <c r="S284" t="s">
        <v>394</v>
      </c>
      <c r="T284">
        <v>5671</v>
      </c>
      <c r="U284" t="s">
        <v>408</v>
      </c>
      <c r="V284">
        <v>0</v>
      </c>
      <c r="W284" t="s">
        <v>51</v>
      </c>
      <c r="X284" s="4">
        <v>0</v>
      </c>
      <c r="Y284" s="4">
        <v>0</v>
      </c>
      <c r="Z284" s="4">
        <v>214020</v>
      </c>
      <c r="AA284">
        <v>0</v>
      </c>
      <c r="AB284">
        <v>0</v>
      </c>
      <c r="AC284">
        <v>0</v>
      </c>
      <c r="AD284">
        <v>0</v>
      </c>
      <c r="AE284" s="4">
        <f t="shared" si="33"/>
        <v>-214020</v>
      </c>
      <c r="AF284" s="4">
        <v>0</v>
      </c>
      <c r="AG284" s="4">
        <v>0</v>
      </c>
      <c r="AH284" s="22">
        <v>379020</v>
      </c>
      <c r="AI284" s="4">
        <f t="shared" si="31"/>
        <v>379020</v>
      </c>
      <c r="AJ284" s="4">
        <f t="shared" si="30"/>
        <v>165000</v>
      </c>
      <c r="AK284" s="4">
        <f t="shared" si="32"/>
        <v>379020</v>
      </c>
      <c r="AL284" s="4">
        <v>0</v>
      </c>
      <c r="AM284" s="4">
        <v>0</v>
      </c>
      <c r="AN284" s="4">
        <v>0</v>
      </c>
      <c r="AO284" s="4">
        <v>0</v>
      </c>
      <c r="AP284" s="4">
        <v>0</v>
      </c>
    </row>
    <row r="285" spans="1:42" x14ac:dyDescent="0.25">
      <c r="A285" t="s">
        <v>210</v>
      </c>
      <c r="B285" t="s">
        <v>211</v>
      </c>
      <c r="C285" t="s">
        <v>948</v>
      </c>
      <c r="D285" t="s">
        <v>454</v>
      </c>
      <c r="E285" t="s">
        <v>87</v>
      </c>
      <c r="F285" t="s">
        <v>88</v>
      </c>
      <c r="G285" t="s">
        <v>41</v>
      </c>
      <c r="H285" t="s">
        <v>42</v>
      </c>
      <c r="I285" t="s">
        <v>89</v>
      </c>
      <c r="J285" t="s">
        <v>90</v>
      </c>
      <c r="K285" t="s">
        <v>437</v>
      </c>
      <c r="L285">
        <v>6</v>
      </c>
      <c r="M285" t="s">
        <v>45</v>
      </c>
      <c r="N285">
        <v>47</v>
      </c>
      <c r="O285" t="s">
        <v>242</v>
      </c>
      <c r="P285" t="s">
        <v>243</v>
      </c>
      <c r="Q285" t="s">
        <v>244</v>
      </c>
      <c r="R285">
        <v>5000</v>
      </c>
      <c r="S285" t="s">
        <v>394</v>
      </c>
      <c r="T285">
        <v>5691</v>
      </c>
      <c r="U285" t="s">
        <v>409</v>
      </c>
      <c r="V285">
        <v>0</v>
      </c>
      <c r="W285" t="s">
        <v>51</v>
      </c>
      <c r="X285" s="4">
        <v>20500000</v>
      </c>
      <c r="Y285" s="4">
        <v>20500000</v>
      </c>
      <c r="Z285">
        <v>0</v>
      </c>
      <c r="AA285">
        <v>0</v>
      </c>
      <c r="AB285">
        <v>0</v>
      </c>
      <c r="AC285">
        <v>0</v>
      </c>
      <c r="AD285">
        <v>0</v>
      </c>
      <c r="AE285" s="4">
        <f t="shared" si="33"/>
        <v>20500000</v>
      </c>
      <c r="AF285" s="4">
        <v>31655749.090000004</v>
      </c>
      <c r="AG285" s="4">
        <v>0</v>
      </c>
      <c r="AH285" s="4">
        <v>0</v>
      </c>
      <c r="AI285" s="4">
        <f t="shared" si="31"/>
        <v>52155749.090000004</v>
      </c>
      <c r="AJ285" s="4">
        <f t="shared" si="30"/>
        <v>52155749.090000004</v>
      </c>
      <c r="AK285" s="4">
        <f t="shared" si="32"/>
        <v>31655749.090000004</v>
      </c>
      <c r="AL285" s="4">
        <v>0</v>
      </c>
      <c r="AM285" s="4">
        <v>0</v>
      </c>
      <c r="AN285" s="4">
        <v>0</v>
      </c>
      <c r="AO285" s="4">
        <v>0</v>
      </c>
      <c r="AP285" s="4">
        <v>0</v>
      </c>
    </row>
    <row r="286" spans="1:42" x14ac:dyDescent="0.25">
      <c r="A286" t="s">
        <v>37</v>
      </c>
      <c r="B286" t="s">
        <v>38</v>
      </c>
      <c r="C286" t="s">
        <v>443</v>
      </c>
      <c r="D286" t="s">
        <v>445</v>
      </c>
      <c r="E286" t="s">
        <v>113</v>
      </c>
      <c r="F286" t="s">
        <v>114</v>
      </c>
      <c r="G286" t="s">
        <v>115</v>
      </c>
      <c r="H286" t="s">
        <v>116</v>
      </c>
      <c r="I286" t="s">
        <v>117</v>
      </c>
      <c r="J286" t="s">
        <v>118</v>
      </c>
      <c r="K286" t="s">
        <v>437</v>
      </c>
      <c r="L286">
        <v>3</v>
      </c>
      <c r="M286" t="s">
        <v>119</v>
      </c>
      <c r="N286">
        <v>12</v>
      </c>
      <c r="O286" t="s">
        <v>201</v>
      </c>
      <c r="P286" t="s">
        <v>121</v>
      </c>
      <c r="Q286" t="s">
        <v>122</v>
      </c>
      <c r="R286">
        <v>5000</v>
      </c>
      <c r="S286" t="s">
        <v>394</v>
      </c>
      <c r="T286">
        <v>5691</v>
      </c>
      <c r="U286" t="s">
        <v>409</v>
      </c>
      <c r="V286">
        <v>0</v>
      </c>
      <c r="W286" t="s">
        <v>51</v>
      </c>
      <c r="X286" s="4">
        <v>500000</v>
      </c>
      <c r="Y286" s="4">
        <v>500000</v>
      </c>
      <c r="Z286" s="4">
        <v>473280</v>
      </c>
      <c r="AA286">
        <v>0</v>
      </c>
      <c r="AB286">
        <v>0</v>
      </c>
      <c r="AC286">
        <v>0</v>
      </c>
      <c r="AD286">
        <v>0</v>
      </c>
      <c r="AE286" s="4">
        <f t="shared" si="33"/>
        <v>26720</v>
      </c>
      <c r="AF286" s="4">
        <v>0</v>
      </c>
      <c r="AG286" s="4">
        <v>0</v>
      </c>
      <c r="AH286" s="4">
        <v>0</v>
      </c>
      <c r="AI286" s="4">
        <f t="shared" si="31"/>
        <v>500000</v>
      </c>
      <c r="AJ286" s="4">
        <f t="shared" si="30"/>
        <v>26720</v>
      </c>
      <c r="AK286" s="4">
        <f t="shared" si="32"/>
        <v>0</v>
      </c>
      <c r="AL286" s="4">
        <v>0</v>
      </c>
      <c r="AM286" s="4">
        <v>0</v>
      </c>
      <c r="AN286" s="4">
        <v>0</v>
      </c>
      <c r="AO286" s="4">
        <v>0</v>
      </c>
      <c r="AP286" s="4">
        <v>0</v>
      </c>
    </row>
    <row r="287" spans="1:42" x14ac:dyDescent="0.25">
      <c r="A287" t="s">
        <v>37</v>
      </c>
      <c r="B287" t="s">
        <v>38</v>
      </c>
      <c r="C287" t="s">
        <v>443</v>
      </c>
      <c r="D287" t="s">
        <v>444</v>
      </c>
      <c r="E287" t="s">
        <v>39</v>
      </c>
      <c r="F287" t="s">
        <v>40</v>
      </c>
      <c r="G287" t="s">
        <v>78</v>
      </c>
      <c r="H287" t="s">
        <v>79</v>
      </c>
      <c r="I287" t="s">
        <v>80</v>
      </c>
      <c r="J287" t="s">
        <v>81</v>
      </c>
      <c r="K287" t="s">
        <v>437</v>
      </c>
      <c r="L287">
        <v>6</v>
      </c>
      <c r="M287" t="s">
        <v>45</v>
      </c>
      <c r="N287">
        <v>17</v>
      </c>
      <c r="O287" t="s">
        <v>316</v>
      </c>
      <c r="P287" t="s">
        <v>317</v>
      </c>
      <c r="Q287" t="s">
        <v>318</v>
      </c>
      <c r="R287">
        <v>5000</v>
      </c>
      <c r="S287" t="s">
        <v>394</v>
      </c>
      <c r="T287">
        <v>5811</v>
      </c>
      <c r="U287" t="s">
        <v>410</v>
      </c>
      <c r="V287">
        <v>0</v>
      </c>
      <c r="W287" t="s">
        <v>51</v>
      </c>
      <c r="X287" s="4">
        <v>0</v>
      </c>
      <c r="Y287" s="4">
        <v>0</v>
      </c>
      <c r="Z287" s="4">
        <v>258837.02</v>
      </c>
      <c r="AA287" s="4">
        <v>258837.02</v>
      </c>
      <c r="AB287" s="4">
        <v>258837.02</v>
      </c>
      <c r="AC287" s="4">
        <v>258837.02</v>
      </c>
      <c r="AD287" s="4">
        <v>258837.02</v>
      </c>
      <c r="AE287" s="4">
        <f t="shared" si="33"/>
        <v>-258837.02</v>
      </c>
      <c r="AF287" s="4">
        <v>0</v>
      </c>
      <c r="AG287" s="4">
        <v>0</v>
      </c>
      <c r="AH287" s="4">
        <v>1258837.02</v>
      </c>
      <c r="AI287" s="4">
        <f t="shared" si="31"/>
        <v>1258837.02</v>
      </c>
      <c r="AJ287" s="4">
        <f t="shared" si="30"/>
        <v>1000000</v>
      </c>
      <c r="AK287" s="4">
        <f t="shared" si="32"/>
        <v>1258837.02</v>
      </c>
      <c r="AL287" s="4">
        <v>0</v>
      </c>
      <c r="AM287" s="4">
        <v>0</v>
      </c>
      <c r="AN287" s="4">
        <v>0</v>
      </c>
      <c r="AO287" s="4">
        <v>0</v>
      </c>
      <c r="AP287" s="4">
        <v>0</v>
      </c>
    </row>
    <row r="288" spans="1:42" x14ac:dyDescent="0.25">
      <c r="A288" t="s">
        <v>37</v>
      </c>
      <c r="B288" t="s">
        <v>38</v>
      </c>
      <c r="C288" t="s">
        <v>948</v>
      </c>
      <c r="D288" t="s">
        <v>454</v>
      </c>
      <c r="E288" t="s">
        <v>87</v>
      </c>
      <c r="F288" t="s">
        <v>88</v>
      </c>
      <c r="G288" t="s">
        <v>41</v>
      </c>
      <c r="H288" t="s">
        <v>42</v>
      </c>
      <c r="I288" t="s">
        <v>89</v>
      </c>
      <c r="J288" t="s">
        <v>90</v>
      </c>
      <c r="K288" t="s">
        <v>437</v>
      </c>
      <c r="L288">
        <v>6</v>
      </c>
      <c r="M288" t="s">
        <v>45</v>
      </c>
      <c r="N288">
        <v>47</v>
      </c>
      <c r="O288" t="s">
        <v>242</v>
      </c>
      <c r="P288" t="s">
        <v>243</v>
      </c>
      <c r="Q288" t="s">
        <v>244</v>
      </c>
      <c r="R288">
        <v>5000</v>
      </c>
      <c r="S288" t="s">
        <v>394</v>
      </c>
      <c r="T288">
        <v>5911</v>
      </c>
      <c r="U288" t="s">
        <v>411</v>
      </c>
      <c r="V288">
        <v>0</v>
      </c>
      <c r="W288" t="s">
        <v>51</v>
      </c>
      <c r="X288" s="4">
        <v>829000</v>
      </c>
      <c r="Y288" s="4">
        <v>2000000</v>
      </c>
      <c r="Z288" s="4">
        <v>6020779.5999999996</v>
      </c>
      <c r="AA288" s="4">
        <v>6020779.5999999996</v>
      </c>
      <c r="AB288">
        <v>0</v>
      </c>
      <c r="AC288">
        <v>0</v>
      </c>
      <c r="AD288">
        <v>0</v>
      </c>
      <c r="AE288" s="4">
        <f t="shared" si="33"/>
        <v>-5191779.5999999996</v>
      </c>
      <c r="AF288" s="4">
        <v>0</v>
      </c>
      <c r="AG288" s="4">
        <v>0</v>
      </c>
      <c r="AH288" s="4">
        <v>5191779.5999999996</v>
      </c>
      <c r="AI288" s="4">
        <f t="shared" si="31"/>
        <v>6020779.5999999996</v>
      </c>
      <c r="AJ288" s="4">
        <f t="shared" si="30"/>
        <v>0</v>
      </c>
      <c r="AK288" s="4">
        <f t="shared" si="32"/>
        <v>4020779.5999999996</v>
      </c>
      <c r="AL288" s="4">
        <v>0</v>
      </c>
      <c r="AM288" s="4">
        <v>0</v>
      </c>
      <c r="AN288" s="4">
        <v>0</v>
      </c>
      <c r="AO288" s="4">
        <v>1171000</v>
      </c>
      <c r="AP288" s="4">
        <v>-1171000</v>
      </c>
    </row>
    <row r="289" spans="1:42" x14ac:dyDescent="0.25">
      <c r="A289" t="s">
        <v>37</v>
      </c>
      <c r="B289" t="s">
        <v>38</v>
      </c>
      <c r="C289" t="s">
        <v>948</v>
      </c>
      <c r="D289" t="s">
        <v>454</v>
      </c>
      <c r="E289" t="s">
        <v>87</v>
      </c>
      <c r="F289" t="s">
        <v>88</v>
      </c>
      <c r="G289" t="s">
        <v>41</v>
      </c>
      <c r="H289" t="s">
        <v>42</v>
      </c>
      <c r="I289" t="s">
        <v>89</v>
      </c>
      <c r="J289" t="s">
        <v>90</v>
      </c>
      <c r="K289" t="s">
        <v>437</v>
      </c>
      <c r="L289">
        <v>6</v>
      </c>
      <c r="M289" t="s">
        <v>45</v>
      </c>
      <c r="N289">
        <v>47</v>
      </c>
      <c r="O289" t="s">
        <v>242</v>
      </c>
      <c r="P289" t="s">
        <v>243</v>
      </c>
      <c r="Q289" t="s">
        <v>244</v>
      </c>
      <c r="R289">
        <v>5000</v>
      </c>
      <c r="S289" t="s">
        <v>394</v>
      </c>
      <c r="T289">
        <v>5971</v>
      </c>
      <c r="U289" t="s">
        <v>412</v>
      </c>
      <c r="V289">
        <v>0</v>
      </c>
      <c r="W289" t="s">
        <v>51</v>
      </c>
      <c r="X289" s="4">
        <v>658000</v>
      </c>
      <c r="Y289" s="4">
        <v>200000</v>
      </c>
      <c r="Z289" s="4">
        <v>611523</v>
      </c>
      <c r="AA289" s="4">
        <v>611523</v>
      </c>
      <c r="AB289" s="4">
        <v>611523</v>
      </c>
      <c r="AC289">
        <v>0</v>
      </c>
      <c r="AD289">
        <v>0</v>
      </c>
      <c r="AE289" s="4">
        <f t="shared" si="33"/>
        <v>46477</v>
      </c>
      <c r="AF289" s="4">
        <v>0</v>
      </c>
      <c r="AG289" s="4">
        <v>0</v>
      </c>
      <c r="AH289" s="4">
        <v>0</v>
      </c>
      <c r="AI289" s="4">
        <f t="shared" si="31"/>
        <v>658000</v>
      </c>
      <c r="AJ289" s="4">
        <f t="shared" si="30"/>
        <v>46477</v>
      </c>
      <c r="AK289" s="4">
        <f t="shared" si="32"/>
        <v>458000</v>
      </c>
      <c r="AL289" s="4">
        <v>0</v>
      </c>
      <c r="AM289" s="4">
        <v>467000</v>
      </c>
      <c r="AN289" s="4">
        <v>0</v>
      </c>
      <c r="AO289" s="4">
        <v>9000</v>
      </c>
      <c r="AP289" s="4">
        <v>458000</v>
      </c>
    </row>
    <row r="290" spans="1:42" x14ac:dyDescent="0.25">
      <c r="A290" t="s">
        <v>413</v>
      </c>
      <c r="B290" t="s">
        <v>414</v>
      </c>
      <c r="C290" t="s">
        <v>443</v>
      </c>
      <c r="D290" t="s">
        <v>444</v>
      </c>
      <c r="E290" t="s">
        <v>39</v>
      </c>
      <c r="F290" t="s">
        <v>40</v>
      </c>
      <c r="G290" t="s">
        <v>115</v>
      </c>
      <c r="H290" t="s">
        <v>294</v>
      </c>
      <c r="I290" t="s">
        <v>164</v>
      </c>
      <c r="J290" t="s">
        <v>165</v>
      </c>
      <c r="K290" t="s">
        <v>437</v>
      </c>
      <c r="L290">
        <v>3</v>
      </c>
      <c r="M290" t="s">
        <v>119</v>
      </c>
      <c r="N290">
        <v>33</v>
      </c>
      <c r="O290" t="s">
        <v>295</v>
      </c>
      <c r="P290" t="s">
        <v>296</v>
      </c>
      <c r="Q290" t="s">
        <v>297</v>
      </c>
      <c r="R290">
        <v>6000</v>
      </c>
      <c r="S290" t="s">
        <v>416</v>
      </c>
      <c r="T290">
        <v>6121</v>
      </c>
      <c r="U290" t="s">
        <v>415</v>
      </c>
      <c r="V290">
        <v>0</v>
      </c>
      <c r="W290" t="s">
        <v>51</v>
      </c>
      <c r="X290" s="4">
        <v>0</v>
      </c>
      <c r="Y290" s="4">
        <v>0</v>
      </c>
      <c r="Z290" s="4">
        <v>0</v>
      </c>
      <c r="AA290" s="4">
        <v>0</v>
      </c>
      <c r="AB290" s="4">
        <v>0</v>
      </c>
      <c r="AC290" s="4">
        <v>0</v>
      </c>
      <c r="AD290" s="4">
        <v>0</v>
      </c>
      <c r="AE290" s="4">
        <v>0</v>
      </c>
      <c r="AF290" s="4">
        <v>158494</v>
      </c>
      <c r="AG290" s="4">
        <v>0</v>
      </c>
      <c r="AH290" s="4">
        <v>8341506</v>
      </c>
      <c r="AI290" s="4">
        <f t="shared" si="31"/>
        <v>8500000</v>
      </c>
      <c r="AJ290" s="4">
        <f t="shared" si="30"/>
        <v>8500000</v>
      </c>
      <c r="AK290" s="4">
        <f t="shared" si="32"/>
        <v>8500000</v>
      </c>
      <c r="AL290" s="4">
        <v>0</v>
      </c>
      <c r="AM290" s="4">
        <v>0</v>
      </c>
      <c r="AN290" s="4">
        <v>0</v>
      </c>
      <c r="AO290" s="4">
        <v>0</v>
      </c>
      <c r="AP290" s="4">
        <v>0</v>
      </c>
    </row>
    <row r="291" spans="1:42" x14ac:dyDescent="0.25">
      <c r="A291" t="s">
        <v>210</v>
      </c>
      <c r="B291" t="s">
        <v>211</v>
      </c>
      <c r="C291" t="s">
        <v>443</v>
      </c>
      <c r="D291" t="s">
        <v>444</v>
      </c>
      <c r="E291" t="s">
        <v>39</v>
      </c>
      <c r="F291" t="s">
        <v>40</v>
      </c>
      <c r="G291" t="s">
        <v>293</v>
      </c>
      <c r="H291" t="s">
        <v>294</v>
      </c>
      <c r="I291" t="s">
        <v>164</v>
      </c>
      <c r="J291" t="s">
        <v>165</v>
      </c>
      <c r="K291" t="s">
        <v>437</v>
      </c>
      <c r="L291">
        <v>3</v>
      </c>
      <c r="M291" t="s">
        <v>119</v>
      </c>
      <c r="N291">
        <v>33</v>
      </c>
      <c r="O291" t="s">
        <v>295</v>
      </c>
      <c r="P291" t="s">
        <v>296</v>
      </c>
      <c r="Q291" t="s">
        <v>297</v>
      </c>
      <c r="R291">
        <v>6000</v>
      </c>
      <c r="S291" t="s">
        <v>416</v>
      </c>
      <c r="T291">
        <v>6121</v>
      </c>
      <c r="U291" t="s">
        <v>415</v>
      </c>
      <c r="V291">
        <v>0</v>
      </c>
      <c r="W291" t="s">
        <v>51</v>
      </c>
      <c r="X291" s="4">
        <v>50000000</v>
      </c>
      <c r="Y291" s="4">
        <v>60000000</v>
      </c>
      <c r="Z291">
        <v>0</v>
      </c>
      <c r="AA291">
        <v>0</v>
      </c>
      <c r="AB291">
        <v>0</v>
      </c>
      <c r="AC291">
        <v>0</v>
      </c>
      <c r="AD291">
        <v>0</v>
      </c>
      <c r="AE291" s="4">
        <f t="shared" ref="AE291:AE301" si="34">X291-Z291</f>
        <v>50000000</v>
      </c>
      <c r="AF291" s="4">
        <v>0</v>
      </c>
      <c r="AG291" s="4">
        <v>0</v>
      </c>
      <c r="AH291" s="4">
        <v>0</v>
      </c>
      <c r="AI291" s="4">
        <f t="shared" si="31"/>
        <v>50000000</v>
      </c>
      <c r="AJ291" s="4">
        <f t="shared" si="30"/>
        <v>50000000</v>
      </c>
      <c r="AK291" s="4">
        <f t="shared" si="32"/>
        <v>-10000000</v>
      </c>
      <c r="AL291" s="4">
        <v>0</v>
      </c>
      <c r="AM291" s="4">
        <v>0</v>
      </c>
      <c r="AN291" s="4">
        <v>0</v>
      </c>
      <c r="AO291" s="4">
        <v>10000000</v>
      </c>
      <c r="AP291" s="4">
        <v>-10000000</v>
      </c>
    </row>
    <row r="292" spans="1:42" x14ac:dyDescent="0.25">
      <c r="A292" t="s">
        <v>37</v>
      </c>
      <c r="B292" t="s">
        <v>38</v>
      </c>
      <c r="C292" t="s">
        <v>443</v>
      </c>
      <c r="D292" t="s">
        <v>444</v>
      </c>
      <c r="E292" t="s">
        <v>39</v>
      </c>
      <c r="F292" t="s">
        <v>40</v>
      </c>
      <c r="G292" t="s">
        <v>293</v>
      </c>
      <c r="H292" t="s">
        <v>294</v>
      </c>
      <c r="I292" t="s">
        <v>164</v>
      </c>
      <c r="J292" t="s">
        <v>165</v>
      </c>
      <c r="K292" t="s">
        <v>437</v>
      </c>
      <c r="L292">
        <v>3</v>
      </c>
      <c r="M292" t="s">
        <v>119</v>
      </c>
      <c r="N292">
        <v>34</v>
      </c>
      <c r="O292" t="s">
        <v>417</v>
      </c>
      <c r="P292" t="s">
        <v>296</v>
      </c>
      <c r="Q292" t="s">
        <v>297</v>
      </c>
      <c r="R292">
        <v>6000</v>
      </c>
      <c r="S292" t="s">
        <v>416</v>
      </c>
      <c r="T292">
        <v>6121</v>
      </c>
      <c r="U292" t="s">
        <v>415</v>
      </c>
      <c r="V292">
        <v>0</v>
      </c>
      <c r="W292" t="s">
        <v>51</v>
      </c>
      <c r="X292" s="4">
        <v>8000000</v>
      </c>
      <c r="Y292" s="4">
        <v>8000000</v>
      </c>
      <c r="Z292">
        <v>0</v>
      </c>
      <c r="AA292">
        <v>0</v>
      </c>
      <c r="AB292">
        <v>0</v>
      </c>
      <c r="AC292">
        <v>0</v>
      </c>
      <c r="AD292">
        <v>0</v>
      </c>
      <c r="AE292" s="4">
        <f t="shared" si="34"/>
        <v>8000000</v>
      </c>
      <c r="AF292" s="4">
        <v>0</v>
      </c>
      <c r="AG292" s="4">
        <v>0</v>
      </c>
      <c r="AH292" s="4">
        <v>42000000</v>
      </c>
      <c r="AI292" s="4">
        <f t="shared" si="31"/>
        <v>50000000</v>
      </c>
      <c r="AJ292" s="4">
        <f t="shared" si="30"/>
        <v>50000000</v>
      </c>
      <c r="AK292" s="4">
        <f t="shared" si="32"/>
        <v>42000000</v>
      </c>
      <c r="AL292" s="4">
        <v>0</v>
      </c>
      <c r="AM292" s="4">
        <v>0</v>
      </c>
      <c r="AN292" s="4">
        <v>0</v>
      </c>
      <c r="AO292" s="4">
        <v>0</v>
      </c>
      <c r="AP292" s="4">
        <v>0</v>
      </c>
    </row>
    <row r="293" spans="1:42" x14ac:dyDescent="0.25">
      <c r="A293" t="s">
        <v>37</v>
      </c>
      <c r="B293" t="s">
        <v>38</v>
      </c>
      <c r="C293" t="s">
        <v>443</v>
      </c>
      <c r="D293" t="s">
        <v>444</v>
      </c>
      <c r="E293" t="s">
        <v>39</v>
      </c>
      <c r="F293" t="s">
        <v>40</v>
      </c>
      <c r="G293" t="s">
        <v>293</v>
      </c>
      <c r="H293" t="s">
        <v>294</v>
      </c>
      <c r="I293" t="s">
        <v>164</v>
      </c>
      <c r="J293" t="s">
        <v>165</v>
      </c>
      <c r="K293" t="s">
        <v>437</v>
      </c>
      <c r="L293">
        <v>3</v>
      </c>
      <c r="M293" t="s">
        <v>119</v>
      </c>
      <c r="N293">
        <v>33</v>
      </c>
      <c r="O293" t="s">
        <v>295</v>
      </c>
      <c r="P293" t="s">
        <v>296</v>
      </c>
      <c r="Q293" t="s">
        <v>297</v>
      </c>
      <c r="R293">
        <v>6000</v>
      </c>
      <c r="S293" t="s">
        <v>416</v>
      </c>
      <c r="T293">
        <v>6121</v>
      </c>
      <c r="U293" t="s">
        <v>415</v>
      </c>
      <c r="V293">
        <v>0</v>
      </c>
      <c r="W293" t="s">
        <v>51</v>
      </c>
      <c r="X293" s="4">
        <v>0</v>
      </c>
      <c r="Y293" s="4">
        <v>0</v>
      </c>
      <c r="Z293" s="4">
        <v>1324208.6299999999</v>
      </c>
      <c r="AA293" s="4">
        <v>1324208.6299999999</v>
      </c>
      <c r="AB293" s="4">
        <v>1111444.02</v>
      </c>
      <c r="AC293" s="4">
        <v>1111444.02</v>
      </c>
      <c r="AD293" s="4">
        <v>1111444.02</v>
      </c>
      <c r="AE293" s="4">
        <f t="shared" si="34"/>
        <v>-1324208.6299999999</v>
      </c>
      <c r="AF293" s="4">
        <v>0</v>
      </c>
      <c r="AG293" s="4">
        <v>0</v>
      </c>
      <c r="AH293" s="4">
        <v>50000000</v>
      </c>
      <c r="AI293" s="4">
        <f t="shared" si="31"/>
        <v>50000000</v>
      </c>
      <c r="AJ293" s="4">
        <f t="shared" si="30"/>
        <v>48675791.369999997</v>
      </c>
      <c r="AK293" s="4">
        <f t="shared" si="32"/>
        <v>50000000</v>
      </c>
      <c r="AL293" s="4">
        <v>0</v>
      </c>
      <c r="AM293" s="4">
        <v>0</v>
      </c>
      <c r="AN293" s="4">
        <v>0</v>
      </c>
      <c r="AO293" s="4">
        <v>0</v>
      </c>
      <c r="AP293" s="4">
        <v>0</v>
      </c>
    </row>
    <row r="294" spans="1:42" x14ac:dyDescent="0.25">
      <c r="A294" t="s">
        <v>210</v>
      </c>
      <c r="B294" t="s">
        <v>211</v>
      </c>
      <c r="C294" t="s">
        <v>443</v>
      </c>
      <c r="D294" t="s">
        <v>444</v>
      </c>
      <c r="E294" t="s">
        <v>39</v>
      </c>
      <c r="F294" t="s">
        <v>40</v>
      </c>
      <c r="G294" t="s">
        <v>293</v>
      </c>
      <c r="H294" t="s">
        <v>294</v>
      </c>
      <c r="I294" t="s">
        <v>164</v>
      </c>
      <c r="J294" t="s">
        <v>165</v>
      </c>
      <c r="K294" t="s">
        <v>437</v>
      </c>
      <c r="L294">
        <v>3</v>
      </c>
      <c r="M294" t="s">
        <v>119</v>
      </c>
      <c r="N294">
        <v>33</v>
      </c>
      <c r="O294" t="s">
        <v>295</v>
      </c>
      <c r="P294" t="s">
        <v>296</v>
      </c>
      <c r="Q294" t="s">
        <v>297</v>
      </c>
      <c r="R294">
        <v>6000</v>
      </c>
      <c r="S294" t="s">
        <v>416</v>
      </c>
      <c r="T294">
        <v>6131</v>
      </c>
      <c r="U294" t="s">
        <v>418</v>
      </c>
      <c r="V294">
        <v>0</v>
      </c>
      <c r="W294" t="s">
        <v>51</v>
      </c>
      <c r="X294" s="4">
        <v>10000000</v>
      </c>
      <c r="Y294" s="4">
        <v>0</v>
      </c>
      <c r="Z294" s="4">
        <v>3649487.3</v>
      </c>
      <c r="AA294" s="4">
        <v>3649487.3</v>
      </c>
      <c r="AB294" s="4">
        <v>2115600.4</v>
      </c>
      <c r="AC294" s="4">
        <v>1775011.67</v>
      </c>
      <c r="AD294" s="4">
        <v>1775011.67</v>
      </c>
      <c r="AE294" s="4">
        <f t="shared" si="34"/>
        <v>6350512.7000000002</v>
      </c>
      <c r="AF294" s="12">
        <v>48676004.659999996</v>
      </c>
      <c r="AG294" s="4">
        <v>0</v>
      </c>
      <c r="AH294" s="4">
        <v>0</v>
      </c>
      <c r="AI294" s="4">
        <f t="shared" si="31"/>
        <v>58676004.659999996</v>
      </c>
      <c r="AJ294" s="4">
        <f t="shared" si="30"/>
        <v>55026517.359999999</v>
      </c>
      <c r="AK294" s="4">
        <f t="shared" si="32"/>
        <v>58676004.659999996</v>
      </c>
      <c r="AL294" s="4">
        <v>0</v>
      </c>
      <c r="AM294" s="4">
        <v>10000000</v>
      </c>
      <c r="AN294" s="4">
        <v>0</v>
      </c>
      <c r="AO294" s="4">
        <v>0</v>
      </c>
      <c r="AP294" s="4">
        <v>10000000</v>
      </c>
    </row>
    <row r="295" spans="1:42" x14ac:dyDescent="0.25">
      <c r="A295" t="s">
        <v>37</v>
      </c>
      <c r="B295" t="s">
        <v>38</v>
      </c>
      <c r="C295" t="s">
        <v>443</v>
      </c>
      <c r="D295" t="s">
        <v>444</v>
      </c>
      <c r="E295" t="s">
        <v>39</v>
      </c>
      <c r="F295" t="s">
        <v>40</v>
      </c>
      <c r="G295" t="s">
        <v>293</v>
      </c>
      <c r="H295" t="s">
        <v>294</v>
      </c>
      <c r="I295" t="s">
        <v>164</v>
      </c>
      <c r="J295" t="s">
        <v>165</v>
      </c>
      <c r="K295" t="s">
        <v>437</v>
      </c>
      <c r="L295">
        <v>3</v>
      </c>
      <c r="M295" t="s">
        <v>119</v>
      </c>
      <c r="N295">
        <v>33</v>
      </c>
      <c r="O295" t="s">
        <v>295</v>
      </c>
      <c r="P295" t="s">
        <v>296</v>
      </c>
      <c r="Q295" t="s">
        <v>297</v>
      </c>
      <c r="R295">
        <v>6000</v>
      </c>
      <c r="S295" t="s">
        <v>416</v>
      </c>
      <c r="T295">
        <v>6131</v>
      </c>
      <c r="U295" t="s">
        <v>418</v>
      </c>
      <c r="V295">
        <v>0</v>
      </c>
      <c r="W295" t="s">
        <v>51</v>
      </c>
      <c r="X295" s="4">
        <v>0</v>
      </c>
      <c r="Y295" s="4">
        <v>0</v>
      </c>
      <c r="Z295">
        <v>0</v>
      </c>
      <c r="AA295">
        <v>0</v>
      </c>
      <c r="AB295">
        <v>0</v>
      </c>
      <c r="AC295">
        <v>0</v>
      </c>
      <c r="AD295">
        <v>0</v>
      </c>
      <c r="AE295" s="4">
        <f t="shared" si="34"/>
        <v>0</v>
      </c>
      <c r="AF295" s="4">
        <v>0</v>
      </c>
      <c r="AG295" s="4">
        <v>0</v>
      </c>
      <c r="AH295" s="4">
        <v>0</v>
      </c>
      <c r="AI295" s="4">
        <f t="shared" si="31"/>
        <v>0</v>
      </c>
      <c r="AJ295" s="4">
        <f t="shared" si="30"/>
        <v>0</v>
      </c>
      <c r="AK295" s="4">
        <f t="shared" si="32"/>
        <v>0</v>
      </c>
      <c r="AL295" s="4">
        <v>0</v>
      </c>
      <c r="AM295" s="4">
        <v>0</v>
      </c>
      <c r="AN295" s="4">
        <v>0</v>
      </c>
      <c r="AO295" s="4">
        <v>0</v>
      </c>
      <c r="AP295" s="4">
        <v>0</v>
      </c>
    </row>
    <row r="296" spans="1:42" x14ac:dyDescent="0.25">
      <c r="A296" t="s">
        <v>397</v>
      </c>
      <c r="B296" t="s">
        <v>398</v>
      </c>
      <c r="C296" t="s">
        <v>443</v>
      </c>
      <c r="D296" t="s">
        <v>444</v>
      </c>
      <c r="E296" t="s">
        <v>39</v>
      </c>
      <c r="F296" t="s">
        <v>40</v>
      </c>
      <c r="G296" t="s">
        <v>293</v>
      </c>
      <c r="H296" t="s">
        <v>294</v>
      </c>
      <c r="I296" t="s">
        <v>164</v>
      </c>
      <c r="J296" t="s">
        <v>165</v>
      </c>
      <c r="K296" t="s">
        <v>437</v>
      </c>
      <c r="L296">
        <v>3</v>
      </c>
      <c r="M296" t="s">
        <v>119</v>
      </c>
      <c r="N296">
        <v>33</v>
      </c>
      <c r="O296" t="s">
        <v>295</v>
      </c>
      <c r="P296" t="s">
        <v>296</v>
      </c>
      <c r="Q296" t="s">
        <v>297</v>
      </c>
      <c r="R296">
        <v>6000</v>
      </c>
      <c r="S296" t="s">
        <v>416</v>
      </c>
      <c r="T296">
        <v>6131</v>
      </c>
      <c r="U296" t="s">
        <v>418</v>
      </c>
      <c r="V296">
        <v>0</v>
      </c>
      <c r="W296" t="s">
        <v>51</v>
      </c>
      <c r="X296" s="4">
        <v>48707951</v>
      </c>
      <c r="Y296" s="4">
        <v>48707951</v>
      </c>
      <c r="Z296">
        <v>0</v>
      </c>
      <c r="AA296">
        <v>0</v>
      </c>
      <c r="AB296">
        <v>0</v>
      </c>
      <c r="AC296">
        <v>0</v>
      </c>
      <c r="AD296">
        <v>0</v>
      </c>
      <c r="AE296" s="4">
        <f t="shared" si="34"/>
        <v>48707951</v>
      </c>
      <c r="AF296" s="4">
        <v>40584967.699999996</v>
      </c>
      <c r="AG296" s="4">
        <v>0</v>
      </c>
      <c r="AH296" s="4">
        <v>0</v>
      </c>
      <c r="AI296" s="4">
        <f t="shared" si="31"/>
        <v>89292918.699999988</v>
      </c>
      <c r="AJ296" s="4">
        <f t="shared" si="30"/>
        <v>89292918.699999988</v>
      </c>
      <c r="AK296" s="4">
        <f t="shared" si="32"/>
        <v>40584967.699999988</v>
      </c>
      <c r="AL296" s="4">
        <v>0</v>
      </c>
      <c r="AM296" s="4">
        <v>0</v>
      </c>
      <c r="AN296" s="4">
        <v>0</v>
      </c>
      <c r="AO296" s="4">
        <v>0</v>
      </c>
      <c r="AP296" s="4">
        <v>0</v>
      </c>
    </row>
    <row r="297" spans="1:42" x14ac:dyDescent="0.25">
      <c r="A297" t="s">
        <v>37</v>
      </c>
      <c r="B297" t="s">
        <v>38</v>
      </c>
      <c r="C297" t="s">
        <v>443</v>
      </c>
      <c r="D297" t="s">
        <v>444</v>
      </c>
      <c r="E297" t="s">
        <v>39</v>
      </c>
      <c r="F297" t="s">
        <v>40</v>
      </c>
      <c r="G297" t="s">
        <v>293</v>
      </c>
      <c r="H297" t="s">
        <v>294</v>
      </c>
      <c r="I297" t="s">
        <v>164</v>
      </c>
      <c r="J297" t="s">
        <v>165</v>
      </c>
      <c r="K297" t="s">
        <v>437</v>
      </c>
      <c r="L297">
        <v>3</v>
      </c>
      <c r="M297" t="s">
        <v>119</v>
      </c>
      <c r="N297">
        <v>33</v>
      </c>
      <c r="O297" t="s">
        <v>295</v>
      </c>
      <c r="P297" t="s">
        <v>296</v>
      </c>
      <c r="Q297" t="s">
        <v>297</v>
      </c>
      <c r="R297">
        <v>6000</v>
      </c>
      <c r="S297" t="s">
        <v>416</v>
      </c>
      <c r="T297">
        <v>6151</v>
      </c>
      <c r="U297" t="s">
        <v>419</v>
      </c>
      <c r="V297">
        <v>0</v>
      </c>
      <c r="W297" t="s">
        <v>51</v>
      </c>
      <c r="X297" s="4">
        <v>0</v>
      </c>
      <c r="Y297" s="4">
        <v>0</v>
      </c>
      <c r="Z297">
        <v>0</v>
      </c>
      <c r="AA297">
        <v>0</v>
      </c>
      <c r="AB297">
        <v>0</v>
      </c>
      <c r="AC297">
        <v>0</v>
      </c>
      <c r="AD297">
        <v>0</v>
      </c>
      <c r="AE297" s="4">
        <f t="shared" si="34"/>
        <v>0</v>
      </c>
      <c r="AF297" s="4">
        <v>0</v>
      </c>
      <c r="AG297" s="4">
        <v>0</v>
      </c>
      <c r="AH297" s="4">
        <v>8000000</v>
      </c>
      <c r="AI297" s="4">
        <f t="shared" si="31"/>
        <v>8000000</v>
      </c>
      <c r="AJ297" s="4">
        <f t="shared" si="30"/>
        <v>8000000</v>
      </c>
      <c r="AK297" s="4">
        <f t="shared" si="32"/>
        <v>8000000</v>
      </c>
      <c r="AL297" s="4">
        <v>0</v>
      </c>
      <c r="AM297" s="4">
        <v>0</v>
      </c>
      <c r="AN297" s="4">
        <v>0</v>
      </c>
      <c r="AO297" s="4">
        <v>0</v>
      </c>
      <c r="AP297" s="4">
        <v>0</v>
      </c>
    </row>
    <row r="298" spans="1:42" x14ac:dyDescent="0.25">
      <c r="A298" t="s">
        <v>37</v>
      </c>
      <c r="B298" t="s">
        <v>38</v>
      </c>
      <c r="C298" t="s">
        <v>443</v>
      </c>
      <c r="D298" t="s">
        <v>444</v>
      </c>
      <c r="E298" t="s">
        <v>39</v>
      </c>
      <c r="F298" t="s">
        <v>40</v>
      </c>
      <c r="G298" t="s">
        <v>78</v>
      </c>
      <c r="H298" t="s">
        <v>79</v>
      </c>
      <c r="I298" t="s">
        <v>80</v>
      </c>
      <c r="J298" t="s">
        <v>81</v>
      </c>
      <c r="K298" t="s">
        <v>437</v>
      </c>
      <c r="L298">
        <v>6</v>
      </c>
      <c r="M298" t="s">
        <v>45</v>
      </c>
      <c r="N298">
        <v>16</v>
      </c>
      <c r="O298" t="s">
        <v>138</v>
      </c>
      <c r="P298" t="s">
        <v>139</v>
      </c>
      <c r="Q298" t="s">
        <v>140</v>
      </c>
      <c r="R298">
        <v>6000</v>
      </c>
      <c r="S298" t="s">
        <v>416</v>
      </c>
      <c r="T298">
        <v>6321</v>
      </c>
      <c r="U298" t="s">
        <v>420</v>
      </c>
      <c r="V298">
        <v>2</v>
      </c>
      <c r="W298" t="s">
        <v>421</v>
      </c>
      <c r="X298" s="4">
        <v>70891636.560000002</v>
      </c>
      <c r="Y298" s="4">
        <v>70891636.560000002</v>
      </c>
      <c r="Z298" s="4">
        <v>22695358.23</v>
      </c>
      <c r="AA298" s="4">
        <v>22695358.23</v>
      </c>
      <c r="AB298" s="4">
        <v>22695358.23</v>
      </c>
      <c r="AC298" s="4">
        <v>22695358.23</v>
      </c>
      <c r="AD298" s="4">
        <v>22695358.23</v>
      </c>
      <c r="AE298" s="4">
        <f t="shared" si="34"/>
        <v>48196278.329999998</v>
      </c>
      <c r="AF298" s="4">
        <v>0</v>
      </c>
      <c r="AG298" s="4">
        <v>0</v>
      </c>
      <c r="AH298" s="4">
        <v>0</v>
      </c>
      <c r="AI298" s="4">
        <f t="shared" si="31"/>
        <v>70891636.560000002</v>
      </c>
      <c r="AJ298" s="4">
        <f t="shared" si="30"/>
        <v>48196278.329999998</v>
      </c>
      <c r="AK298" s="4">
        <f t="shared" si="32"/>
        <v>0</v>
      </c>
      <c r="AL298" s="4">
        <v>0</v>
      </c>
      <c r="AM298" s="4">
        <v>0</v>
      </c>
      <c r="AN298" s="4">
        <v>0</v>
      </c>
      <c r="AO298" s="4">
        <v>0</v>
      </c>
      <c r="AP298" s="4">
        <v>0</v>
      </c>
    </row>
    <row r="299" spans="1:42" x14ac:dyDescent="0.25">
      <c r="A299" t="s">
        <v>37</v>
      </c>
      <c r="B299" t="s">
        <v>38</v>
      </c>
      <c r="C299" t="s">
        <v>443</v>
      </c>
      <c r="D299" t="s">
        <v>444</v>
      </c>
      <c r="E299" t="s">
        <v>39</v>
      </c>
      <c r="F299" t="s">
        <v>40</v>
      </c>
      <c r="G299" t="s">
        <v>78</v>
      </c>
      <c r="H299" t="s">
        <v>79</v>
      </c>
      <c r="I299" t="s">
        <v>80</v>
      </c>
      <c r="J299" t="s">
        <v>81</v>
      </c>
      <c r="K299" t="s">
        <v>437</v>
      </c>
      <c r="L299">
        <v>6</v>
      </c>
      <c r="M299" t="s">
        <v>45</v>
      </c>
      <c r="N299">
        <v>16</v>
      </c>
      <c r="O299" t="s">
        <v>138</v>
      </c>
      <c r="P299" t="s">
        <v>139</v>
      </c>
      <c r="Q299" t="s">
        <v>140</v>
      </c>
      <c r="R299">
        <v>6000</v>
      </c>
      <c r="S299" t="s">
        <v>416</v>
      </c>
      <c r="T299">
        <v>6321</v>
      </c>
      <c r="U299" t="s">
        <v>420</v>
      </c>
      <c r="V299">
        <v>1</v>
      </c>
      <c r="W299" t="s">
        <v>422</v>
      </c>
      <c r="X299" s="4">
        <v>25108363.440000001</v>
      </c>
      <c r="Y299" s="4">
        <v>25108363.440000001</v>
      </c>
      <c r="Z299" s="4">
        <v>7860120</v>
      </c>
      <c r="AA299" s="4">
        <v>7860120</v>
      </c>
      <c r="AB299" s="4">
        <v>7860120</v>
      </c>
      <c r="AC299" s="4">
        <v>7860120</v>
      </c>
      <c r="AD299" s="4">
        <v>7860120</v>
      </c>
      <c r="AE299" s="4">
        <f t="shared" si="34"/>
        <v>17248243.440000001</v>
      </c>
      <c r="AF299" s="4">
        <v>0</v>
      </c>
      <c r="AG299" s="4">
        <v>0</v>
      </c>
      <c r="AH299" s="24">
        <v>0</v>
      </c>
      <c r="AI299" s="4">
        <f t="shared" si="31"/>
        <v>25108363.440000001</v>
      </c>
      <c r="AJ299" s="4">
        <f t="shared" si="30"/>
        <v>17248243.440000001</v>
      </c>
      <c r="AK299" s="4">
        <f t="shared" si="32"/>
        <v>0</v>
      </c>
      <c r="AL299" s="4">
        <v>0</v>
      </c>
      <c r="AM299" s="4">
        <v>0</v>
      </c>
      <c r="AN299" s="4">
        <v>0</v>
      </c>
      <c r="AO299" s="4">
        <v>0</v>
      </c>
      <c r="AP299" s="4">
        <v>0</v>
      </c>
    </row>
    <row r="300" spans="1:42" x14ac:dyDescent="0.25">
      <c r="A300" t="s">
        <v>210</v>
      </c>
      <c r="B300" t="s">
        <v>211</v>
      </c>
      <c r="C300" t="s">
        <v>443</v>
      </c>
      <c r="D300" t="s">
        <v>444</v>
      </c>
      <c r="E300" t="s">
        <v>39</v>
      </c>
      <c r="F300" t="s">
        <v>40</v>
      </c>
      <c r="G300" t="s">
        <v>78</v>
      </c>
      <c r="H300" t="s">
        <v>79</v>
      </c>
      <c r="I300" t="s">
        <v>80</v>
      </c>
      <c r="J300" t="s">
        <v>81</v>
      </c>
      <c r="K300" t="s">
        <v>435</v>
      </c>
      <c r="L300">
        <v>6</v>
      </c>
      <c r="M300" t="s">
        <v>45</v>
      </c>
      <c r="N300">
        <v>17</v>
      </c>
      <c r="O300" t="s">
        <v>316</v>
      </c>
      <c r="P300" t="s">
        <v>317</v>
      </c>
      <c r="Q300" t="s">
        <v>318</v>
      </c>
      <c r="R300">
        <v>9000</v>
      </c>
      <c r="S300" t="s">
        <v>423</v>
      </c>
      <c r="T300">
        <v>9111</v>
      </c>
      <c r="U300" t="s">
        <v>424</v>
      </c>
      <c r="V300">
        <v>0</v>
      </c>
      <c r="W300" t="s">
        <v>51</v>
      </c>
      <c r="X300" s="4">
        <v>35000000</v>
      </c>
      <c r="Y300" s="4">
        <v>35000000</v>
      </c>
      <c r="Z300" s="4">
        <v>9093174.9000000004</v>
      </c>
      <c r="AA300" s="4">
        <v>9093174.9000000004</v>
      </c>
      <c r="AB300" s="4">
        <v>9093174.9000000004</v>
      </c>
      <c r="AC300" s="4">
        <v>9093174.9000000004</v>
      </c>
      <c r="AD300" s="4">
        <v>9093174.9000000004</v>
      </c>
      <c r="AE300" s="4">
        <f t="shared" si="34"/>
        <v>25906825.100000001</v>
      </c>
      <c r="AF300" s="4">
        <v>3214340.6599999964</v>
      </c>
      <c r="AG300" s="4">
        <v>0</v>
      </c>
      <c r="AH300" s="4">
        <v>0</v>
      </c>
      <c r="AI300" s="4">
        <f t="shared" si="31"/>
        <v>38214340.659999996</v>
      </c>
      <c r="AJ300" s="4">
        <f t="shared" si="30"/>
        <v>29121165.759999998</v>
      </c>
      <c r="AK300" s="4">
        <f t="shared" si="32"/>
        <v>3214340.6599999964</v>
      </c>
      <c r="AL300" s="4">
        <v>0</v>
      </c>
      <c r="AM300" s="4">
        <v>0</v>
      </c>
      <c r="AN300" s="4">
        <v>0</v>
      </c>
      <c r="AO300" s="4">
        <v>0</v>
      </c>
      <c r="AP300" s="4">
        <v>0</v>
      </c>
    </row>
    <row r="301" spans="1:42" x14ac:dyDescent="0.25">
      <c r="A301" t="s">
        <v>210</v>
      </c>
      <c r="B301" t="s">
        <v>211</v>
      </c>
      <c r="C301" t="s">
        <v>443</v>
      </c>
      <c r="D301" t="s">
        <v>444</v>
      </c>
      <c r="E301" t="s">
        <v>39</v>
      </c>
      <c r="F301" t="s">
        <v>40</v>
      </c>
      <c r="G301" t="s">
        <v>78</v>
      </c>
      <c r="H301" t="s">
        <v>79</v>
      </c>
      <c r="I301" t="s">
        <v>80</v>
      </c>
      <c r="J301" t="s">
        <v>81</v>
      </c>
      <c r="K301" t="s">
        <v>435</v>
      </c>
      <c r="L301">
        <v>6</v>
      </c>
      <c r="M301" t="s">
        <v>45</v>
      </c>
      <c r="N301">
        <v>17</v>
      </c>
      <c r="O301" t="s">
        <v>316</v>
      </c>
      <c r="P301" t="s">
        <v>317</v>
      </c>
      <c r="Q301" t="s">
        <v>318</v>
      </c>
      <c r="R301">
        <v>9000</v>
      </c>
      <c r="S301" t="s">
        <v>423</v>
      </c>
      <c r="T301">
        <v>9211</v>
      </c>
      <c r="U301" t="s">
        <v>425</v>
      </c>
      <c r="V301">
        <v>0</v>
      </c>
      <c r="W301" t="s">
        <v>51</v>
      </c>
      <c r="X301" s="4">
        <v>20000000</v>
      </c>
      <c r="Y301" s="4">
        <v>20000000</v>
      </c>
      <c r="Z301" s="4">
        <v>5421264.4699999997</v>
      </c>
      <c r="AA301" s="4">
        <v>5421264.4699999997</v>
      </c>
      <c r="AB301" s="4">
        <v>5421264.4699999997</v>
      </c>
      <c r="AC301" s="4">
        <v>5421264.4699999997</v>
      </c>
      <c r="AD301" s="4">
        <v>5421264.4699999997</v>
      </c>
      <c r="AE301" s="4">
        <f t="shared" si="34"/>
        <v>14578735.530000001</v>
      </c>
      <c r="AF301" s="4">
        <v>1253618</v>
      </c>
      <c r="AG301" s="4">
        <v>0</v>
      </c>
      <c r="AH301" s="4">
        <v>0</v>
      </c>
      <c r="AI301" s="4">
        <f t="shared" si="31"/>
        <v>21253618</v>
      </c>
      <c r="AJ301" s="4">
        <f t="shared" si="30"/>
        <v>15832353.530000001</v>
      </c>
      <c r="AK301" s="4">
        <f t="shared" si="32"/>
        <v>1253618</v>
      </c>
      <c r="AL301" s="4">
        <v>0</v>
      </c>
      <c r="AM301" s="4">
        <v>0</v>
      </c>
      <c r="AN301" s="4">
        <v>0</v>
      </c>
      <c r="AO301" s="4">
        <v>0</v>
      </c>
      <c r="AP301" s="4">
        <v>0</v>
      </c>
    </row>
    <row r="302" spans="1:42" x14ac:dyDescent="0.25">
      <c r="AG302" s="4">
        <f>SUM(AG2:AG301)</f>
        <v>302548511.64999998</v>
      </c>
      <c r="AH302" s="4">
        <f>SUM(AH2:AH301)</f>
        <v>302548511.63999993</v>
      </c>
    </row>
  </sheetData>
  <autoFilter ref="A1:AP302"/>
  <sortState ref="A27:AQ116">
    <sortCondition descending="1" ref="AH30"/>
  </sortState>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8"/>
  <sheetViews>
    <sheetView tabSelected="1" view="pageLayout" zoomScaleNormal="100" workbookViewId="0">
      <selection activeCell="A17" sqref="A17"/>
    </sheetView>
  </sheetViews>
  <sheetFormatPr baseColWidth="10" defaultRowHeight="15" x14ac:dyDescent="0.25"/>
  <cols>
    <col min="1" max="1" width="93" customWidth="1"/>
    <col min="2" max="2" width="27.140625" style="9" customWidth="1"/>
  </cols>
  <sheetData>
    <row r="1" spans="1:3" x14ac:dyDescent="0.25">
      <c r="A1" s="26" t="s">
        <v>951</v>
      </c>
      <c r="B1" s="36" t="s">
        <v>431</v>
      </c>
    </row>
    <row r="2" spans="1:3" x14ac:dyDescent="0.25">
      <c r="A2" s="27" t="s">
        <v>315</v>
      </c>
      <c r="B2" s="4">
        <v>3639.24</v>
      </c>
    </row>
    <row r="3" spans="1:3" x14ac:dyDescent="0.25">
      <c r="A3" s="27" t="s">
        <v>398</v>
      </c>
      <c r="B3" s="4">
        <v>93992545.999999985</v>
      </c>
    </row>
    <row r="4" spans="1:3" x14ac:dyDescent="0.25">
      <c r="A4" s="27" t="s">
        <v>211</v>
      </c>
      <c r="B4" s="4">
        <v>539075796.79999995</v>
      </c>
      <c r="C4" s="28"/>
    </row>
    <row r="5" spans="1:3" ht="14.45" x14ac:dyDescent="0.3">
      <c r="A5" s="27" t="s">
        <v>325</v>
      </c>
      <c r="B5" s="4">
        <v>557344.17000000004</v>
      </c>
    </row>
    <row r="6" spans="1:3" ht="14.45" x14ac:dyDescent="0.3">
      <c r="A6" s="27" t="s">
        <v>323</v>
      </c>
      <c r="B6" s="4">
        <v>41721.22</v>
      </c>
    </row>
    <row r="7" spans="1:3" ht="30" x14ac:dyDescent="0.25">
      <c r="A7" s="31" t="s">
        <v>414</v>
      </c>
      <c r="B7" s="29">
        <v>8500000</v>
      </c>
    </row>
    <row r="8" spans="1:3" ht="14.45" x14ac:dyDescent="0.3">
      <c r="A8" s="27" t="s">
        <v>56</v>
      </c>
      <c r="B8" s="4">
        <v>165981996.19</v>
      </c>
    </row>
    <row r="9" spans="1:3" ht="14.45" x14ac:dyDescent="0.3">
      <c r="A9" s="27" t="s">
        <v>53</v>
      </c>
      <c r="B9" s="4">
        <v>880249135.30000007</v>
      </c>
    </row>
    <row r="10" spans="1:3" x14ac:dyDescent="0.25">
      <c r="A10" s="27" t="s">
        <v>329</v>
      </c>
      <c r="B10" s="4">
        <v>6595921</v>
      </c>
    </row>
    <row r="11" spans="1:3" x14ac:dyDescent="0.25">
      <c r="A11" s="27" t="s">
        <v>321</v>
      </c>
      <c r="B11" s="4">
        <v>9718.16</v>
      </c>
    </row>
    <row r="12" spans="1:3" ht="14.45" x14ac:dyDescent="0.3">
      <c r="A12" s="27" t="s">
        <v>38</v>
      </c>
      <c r="B12" s="4">
        <v>1468922011</v>
      </c>
    </row>
    <row r="13" spans="1:3" x14ac:dyDescent="0.25">
      <c r="A13" s="27" t="s">
        <v>327</v>
      </c>
      <c r="B13" s="4">
        <v>598937.29</v>
      </c>
    </row>
    <row r="14" spans="1:3" x14ac:dyDescent="0.25">
      <c r="A14" s="27" t="s">
        <v>73</v>
      </c>
      <c r="B14" s="4">
        <v>15044877.330000002</v>
      </c>
    </row>
    <row r="15" spans="1:3" ht="14.45" x14ac:dyDescent="0.3">
      <c r="A15" s="27" t="s">
        <v>426</v>
      </c>
      <c r="B15" s="317">
        <v>3179573643.6999998</v>
      </c>
    </row>
    <row r="16" spans="1:3" s="33" customFormat="1" ht="14.45" x14ac:dyDescent="0.3">
      <c r="B16" s="34"/>
    </row>
    <row r="17" spans="2:2" s="33" customFormat="1" ht="14.45" x14ac:dyDescent="0.3">
      <c r="B17" s="34"/>
    </row>
    <row r="18" spans="2:2" s="33" customFormat="1" ht="14.45" x14ac:dyDescent="0.3">
      <c r="B18" s="34"/>
    </row>
    <row r="19" spans="2:2" s="33" customFormat="1" ht="14.45" x14ac:dyDescent="0.3">
      <c r="B19" s="34"/>
    </row>
    <row r="20" spans="2:2" s="33" customFormat="1" ht="14.45" x14ac:dyDescent="0.3">
      <c r="B20" s="34"/>
    </row>
    <row r="21" spans="2:2" s="33" customFormat="1" ht="14.45" x14ac:dyDescent="0.3">
      <c r="B21" s="34"/>
    </row>
    <row r="22" spans="2:2" s="33" customFormat="1" ht="14.45" x14ac:dyDescent="0.3">
      <c r="B22" s="34"/>
    </row>
    <row r="23" spans="2:2" s="33" customFormat="1" x14ac:dyDescent="0.25">
      <c r="B23" s="34"/>
    </row>
    <row r="24" spans="2:2" s="33" customFormat="1" x14ac:dyDescent="0.25">
      <c r="B24" s="34"/>
    </row>
    <row r="25" spans="2:2" s="33" customFormat="1" x14ac:dyDescent="0.25">
      <c r="B25" s="34"/>
    </row>
    <row r="26" spans="2:2" s="33" customFormat="1" x14ac:dyDescent="0.25">
      <c r="B26" s="34"/>
    </row>
    <row r="27" spans="2:2" s="33" customFormat="1" x14ac:dyDescent="0.25">
      <c r="B27" s="34"/>
    </row>
    <row r="28" spans="2:2" s="33" customFormat="1" x14ac:dyDescent="0.25">
      <c r="B28" s="34"/>
    </row>
    <row r="29" spans="2:2" s="33" customFormat="1" x14ac:dyDescent="0.25">
      <c r="B29" s="34"/>
    </row>
    <row r="30" spans="2:2" s="33" customFormat="1" x14ac:dyDescent="0.25">
      <c r="B30" s="34"/>
    </row>
    <row r="31" spans="2:2" s="33" customFormat="1" x14ac:dyDescent="0.25">
      <c r="B31" s="34"/>
    </row>
    <row r="32" spans="2:2" s="33" customFormat="1" x14ac:dyDescent="0.25">
      <c r="B32" s="34"/>
    </row>
    <row r="33" spans="2:2" s="33" customFormat="1" x14ac:dyDescent="0.25">
      <c r="B33" s="34"/>
    </row>
    <row r="34" spans="2:2" s="33" customFormat="1" x14ac:dyDescent="0.25">
      <c r="B34" s="34"/>
    </row>
    <row r="35" spans="2:2" s="33" customFormat="1" x14ac:dyDescent="0.25">
      <c r="B35" s="34"/>
    </row>
    <row r="36" spans="2:2" s="33" customFormat="1" x14ac:dyDescent="0.25">
      <c r="B36" s="34"/>
    </row>
    <row r="37" spans="2:2" s="33" customFormat="1" x14ac:dyDescent="0.25">
      <c r="B37" s="34"/>
    </row>
    <row r="38" spans="2:2" s="33" customFormat="1" x14ac:dyDescent="0.25">
      <c r="B38" s="34"/>
    </row>
    <row r="39" spans="2:2" s="33" customFormat="1" x14ac:dyDescent="0.25">
      <c r="B39" s="34"/>
    </row>
    <row r="40" spans="2:2" s="33" customFormat="1" x14ac:dyDescent="0.25">
      <c r="B40" s="34"/>
    </row>
    <row r="41" spans="2:2" s="33" customFormat="1" x14ac:dyDescent="0.25">
      <c r="B41" s="34"/>
    </row>
    <row r="42" spans="2:2" s="33" customFormat="1" x14ac:dyDescent="0.25">
      <c r="B42" s="34"/>
    </row>
    <row r="43" spans="2:2" s="33" customFormat="1" x14ac:dyDescent="0.25">
      <c r="B43" s="34"/>
    </row>
    <row r="44" spans="2:2" s="33" customFormat="1" x14ac:dyDescent="0.25">
      <c r="B44" s="34"/>
    </row>
    <row r="45" spans="2:2" s="33" customFormat="1" x14ac:dyDescent="0.25">
      <c r="B45" s="34"/>
    </row>
    <row r="46" spans="2:2" s="33" customFormat="1" x14ac:dyDescent="0.25">
      <c r="B46" s="34"/>
    </row>
    <row r="47" spans="2:2" s="33" customFormat="1" x14ac:dyDescent="0.25">
      <c r="B47" s="34"/>
    </row>
    <row r="48" spans="2:2" s="33" customFormat="1" x14ac:dyDescent="0.25">
      <c r="B48" s="34"/>
    </row>
    <row r="49" spans="2:2" s="33" customFormat="1" x14ac:dyDescent="0.25">
      <c r="B49" s="34"/>
    </row>
    <row r="50" spans="2:2" s="33" customFormat="1" x14ac:dyDescent="0.25">
      <c r="B50" s="34"/>
    </row>
    <row r="51" spans="2:2" s="33" customFormat="1" x14ac:dyDescent="0.25">
      <c r="B51" s="34"/>
    </row>
    <row r="52" spans="2:2" s="33" customFormat="1" x14ac:dyDescent="0.25">
      <c r="B52" s="34"/>
    </row>
    <row r="53" spans="2:2" s="33" customFormat="1" x14ac:dyDescent="0.25">
      <c r="B53" s="34"/>
    </row>
    <row r="54" spans="2:2" s="33" customFormat="1" x14ac:dyDescent="0.25">
      <c r="B54" s="34"/>
    </row>
    <row r="55" spans="2:2" s="33" customFormat="1" x14ac:dyDescent="0.25">
      <c r="B55" s="34"/>
    </row>
    <row r="56" spans="2:2" s="33" customFormat="1" x14ac:dyDescent="0.25">
      <c r="B56" s="34"/>
    </row>
    <row r="57" spans="2:2" s="33" customFormat="1" x14ac:dyDescent="0.25">
      <c r="B57" s="34"/>
    </row>
    <row r="58" spans="2:2" s="33" customFormat="1" x14ac:dyDescent="0.25">
      <c r="B58" s="34"/>
    </row>
    <row r="59" spans="2:2" s="33" customFormat="1" x14ac:dyDescent="0.25">
      <c r="B59" s="34"/>
    </row>
    <row r="60" spans="2:2" s="33" customFormat="1" x14ac:dyDescent="0.25">
      <c r="B60" s="34"/>
    </row>
    <row r="61" spans="2:2" s="33" customFormat="1" x14ac:dyDescent="0.25">
      <c r="B61" s="34"/>
    </row>
    <row r="62" spans="2:2" s="33" customFormat="1" x14ac:dyDescent="0.25">
      <c r="B62" s="34"/>
    </row>
    <row r="63" spans="2:2" s="33" customFormat="1" x14ac:dyDescent="0.25">
      <c r="B63" s="34"/>
    </row>
    <row r="64" spans="2:2" s="33" customFormat="1" x14ac:dyDescent="0.25">
      <c r="B64" s="34"/>
    </row>
    <row r="65" spans="2:2" s="33" customFormat="1" x14ac:dyDescent="0.25">
      <c r="B65" s="34"/>
    </row>
    <row r="66" spans="2:2" s="33" customFormat="1" x14ac:dyDescent="0.25">
      <c r="B66" s="34"/>
    </row>
    <row r="67" spans="2:2" s="33" customFormat="1" x14ac:dyDescent="0.25">
      <c r="B67" s="34"/>
    </row>
    <row r="68" spans="2:2" s="33" customFormat="1" x14ac:dyDescent="0.25">
      <c r="B68" s="34"/>
    </row>
    <row r="69" spans="2:2" s="33" customFormat="1" x14ac:dyDescent="0.25">
      <c r="B69" s="34"/>
    </row>
    <row r="70" spans="2:2" s="33" customFormat="1" x14ac:dyDescent="0.25">
      <c r="B70" s="34"/>
    </row>
    <row r="71" spans="2:2" s="33" customFormat="1" x14ac:dyDescent="0.25">
      <c r="B71" s="34"/>
    </row>
    <row r="72" spans="2:2" s="33" customFormat="1" x14ac:dyDescent="0.25">
      <c r="B72" s="34"/>
    </row>
    <row r="73" spans="2:2" s="33" customFormat="1" x14ac:dyDescent="0.25">
      <c r="B73" s="34"/>
    </row>
    <row r="74" spans="2:2" s="33" customFormat="1" x14ac:dyDescent="0.25">
      <c r="B74" s="34"/>
    </row>
    <row r="75" spans="2:2" s="33" customFormat="1" x14ac:dyDescent="0.25">
      <c r="B75" s="34"/>
    </row>
    <row r="76" spans="2:2" s="33" customFormat="1" x14ac:dyDescent="0.25">
      <c r="B76" s="34"/>
    </row>
    <row r="77" spans="2:2" s="33" customFormat="1" x14ac:dyDescent="0.25">
      <c r="B77" s="34"/>
    </row>
    <row r="78" spans="2:2" s="33" customFormat="1" x14ac:dyDescent="0.25">
      <c r="B78" s="34"/>
    </row>
    <row r="79" spans="2:2" s="33" customFormat="1" x14ac:dyDescent="0.25">
      <c r="B79" s="34"/>
    </row>
    <row r="80" spans="2:2" s="33" customFormat="1" x14ac:dyDescent="0.25">
      <c r="B80" s="34"/>
    </row>
    <row r="81" spans="2:2" s="33" customFormat="1" x14ac:dyDescent="0.25">
      <c r="B81" s="34"/>
    </row>
    <row r="82" spans="2:2" s="33" customFormat="1" x14ac:dyDescent="0.25">
      <c r="B82" s="34"/>
    </row>
    <row r="83" spans="2:2" s="33" customFormat="1" x14ac:dyDescent="0.25">
      <c r="B83" s="34"/>
    </row>
    <row r="84" spans="2:2" s="33" customFormat="1" x14ac:dyDescent="0.25">
      <c r="B84" s="34"/>
    </row>
    <row r="85" spans="2:2" s="33" customFormat="1" x14ac:dyDescent="0.25">
      <c r="B85" s="34"/>
    </row>
    <row r="86" spans="2:2" s="33" customFormat="1" x14ac:dyDescent="0.25">
      <c r="B86" s="34"/>
    </row>
    <row r="87" spans="2:2" s="33" customFormat="1" x14ac:dyDescent="0.25">
      <c r="B87" s="34"/>
    </row>
    <row r="88" spans="2:2" s="33" customFormat="1" x14ac:dyDescent="0.25">
      <c r="B88" s="34"/>
    </row>
    <row r="89" spans="2:2" s="33" customFormat="1" x14ac:dyDescent="0.25">
      <c r="B89" s="34"/>
    </row>
    <row r="90" spans="2:2" s="33" customFormat="1" x14ac:dyDescent="0.25">
      <c r="B90" s="34"/>
    </row>
    <row r="91" spans="2:2" s="33" customFormat="1" x14ac:dyDescent="0.25">
      <c r="B91" s="34"/>
    </row>
    <row r="92" spans="2:2" s="33" customFormat="1" x14ac:dyDescent="0.25">
      <c r="B92" s="34"/>
    </row>
    <row r="93" spans="2:2" s="33" customFormat="1" x14ac:dyDescent="0.25">
      <c r="B93" s="34"/>
    </row>
    <row r="94" spans="2:2" s="33" customFormat="1" x14ac:dyDescent="0.25">
      <c r="B94" s="34"/>
    </row>
    <row r="95" spans="2:2" s="33" customFormat="1" x14ac:dyDescent="0.25">
      <c r="B95" s="34"/>
    </row>
    <row r="96" spans="2:2" s="33" customFormat="1" x14ac:dyDescent="0.25">
      <c r="B96" s="34"/>
    </row>
    <row r="97" spans="2:2" s="33" customFormat="1" x14ac:dyDescent="0.25">
      <c r="B97" s="34"/>
    </row>
    <row r="98" spans="2:2" s="33" customFormat="1" x14ac:dyDescent="0.25">
      <c r="B98" s="34"/>
    </row>
    <row r="99" spans="2:2" s="33" customFormat="1" x14ac:dyDescent="0.25">
      <c r="B99" s="34"/>
    </row>
    <row r="100" spans="2:2" s="33" customFormat="1" x14ac:dyDescent="0.25">
      <c r="B100" s="34"/>
    </row>
    <row r="101" spans="2:2" s="33" customFormat="1" x14ac:dyDescent="0.25">
      <c r="B101" s="34"/>
    </row>
    <row r="102" spans="2:2" s="33" customFormat="1" x14ac:dyDescent="0.25">
      <c r="B102" s="34"/>
    </row>
    <row r="103" spans="2:2" s="33" customFormat="1" x14ac:dyDescent="0.25">
      <c r="B103" s="34"/>
    </row>
    <row r="104" spans="2:2" s="33" customFormat="1" x14ac:dyDescent="0.25">
      <c r="B104" s="34"/>
    </row>
    <row r="105" spans="2:2" s="33" customFormat="1" x14ac:dyDescent="0.25">
      <c r="B105" s="34"/>
    </row>
    <row r="106" spans="2:2" s="33" customFormat="1" x14ac:dyDescent="0.25">
      <c r="B106" s="34"/>
    </row>
    <row r="107" spans="2:2" s="33" customFormat="1" x14ac:dyDescent="0.25">
      <c r="B107" s="34"/>
    </row>
    <row r="108" spans="2:2" s="33" customFormat="1" x14ac:dyDescent="0.25">
      <c r="B108" s="34"/>
    </row>
    <row r="109" spans="2:2" s="33" customFormat="1" x14ac:dyDescent="0.25">
      <c r="B109" s="34"/>
    </row>
    <row r="110" spans="2:2" s="33" customFormat="1" x14ac:dyDescent="0.25">
      <c r="B110" s="34"/>
    </row>
    <row r="111" spans="2:2" s="33" customFormat="1" x14ac:dyDescent="0.25">
      <c r="B111" s="34"/>
    </row>
    <row r="112" spans="2:2" s="33" customFormat="1" x14ac:dyDescent="0.25">
      <c r="B112" s="34"/>
    </row>
    <row r="113" spans="2:2" s="33" customFormat="1" x14ac:dyDescent="0.25">
      <c r="B113" s="34"/>
    </row>
    <row r="114" spans="2:2" s="33" customFormat="1" x14ac:dyDescent="0.25">
      <c r="B114" s="34"/>
    </row>
    <row r="115" spans="2:2" s="33" customFormat="1" x14ac:dyDescent="0.25">
      <c r="B115" s="34"/>
    </row>
    <row r="116" spans="2:2" s="33" customFormat="1" x14ac:dyDescent="0.25">
      <c r="B116" s="34"/>
    </row>
    <row r="117" spans="2:2" s="33" customFormat="1" x14ac:dyDescent="0.25">
      <c r="B117" s="34"/>
    </row>
    <row r="118" spans="2:2" s="33" customFormat="1" x14ac:dyDescent="0.25">
      <c r="B118" s="34"/>
    </row>
    <row r="119" spans="2:2" s="33" customFormat="1" x14ac:dyDescent="0.25">
      <c r="B119" s="34"/>
    </row>
    <row r="120" spans="2:2" s="33" customFormat="1" x14ac:dyDescent="0.25">
      <c r="B120" s="34"/>
    </row>
    <row r="121" spans="2:2" s="33" customFormat="1" x14ac:dyDescent="0.25">
      <c r="B121" s="34"/>
    </row>
    <row r="122" spans="2:2" s="33" customFormat="1" x14ac:dyDescent="0.25">
      <c r="B122" s="34"/>
    </row>
    <row r="123" spans="2:2" s="33" customFormat="1" x14ac:dyDescent="0.25">
      <c r="B123" s="34"/>
    </row>
    <row r="124" spans="2:2" s="33" customFormat="1" x14ac:dyDescent="0.25">
      <c r="B124" s="34"/>
    </row>
    <row r="125" spans="2:2" s="33" customFormat="1" x14ac:dyDescent="0.25">
      <c r="B125" s="34"/>
    </row>
    <row r="126" spans="2:2" s="33" customFormat="1" x14ac:dyDescent="0.25">
      <c r="B126" s="34"/>
    </row>
    <row r="127" spans="2:2" s="33" customFormat="1" x14ac:dyDescent="0.25">
      <c r="B127" s="34"/>
    </row>
    <row r="128" spans="2:2" s="33" customFormat="1" x14ac:dyDescent="0.25">
      <c r="B128" s="34"/>
    </row>
    <row r="129" spans="2:2" s="33" customFormat="1" x14ac:dyDescent="0.25">
      <c r="B129" s="34"/>
    </row>
    <row r="130" spans="2:2" s="33" customFormat="1" x14ac:dyDescent="0.25">
      <c r="B130" s="34"/>
    </row>
    <row r="131" spans="2:2" s="33" customFormat="1" x14ac:dyDescent="0.25">
      <c r="B131" s="34"/>
    </row>
    <row r="132" spans="2:2" s="33" customFormat="1" x14ac:dyDescent="0.25">
      <c r="B132" s="34"/>
    </row>
    <row r="133" spans="2:2" s="33" customFormat="1" x14ac:dyDescent="0.25">
      <c r="B133" s="34"/>
    </row>
    <row r="134" spans="2:2" s="33" customFormat="1" x14ac:dyDescent="0.25">
      <c r="B134" s="34"/>
    </row>
    <row r="135" spans="2:2" s="33" customFormat="1" x14ac:dyDescent="0.25">
      <c r="B135" s="34"/>
    </row>
    <row r="136" spans="2:2" s="33" customFormat="1" x14ac:dyDescent="0.25">
      <c r="B136" s="34"/>
    </row>
    <row r="137" spans="2:2" s="33" customFormat="1" x14ac:dyDescent="0.25">
      <c r="B137" s="34"/>
    </row>
    <row r="138" spans="2:2" s="33" customFormat="1" x14ac:dyDescent="0.25">
      <c r="B138" s="34"/>
    </row>
    <row r="139" spans="2:2" s="33" customFormat="1" x14ac:dyDescent="0.25">
      <c r="B139" s="34"/>
    </row>
    <row r="140" spans="2:2" s="33" customFormat="1" x14ac:dyDescent="0.25">
      <c r="B140" s="34"/>
    </row>
    <row r="141" spans="2:2" s="33" customFormat="1" x14ac:dyDescent="0.25">
      <c r="B141" s="34"/>
    </row>
    <row r="142" spans="2:2" s="33" customFormat="1" x14ac:dyDescent="0.25">
      <c r="B142" s="34"/>
    </row>
    <row r="143" spans="2:2" s="33" customFormat="1" x14ac:dyDescent="0.25">
      <c r="B143" s="34"/>
    </row>
    <row r="144" spans="2:2" s="33" customFormat="1" x14ac:dyDescent="0.25">
      <c r="B144" s="34"/>
    </row>
    <row r="145" spans="2:2" s="33" customFormat="1" x14ac:dyDescent="0.25">
      <c r="B145" s="34"/>
    </row>
    <row r="146" spans="2:2" s="33" customFormat="1" x14ac:dyDescent="0.25">
      <c r="B146" s="34"/>
    </row>
    <row r="147" spans="2:2" s="33" customFormat="1" x14ac:dyDescent="0.25">
      <c r="B147" s="34"/>
    </row>
    <row r="148" spans="2:2" s="33" customFormat="1" x14ac:dyDescent="0.25">
      <c r="B148" s="34"/>
    </row>
    <row r="149" spans="2:2" s="33" customFormat="1" x14ac:dyDescent="0.25">
      <c r="B149" s="34"/>
    </row>
    <row r="150" spans="2:2" s="33" customFormat="1" x14ac:dyDescent="0.25">
      <c r="B150" s="34"/>
    </row>
    <row r="151" spans="2:2" s="33" customFormat="1" x14ac:dyDescent="0.25">
      <c r="B151" s="34"/>
    </row>
    <row r="152" spans="2:2" s="33" customFormat="1" x14ac:dyDescent="0.25">
      <c r="B152" s="34"/>
    </row>
    <row r="153" spans="2:2" s="33" customFormat="1" x14ac:dyDescent="0.25">
      <c r="B153" s="34"/>
    </row>
    <row r="154" spans="2:2" s="33" customFormat="1" x14ac:dyDescent="0.25">
      <c r="B154" s="34"/>
    </row>
    <row r="155" spans="2:2" s="33" customFormat="1" x14ac:dyDescent="0.25">
      <c r="B155" s="34"/>
    </row>
    <row r="156" spans="2:2" s="33" customFormat="1" x14ac:dyDescent="0.25">
      <c r="B156" s="34"/>
    </row>
    <row r="157" spans="2:2" s="33" customFormat="1" x14ac:dyDescent="0.25">
      <c r="B157" s="34"/>
    </row>
    <row r="158" spans="2:2" s="33" customFormat="1" x14ac:dyDescent="0.25">
      <c r="B158" s="34"/>
    </row>
    <row r="159" spans="2:2" s="33" customFormat="1" x14ac:dyDescent="0.25">
      <c r="B159" s="34"/>
    </row>
    <row r="160" spans="2:2" s="33" customFormat="1" x14ac:dyDescent="0.25">
      <c r="B160" s="34"/>
    </row>
    <row r="161" spans="2:2" s="33" customFormat="1" x14ac:dyDescent="0.25">
      <c r="B161" s="34"/>
    </row>
    <row r="162" spans="2:2" s="33" customFormat="1" x14ac:dyDescent="0.25">
      <c r="B162" s="34"/>
    </row>
    <row r="163" spans="2:2" s="33" customFormat="1" x14ac:dyDescent="0.25">
      <c r="B163" s="34"/>
    </row>
    <row r="164" spans="2:2" s="33" customFormat="1" x14ac:dyDescent="0.25">
      <c r="B164" s="34"/>
    </row>
    <row r="165" spans="2:2" s="33" customFormat="1" x14ac:dyDescent="0.25">
      <c r="B165" s="34"/>
    </row>
    <row r="166" spans="2:2" s="33" customFormat="1" x14ac:dyDescent="0.25">
      <c r="B166" s="34"/>
    </row>
    <row r="167" spans="2:2" s="33" customFormat="1" x14ac:dyDescent="0.25">
      <c r="B167" s="34"/>
    </row>
    <row r="168" spans="2:2" s="33" customFormat="1" x14ac:dyDescent="0.25">
      <c r="B168" s="34"/>
    </row>
    <row r="169" spans="2:2" s="33" customFormat="1" x14ac:dyDescent="0.25">
      <c r="B169" s="34"/>
    </row>
    <row r="170" spans="2:2" s="33" customFormat="1" x14ac:dyDescent="0.25">
      <c r="B170" s="34"/>
    </row>
    <row r="171" spans="2:2" s="33" customFormat="1" x14ac:dyDescent="0.25">
      <c r="B171" s="34"/>
    </row>
    <row r="172" spans="2:2" s="33" customFormat="1" x14ac:dyDescent="0.25">
      <c r="B172" s="34"/>
    </row>
    <row r="173" spans="2:2" s="33" customFormat="1" x14ac:dyDescent="0.25">
      <c r="B173" s="34"/>
    </row>
    <row r="174" spans="2:2" s="33" customFormat="1" x14ac:dyDescent="0.25">
      <c r="B174" s="34"/>
    </row>
    <row r="175" spans="2:2" s="33" customFormat="1" x14ac:dyDescent="0.25">
      <c r="B175" s="34"/>
    </row>
    <row r="176" spans="2:2" s="33" customFormat="1" x14ac:dyDescent="0.25">
      <c r="B176" s="34"/>
    </row>
    <row r="177" spans="2:2" s="33" customFormat="1" x14ac:dyDescent="0.25">
      <c r="B177" s="34"/>
    </row>
    <row r="178" spans="2:2" s="33" customFormat="1" x14ac:dyDescent="0.25">
      <c r="B178" s="34"/>
    </row>
    <row r="179" spans="2:2" s="33" customFormat="1" x14ac:dyDescent="0.25">
      <c r="B179" s="34"/>
    </row>
    <row r="180" spans="2:2" s="33" customFormat="1" x14ac:dyDescent="0.25">
      <c r="B180" s="34"/>
    </row>
    <row r="181" spans="2:2" s="33" customFormat="1" x14ac:dyDescent="0.25">
      <c r="B181" s="34"/>
    </row>
    <row r="182" spans="2:2" s="33" customFormat="1" x14ac:dyDescent="0.25">
      <c r="B182" s="34"/>
    </row>
    <row r="183" spans="2:2" s="33" customFormat="1" x14ac:dyDescent="0.25">
      <c r="B183" s="34"/>
    </row>
    <row r="184" spans="2:2" s="33" customFormat="1" x14ac:dyDescent="0.25">
      <c r="B184" s="34"/>
    </row>
    <row r="185" spans="2:2" s="33" customFormat="1" x14ac:dyDescent="0.25">
      <c r="B185" s="34"/>
    </row>
    <row r="186" spans="2:2" s="33" customFormat="1" x14ac:dyDescent="0.25">
      <c r="B186" s="34"/>
    </row>
    <row r="187" spans="2:2" s="33" customFormat="1" x14ac:dyDescent="0.25">
      <c r="B187" s="34"/>
    </row>
    <row r="188" spans="2:2" s="33" customFormat="1" x14ac:dyDescent="0.25">
      <c r="B188" s="34"/>
    </row>
    <row r="189" spans="2:2" s="33" customFormat="1" x14ac:dyDescent="0.25">
      <c r="B189" s="34"/>
    </row>
    <row r="190" spans="2:2" s="33" customFormat="1" x14ac:dyDescent="0.25">
      <c r="B190" s="34"/>
    </row>
    <row r="191" spans="2:2" s="33" customFormat="1" x14ac:dyDescent="0.25">
      <c r="B191" s="34"/>
    </row>
    <row r="192" spans="2:2" s="33" customFormat="1" x14ac:dyDescent="0.25">
      <c r="B192" s="34"/>
    </row>
    <row r="193" spans="2:2" s="33" customFormat="1" x14ac:dyDescent="0.25">
      <c r="B193" s="34"/>
    </row>
    <row r="194" spans="2:2" s="33" customFormat="1" x14ac:dyDescent="0.25">
      <c r="B194" s="34"/>
    </row>
    <row r="195" spans="2:2" s="33" customFormat="1" x14ac:dyDescent="0.25">
      <c r="B195" s="34"/>
    </row>
    <row r="196" spans="2:2" s="33" customFormat="1" x14ac:dyDescent="0.25">
      <c r="B196" s="34"/>
    </row>
    <row r="197" spans="2:2" s="33" customFormat="1" x14ac:dyDescent="0.25">
      <c r="B197" s="34"/>
    </row>
    <row r="198" spans="2:2" s="33" customFormat="1" x14ac:dyDescent="0.25">
      <c r="B198" s="34"/>
    </row>
    <row r="199" spans="2:2" s="33" customFormat="1" x14ac:dyDescent="0.25">
      <c r="B199" s="34"/>
    </row>
    <row r="200" spans="2:2" s="33" customFormat="1" x14ac:dyDescent="0.25">
      <c r="B200" s="34"/>
    </row>
    <row r="201" spans="2:2" s="33" customFormat="1" x14ac:dyDescent="0.25">
      <c r="B201" s="34"/>
    </row>
    <row r="202" spans="2:2" s="33" customFormat="1" x14ac:dyDescent="0.25">
      <c r="B202" s="34"/>
    </row>
    <row r="203" spans="2:2" s="33" customFormat="1" x14ac:dyDescent="0.25">
      <c r="B203" s="34"/>
    </row>
    <row r="204" spans="2:2" s="33" customFormat="1" x14ac:dyDescent="0.25">
      <c r="B204" s="34"/>
    </row>
    <row r="205" spans="2:2" s="33" customFormat="1" x14ac:dyDescent="0.25">
      <c r="B205" s="34"/>
    </row>
    <row r="206" spans="2:2" s="33" customFormat="1" x14ac:dyDescent="0.25">
      <c r="B206" s="34"/>
    </row>
    <row r="207" spans="2:2" s="33" customFormat="1" x14ac:dyDescent="0.25">
      <c r="B207" s="34"/>
    </row>
    <row r="208" spans="2:2" s="33" customFormat="1" x14ac:dyDescent="0.25">
      <c r="B208" s="34"/>
    </row>
    <row r="209" spans="2:2" s="33" customFormat="1" x14ac:dyDescent="0.25">
      <c r="B209" s="34"/>
    </row>
    <row r="210" spans="2:2" s="33" customFormat="1" x14ac:dyDescent="0.25">
      <c r="B210" s="34"/>
    </row>
    <row r="211" spans="2:2" s="33" customFormat="1" x14ac:dyDescent="0.25">
      <c r="B211" s="34"/>
    </row>
    <row r="212" spans="2:2" s="33" customFormat="1" x14ac:dyDescent="0.25">
      <c r="B212" s="34"/>
    </row>
    <row r="213" spans="2:2" s="33" customFormat="1" x14ac:dyDescent="0.25">
      <c r="B213" s="34"/>
    </row>
    <row r="214" spans="2:2" s="33" customFormat="1" x14ac:dyDescent="0.25">
      <c r="B214" s="34"/>
    </row>
    <row r="215" spans="2:2" s="33" customFormat="1" x14ac:dyDescent="0.25">
      <c r="B215" s="34"/>
    </row>
    <row r="216" spans="2:2" s="33" customFormat="1" x14ac:dyDescent="0.25">
      <c r="B216" s="34"/>
    </row>
    <row r="217" spans="2:2" s="33" customFormat="1" x14ac:dyDescent="0.25">
      <c r="B217" s="34"/>
    </row>
    <row r="218" spans="2:2" s="33" customFormat="1" x14ac:dyDescent="0.25">
      <c r="B218" s="34"/>
    </row>
    <row r="219" spans="2:2" s="33" customFormat="1" x14ac:dyDescent="0.25">
      <c r="B219" s="34"/>
    </row>
    <row r="220" spans="2:2" s="33" customFormat="1" x14ac:dyDescent="0.25">
      <c r="B220" s="34"/>
    </row>
    <row r="221" spans="2:2" s="33" customFormat="1" x14ac:dyDescent="0.25">
      <c r="B221" s="34"/>
    </row>
    <row r="222" spans="2:2" s="33" customFormat="1" x14ac:dyDescent="0.25">
      <c r="B222" s="34"/>
    </row>
    <row r="223" spans="2:2" s="33" customFormat="1" x14ac:dyDescent="0.25">
      <c r="B223" s="34"/>
    </row>
    <row r="224" spans="2:2" s="33" customFormat="1" x14ac:dyDescent="0.25">
      <c r="B224" s="34"/>
    </row>
    <row r="225" spans="2:2" s="33" customFormat="1" x14ac:dyDescent="0.25">
      <c r="B225" s="34"/>
    </row>
    <row r="226" spans="2:2" s="33" customFormat="1" x14ac:dyDescent="0.25">
      <c r="B226" s="34"/>
    </row>
    <row r="227" spans="2:2" s="33" customFormat="1" x14ac:dyDescent="0.25">
      <c r="B227" s="34"/>
    </row>
    <row r="228" spans="2:2" s="33" customFormat="1" x14ac:dyDescent="0.25">
      <c r="B228" s="34"/>
    </row>
    <row r="229" spans="2:2" s="33" customFormat="1" x14ac:dyDescent="0.25">
      <c r="B229" s="34"/>
    </row>
    <row r="230" spans="2:2" s="33" customFormat="1" x14ac:dyDescent="0.25">
      <c r="B230" s="34"/>
    </row>
    <row r="231" spans="2:2" s="33" customFormat="1" x14ac:dyDescent="0.25">
      <c r="B231" s="34"/>
    </row>
    <row r="232" spans="2:2" s="33" customFormat="1" x14ac:dyDescent="0.25">
      <c r="B232" s="34"/>
    </row>
    <row r="233" spans="2:2" s="33" customFormat="1" x14ac:dyDescent="0.25">
      <c r="B233" s="34"/>
    </row>
    <row r="234" spans="2:2" s="33" customFormat="1" x14ac:dyDescent="0.25">
      <c r="B234" s="34"/>
    </row>
    <row r="235" spans="2:2" s="33" customFormat="1" x14ac:dyDescent="0.25">
      <c r="B235" s="34"/>
    </row>
    <row r="236" spans="2:2" s="33" customFormat="1" x14ac:dyDescent="0.25">
      <c r="B236" s="34"/>
    </row>
    <row r="237" spans="2:2" s="33" customFormat="1" x14ac:dyDescent="0.25">
      <c r="B237" s="34"/>
    </row>
    <row r="238" spans="2:2" s="33" customFormat="1" x14ac:dyDescent="0.25">
      <c r="B238" s="34"/>
    </row>
    <row r="239" spans="2:2" s="33" customFormat="1" x14ac:dyDescent="0.25">
      <c r="B239" s="34"/>
    </row>
    <row r="240" spans="2:2" s="33" customFormat="1" x14ac:dyDescent="0.25">
      <c r="B240" s="34"/>
    </row>
    <row r="241" spans="2:2" s="33" customFormat="1" x14ac:dyDescent="0.25">
      <c r="B241" s="34"/>
    </row>
    <row r="242" spans="2:2" s="33" customFormat="1" x14ac:dyDescent="0.25">
      <c r="B242" s="34"/>
    </row>
    <row r="243" spans="2:2" s="33" customFormat="1" x14ac:dyDescent="0.25">
      <c r="B243" s="34"/>
    </row>
    <row r="244" spans="2:2" s="33" customFormat="1" x14ac:dyDescent="0.25">
      <c r="B244" s="34"/>
    </row>
    <row r="245" spans="2:2" s="33" customFormat="1" x14ac:dyDescent="0.25">
      <c r="B245" s="34"/>
    </row>
    <row r="246" spans="2:2" s="33" customFormat="1" x14ac:dyDescent="0.25">
      <c r="B246" s="34"/>
    </row>
    <row r="247" spans="2:2" s="33" customFormat="1" x14ac:dyDescent="0.25">
      <c r="B247" s="34"/>
    </row>
    <row r="248" spans="2:2" s="33" customFormat="1" x14ac:dyDescent="0.25">
      <c r="B248" s="34"/>
    </row>
    <row r="249" spans="2:2" s="33" customFormat="1" x14ac:dyDescent="0.25">
      <c r="B249" s="34"/>
    </row>
    <row r="250" spans="2:2" s="33" customFormat="1" x14ac:dyDescent="0.25">
      <c r="B250" s="34"/>
    </row>
    <row r="251" spans="2:2" s="33" customFormat="1" x14ac:dyDescent="0.25">
      <c r="B251" s="34"/>
    </row>
    <row r="252" spans="2:2" s="33" customFormat="1" x14ac:dyDescent="0.25">
      <c r="B252" s="34"/>
    </row>
    <row r="253" spans="2:2" s="33" customFormat="1" x14ac:dyDescent="0.25">
      <c r="B253" s="34"/>
    </row>
    <row r="254" spans="2:2" s="33" customFormat="1" x14ac:dyDescent="0.25">
      <c r="B254" s="34"/>
    </row>
    <row r="255" spans="2:2" s="33" customFormat="1" x14ac:dyDescent="0.25">
      <c r="B255" s="34"/>
    </row>
    <row r="256" spans="2:2" s="33" customFormat="1" x14ac:dyDescent="0.25">
      <c r="B256" s="34"/>
    </row>
    <row r="257" spans="2:2" s="33" customFormat="1" x14ac:dyDescent="0.25">
      <c r="B257" s="34"/>
    </row>
    <row r="258" spans="2:2" s="33" customFormat="1" x14ac:dyDescent="0.25">
      <c r="B258" s="34"/>
    </row>
    <row r="259" spans="2:2" s="33" customFormat="1" x14ac:dyDescent="0.25">
      <c r="B259" s="34"/>
    </row>
    <row r="260" spans="2:2" s="33" customFormat="1" x14ac:dyDescent="0.25">
      <c r="B260" s="34"/>
    </row>
    <row r="261" spans="2:2" s="33" customFormat="1" x14ac:dyDescent="0.25">
      <c r="B261" s="34"/>
    </row>
    <row r="262" spans="2:2" s="33" customFormat="1" x14ac:dyDescent="0.25">
      <c r="B262" s="34"/>
    </row>
    <row r="263" spans="2:2" s="33" customFormat="1" x14ac:dyDescent="0.25">
      <c r="B263" s="34"/>
    </row>
    <row r="264" spans="2:2" s="33" customFormat="1" x14ac:dyDescent="0.25">
      <c r="B264" s="34"/>
    </row>
    <row r="265" spans="2:2" s="33" customFormat="1" x14ac:dyDescent="0.25">
      <c r="B265" s="34"/>
    </row>
    <row r="266" spans="2:2" s="33" customFormat="1" x14ac:dyDescent="0.25">
      <c r="B266" s="34"/>
    </row>
    <row r="267" spans="2:2" s="33" customFormat="1" x14ac:dyDescent="0.25">
      <c r="B267" s="34"/>
    </row>
    <row r="268" spans="2:2" s="33" customFormat="1" x14ac:dyDescent="0.25">
      <c r="B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CLASIFICACION POR FUENTE DE FINANCIAMIENTO</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8"/>
  <sheetViews>
    <sheetView tabSelected="1" view="pageLayout" zoomScaleNormal="100" workbookViewId="0">
      <selection activeCell="A17" sqref="A17"/>
    </sheetView>
  </sheetViews>
  <sheetFormatPr baseColWidth="10" defaultRowHeight="15" x14ac:dyDescent="0.25"/>
  <cols>
    <col min="1" max="1" width="6.5703125" customWidth="1"/>
    <col min="2" max="2" width="17.7109375" style="36" customWidth="1"/>
    <col min="3" max="3" width="64.140625" style="9" customWidth="1"/>
    <col min="4" max="4" width="32.7109375" style="9" customWidth="1"/>
    <col min="5" max="5" width="24.140625" style="9" customWidth="1"/>
    <col min="7" max="8" width="14.7109375" bestFit="1" customWidth="1"/>
  </cols>
  <sheetData>
    <row r="1" spans="2:9" x14ac:dyDescent="0.25">
      <c r="B1" s="289" t="s">
        <v>953</v>
      </c>
      <c r="C1" s="26" t="s">
        <v>432</v>
      </c>
      <c r="D1" s="36" t="s">
        <v>431</v>
      </c>
      <c r="E1"/>
    </row>
    <row r="2" spans="2:9" s="33" customFormat="1" ht="14.45" x14ac:dyDescent="0.3">
      <c r="B2" s="290">
        <v>1000</v>
      </c>
      <c r="C2" s="38" t="s">
        <v>49</v>
      </c>
      <c r="D2" s="37">
        <v>1345966877.3299999</v>
      </c>
    </row>
    <row r="3" spans="2:9" s="33" customFormat="1" ht="14.45" x14ac:dyDescent="0.3">
      <c r="B3" s="290">
        <v>2000</v>
      </c>
      <c r="C3" s="38" t="s">
        <v>76</v>
      </c>
      <c r="D3" s="37">
        <v>144386554.95999998</v>
      </c>
    </row>
    <row r="4" spans="2:9" s="33" customFormat="1" ht="14.45" x14ac:dyDescent="0.3">
      <c r="B4" s="290">
        <v>3000</v>
      </c>
      <c r="C4" s="38" t="s">
        <v>234</v>
      </c>
      <c r="D4" s="37">
        <v>940416583.91999972</v>
      </c>
      <c r="G4" s="34"/>
      <c r="H4" s="35"/>
      <c r="I4" s="35"/>
    </row>
    <row r="5" spans="2:9" s="33" customFormat="1" ht="14.45" x14ac:dyDescent="0.3">
      <c r="B5" s="290">
        <v>4000</v>
      </c>
      <c r="C5" s="38" t="s">
        <v>335</v>
      </c>
      <c r="D5" s="37">
        <v>202434045.84</v>
      </c>
      <c r="G5" s="34"/>
    </row>
    <row r="6" spans="2:9" s="33" customFormat="1" ht="14.45" x14ac:dyDescent="0.3">
      <c r="B6" s="290">
        <v>5000</v>
      </c>
      <c r="C6" s="38" t="s">
        <v>394</v>
      </c>
      <c r="D6" s="37">
        <v>76432699.629999995</v>
      </c>
    </row>
    <row r="7" spans="2:9" s="33" customFormat="1" ht="14.45" x14ac:dyDescent="0.3">
      <c r="B7" s="290">
        <v>6000</v>
      </c>
      <c r="C7" s="38" t="s">
        <v>416</v>
      </c>
      <c r="D7" s="37">
        <v>410468923.36000001</v>
      </c>
    </row>
    <row r="8" spans="2:9" s="33" customFormat="1" ht="14.45" x14ac:dyDescent="0.3">
      <c r="B8" s="290">
        <v>9000</v>
      </c>
      <c r="C8" s="38" t="s">
        <v>423</v>
      </c>
      <c r="D8" s="37">
        <v>59467958.659999996</v>
      </c>
    </row>
    <row r="9" spans="2:9" s="33" customFormat="1" ht="14.45" x14ac:dyDescent="0.3">
      <c r="B9" s="36" t="s">
        <v>426</v>
      </c>
      <c r="C9"/>
      <c r="D9" s="317">
        <v>3179573643.6999998</v>
      </c>
    </row>
    <row r="10" spans="2:9" s="33" customFormat="1" ht="14.45" x14ac:dyDescent="0.3">
      <c r="B10" s="287"/>
    </row>
    <row r="11" spans="2:9" s="33" customFormat="1" ht="14.45" x14ac:dyDescent="0.3">
      <c r="B11" s="287"/>
    </row>
    <row r="12" spans="2:9" s="33" customFormat="1" ht="14.45" x14ac:dyDescent="0.3">
      <c r="B12" s="287"/>
    </row>
    <row r="13" spans="2:9" s="33" customFormat="1" ht="14.45" x14ac:dyDescent="0.3">
      <c r="B13" s="287"/>
      <c r="D13" s="34"/>
    </row>
    <row r="14" spans="2:9" s="33" customFormat="1" ht="14.45" x14ac:dyDescent="0.3">
      <c r="B14" s="287"/>
    </row>
    <row r="15" spans="2:9" s="33" customFormat="1" ht="14.45" x14ac:dyDescent="0.3">
      <c r="B15" s="287"/>
    </row>
    <row r="16" spans="2:9" s="33" customFormat="1" ht="14.45" x14ac:dyDescent="0.3">
      <c r="B16" s="287"/>
      <c r="E16" s="34"/>
    </row>
    <row r="17" spans="2:5" s="33" customFormat="1" ht="14.45" x14ac:dyDescent="0.3">
      <c r="B17" s="287"/>
      <c r="E17" s="34"/>
    </row>
    <row r="18" spans="2:5" s="33" customFormat="1" ht="14.45" x14ac:dyDescent="0.3">
      <c r="B18" s="287"/>
      <c r="E18" s="34"/>
    </row>
    <row r="19" spans="2:5" s="33" customFormat="1" ht="14.45" x14ac:dyDescent="0.3">
      <c r="B19" s="287"/>
      <c r="E19" s="34"/>
    </row>
    <row r="20" spans="2:5" s="33" customFormat="1" ht="14.45" x14ac:dyDescent="0.3">
      <c r="B20" s="287"/>
      <c r="E20" s="34"/>
    </row>
    <row r="21" spans="2:5" s="33" customFormat="1" ht="14.45" x14ac:dyDescent="0.3">
      <c r="B21" s="287"/>
      <c r="E21" s="34"/>
    </row>
    <row r="22" spans="2:5" s="33" customFormat="1" ht="14.45" x14ac:dyDescent="0.3">
      <c r="B22" s="287"/>
      <c r="E22" s="34"/>
    </row>
    <row r="23" spans="2:5" s="33" customFormat="1" ht="14.45" x14ac:dyDescent="0.3">
      <c r="B23" s="287"/>
      <c r="E23" s="34"/>
    </row>
    <row r="24" spans="2:5" s="33" customFormat="1" ht="14.45" x14ac:dyDescent="0.3">
      <c r="B24" s="287"/>
      <c r="E24" s="34"/>
    </row>
    <row r="25" spans="2:5" s="33" customFormat="1" x14ac:dyDescent="0.25">
      <c r="B25" s="36"/>
      <c r="C25"/>
      <c r="D25"/>
      <c r="E25" s="34"/>
    </row>
    <row r="26" spans="2:5" s="33" customFormat="1" x14ac:dyDescent="0.25">
      <c r="B26" s="36"/>
      <c r="C26"/>
      <c r="D26"/>
      <c r="E26" s="34"/>
    </row>
    <row r="27" spans="2:5" s="33" customFormat="1" x14ac:dyDescent="0.25">
      <c r="B27" s="36"/>
      <c r="C27"/>
      <c r="D27"/>
      <c r="E27" s="34"/>
    </row>
    <row r="28" spans="2:5" s="33" customFormat="1" x14ac:dyDescent="0.25">
      <c r="B28" s="36"/>
      <c r="C28"/>
      <c r="D28"/>
      <c r="E28" s="34"/>
    </row>
    <row r="29" spans="2:5" s="33" customFormat="1" x14ac:dyDescent="0.25">
      <c r="B29" s="36"/>
      <c r="C29"/>
      <c r="D29"/>
      <c r="E29" s="34"/>
    </row>
    <row r="30" spans="2:5" s="33" customFormat="1" x14ac:dyDescent="0.25">
      <c r="B30" s="36"/>
      <c r="C30"/>
      <c r="D30"/>
      <c r="E30" s="34"/>
    </row>
    <row r="31" spans="2:5" s="33" customFormat="1" x14ac:dyDescent="0.25">
      <c r="B31" s="36"/>
      <c r="C31"/>
      <c r="D31"/>
      <c r="E31" s="34"/>
    </row>
    <row r="32" spans="2:5" s="33" customFormat="1" x14ac:dyDescent="0.25">
      <c r="B32" s="36"/>
      <c r="C32"/>
      <c r="D32"/>
      <c r="E32" s="34"/>
    </row>
    <row r="33" spans="2:5" s="33" customFormat="1" x14ac:dyDescent="0.25">
      <c r="B33" s="36"/>
      <c r="C33"/>
      <c r="D33"/>
      <c r="E33" s="34"/>
    </row>
    <row r="34" spans="2:5" s="33" customFormat="1" x14ac:dyDescent="0.25">
      <c r="B34" s="36"/>
      <c r="C34"/>
      <c r="D34"/>
      <c r="E34" s="34"/>
    </row>
    <row r="35" spans="2:5" s="33" customFormat="1" x14ac:dyDescent="0.25">
      <c r="B35" s="36"/>
      <c r="C35"/>
      <c r="D35"/>
      <c r="E35" s="34"/>
    </row>
    <row r="36" spans="2:5" s="33" customFormat="1" x14ac:dyDescent="0.25">
      <c r="B36" s="36"/>
      <c r="C36"/>
      <c r="D36"/>
      <c r="E36" s="34"/>
    </row>
    <row r="37" spans="2:5" s="33" customFormat="1" x14ac:dyDescent="0.25">
      <c r="B37" s="36"/>
      <c r="C37"/>
      <c r="D37"/>
      <c r="E37" s="34"/>
    </row>
    <row r="38" spans="2:5" s="33" customFormat="1" x14ac:dyDescent="0.25">
      <c r="B38" s="36"/>
      <c r="C38"/>
      <c r="D38"/>
      <c r="E38" s="34"/>
    </row>
    <row r="39" spans="2:5" s="33" customFormat="1" x14ac:dyDescent="0.25">
      <c r="B39" s="36"/>
      <c r="C39"/>
      <c r="D39" s="34"/>
      <c r="E39" s="34"/>
    </row>
    <row r="40" spans="2:5" s="33" customFormat="1" x14ac:dyDescent="0.25">
      <c r="B40" s="36"/>
      <c r="C40"/>
      <c r="D40" s="34"/>
      <c r="E40" s="34"/>
    </row>
    <row r="41" spans="2:5" s="33" customFormat="1" x14ac:dyDescent="0.25">
      <c r="B41" s="36"/>
      <c r="C41"/>
      <c r="D41" s="34"/>
      <c r="E41" s="34"/>
    </row>
    <row r="42" spans="2:5" s="33" customFormat="1" x14ac:dyDescent="0.25">
      <c r="B42" s="36"/>
      <c r="C42"/>
      <c r="D42" s="34"/>
      <c r="E42" s="34"/>
    </row>
    <row r="43" spans="2:5" s="33" customFormat="1" x14ac:dyDescent="0.25">
      <c r="B43" s="36"/>
      <c r="C43"/>
      <c r="D43" s="34"/>
      <c r="E43" s="34"/>
    </row>
    <row r="44" spans="2:5" s="33" customFormat="1" x14ac:dyDescent="0.25">
      <c r="B44" s="36"/>
      <c r="C44"/>
      <c r="D44" s="34"/>
      <c r="E44" s="34"/>
    </row>
    <row r="45" spans="2:5" s="33" customFormat="1" x14ac:dyDescent="0.25">
      <c r="B45" s="36"/>
      <c r="C45"/>
      <c r="D45" s="34"/>
      <c r="E45" s="34"/>
    </row>
    <row r="46" spans="2:5" s="33" customFormat="1" x14ac:dyDescent="0.25">
      <c r="B46" s="36"/>
      <c r="C46"/>
      <c r="D46" s="34"/>
      <c r="E46" s="34"/>
    </row>
    <row r="47" spans="2:5" s="33" customFormat="1" x14ac:dyDescent="0.25">
      <c r="B47" s="36"/>
      <c r="C47"/>
      <c r="D47" s="34"/>
      <c r="E47" s="34"/>
    </row>
    <row r="48" spans="2:5" s="33" customFormat="1" x14ac:dyDescent="0.25">
      <c r="B48" s="36"/>
      <c r="C48"/>
      <c r="D48" s="34"/>
      <c r="E48" s="34"/>
    </row>
    <row r="49" spans="2:5" s="33" customFormat="1" x14ac:dyDescent="0.25">
      <c r="B49" s="36"/>
      <c r="C49"/>
      <c r="D49" s="34"/>
      <c r="E49" s="34"/>
    </row>
    <row r="50" spans="2:5" s="33" customFormat="1" x14ac:dyDescent="0.25">
      <c r="B50" s="36"/>
      <c r="C50"/>
      <c r="D50" s="34"/>
      <c r="E50" s="34"/>
    </row>
    <row r="51" spans="2:5" s="33" customFormat="1" x14ac:dyDescent="0.25">
      <c r="B51" s="36"/>
      <c r="C51"/>
      <c r="D51" s="34"/>
      <c r="E51" s="34"/>
    </row>
    <row r="52" spans="2:5" s="33" customFormat="1" x14ac:dyDescent="0.25">
      <c r="B52" s="36"/>
      <c r="C52"/>
      <c r="D52" s="34"/>
      <c r="E52" s="34"/>
    </row>
    <row r="53" spans="2:5" s="33" customFormat="1" x14ac:dyDescent="0.25">
      <c r="B53" s="36"/>
      <c r="C53"/>
      <c r="D53" s="34"/>
      <c r="E53" s="34"/>
    </row>
    <row r="54" spans="2:5" s="33" customFormat="1" x14ac:dyDescent="0.25">
      <c r="B54" s="36"/>
      <c r="C54"/>
      <c r="D54" s="34"/>
      <c r="E54" s="34"/>
    </row>
    <row r="55" spans="2:5" s="33" customFormat="1" x14ac:dyDescent="0.25">
      <c r="B55" s="36"/>
      <c r="C55"/>
      <c r="D55" s="34"/>
      <c r="E55" s="34"/>
    </row>
    <row r="56" spans="2:5" s="33" customFormat="1" x14ac:dyDescent="0.25">
      <c r="B56" s="36"/>
      <c r="C56"/>
      <c r="D56" s="34"/>
      <c r="E56" s="34"/>
    </row>
    <row r="57" spans="2:5" s="33" customFormat="1" x14ac:dyDescent="0.25">
      <c r="B57" s="36"/>
      <c r="C57"/>
      <c r="D57" s="34"/>
      <c r="E57" s="34"/>
    </row>
    <row r="58" spans="2:5" s="33" customFormat="1" x14ac:dyDescent="0.25">
      <c r="B58" s="36"/>
      <c r="C58"/>
      <c r="D58" s="34"/>
      <c r="E58" s="34"/>
    </row>
    <row r="59" spans="2:5" s="33" customFormat="1" x14ac:dyDescent="0.25">
      <c r="B59" s="36"/>
      <c r="C59"/>
      <c r="D59" s="34"/>
      <c r="E59" s="34"/>
    </row>
    <row r="60" spans="2:5" s="33" customFormat="1" x14ac:dyDescent="0.25">
      <c r="B60" s="36"/>
      <c r="C60"/>
      <c r="D60" s="34"/>
      <c r="E60" s="34"/>
    </row>
    <row r="61" spans="2:5" s="33" customFormat="1" x14ac:dyDescent="0.25">
      <c r="B61" s="36"/>
      <c r="C61"/>
      <c r="D61" s="34"/>
      <c r="E61" s="34"/>
    </row>
    <row r="62" spans="2:5" s="33" customFormat="1" x14ac:dyDescent="0.25">
      <c r="B62" s="36"/>
      <c r="C62"/>
      <c r="D62" s="34"/>
      <c r="E62" s="34"/>
    </row>
    <row r="63" spans="2:5" s="33" customFormat="1" x14ac:dyDescent="0.25">
      <c r="B63" s="287"/>
      <c r="C63" s="34"/>
      <c r="D63" s="34"/>
      <c r="E63" s="34"/>
    </row>
    <row r="64" spans="2:5" s="33" customFormat="1" x14ac:dyDescent="0.25">
      <c r="B64" s="287"/>
      <c r="C64" s="34"/>
      <c r="D64" s="34"/>
      <c r="E64" s="34"/>
    </row>
    <row r="65" spans="2:5" s="33" customFormat="1" x14ac:dyDescent="0.25">
      <c r="B65" s="287"/>
      <c r="C65" s="34"/>
      <c r="D65" s="34"/>
      <c r="E65" s="34"/>
    </row>
    <row r="66" spans="2:5" s="33" customFormat="1" x14ac:dyDescent="0.25">
      <c r="B66" s="287"/>
      <c r="C66" s="34"/>
      <c r="D66" s="34"/>
      <c r="E66" s="34"/>
    </row>
    <row r="67" spans="2:5" s="33" customFormat="1" x14ac:dyDescent="0.25">
      <c r="B67" s="287"/>
      <c r="C67" s="34"/>
      <c r="D67" s="34"/>
      <c r="E67" s="34"/>
    </row>
    <row r="68" spans="2:5" s="33" customFormat="1" x14ac:dyDescent="0.25">
      <c r="B68" s="287"/>
      <c r="C68" s="34"/>
      <c r="D68" s="34"/>
      <c r="E68" s="34"/>
    </row>
    <row r="69" spans="2:5" s="33" customFormat="1" x14ac:dyDescent="0.25">
      <c r="B69" s="287"/>
      <c r="C69" s="34"/>
      <c r="D69" s="34"/>
      <c r="E69" s="34"/>
    </row>
    <row r="70" spans="2:5" s="33" customFormat="1" x14ac:dyDescent="0.25">
      <c r="B70" s="287"/>
      <c r="C70" s="34"/>
      <c r="D70" s="34"/>
      <c r="E70" s="34"/>
    </row>
    <row r="71" spans="2:5" s="33" customFormat="1" x14ac:dyDescent="0.25">
      <c r="B71" s="287"/>
      <c r="C71" s="34"/>
      <c r="D71" s="34"/>
      <c r="E71" s="34"/>
    </row>
    <row r="72" spans="2:5" s="33" customFormat="1" x14ac:dyDescent="0.25">
      <c r="B72" s="287"/>
      <c r="C72" s="34"/>
      <c r="D72" s="34"/>
      <c r="E72" s="34"/>
    </row>
    <row r="73" spans="2:5" s="33" customFormat="1" x14ac:dyDescent="0.25">
      <c r="B73" s="287"/>
      <c r="C73" s="34"/>
      <c r="D73" s="34"/>
      <c r="E73" s="34"/>
    </row>
    <row r="74" spans="2:5" s="33" customFormat="1" x14ac:dyDescent="0.25">
      <c r="B74" s="287"/>
      <c r="C74" s="34"/>
      <c r="D74" s="34"/>
      <c r="E74" s="34"/>
    </row>
    <row r="75" spans="2:5" s="33" customFormat="1" x14ac:dyDescent="0.25">
      <c r="B75" s="287"/>
      <c r="C75" s="34"/>
      <c r="D75" s="34"/>
      <c r="E75" s="34"/>
    </row>
    <row r="76" spans="2:5" s="33" customFormat="1" x14ac:dyDescent="0.25">
      <c r="B76" s="287"/>
      <c r="C76" s="34"/>
      <c r="D76" s="34"/>
      <c r="E76" s="34"/>
    </row>
    <row r="77" spans="2:5" s="33" customFormat="1" x14ac:dyDescent="0.25">
      <c r="B77" s="287"/>
      <c r="C77" s="34"/>
      <c r="D77" s="34"/>
      <c r="E77" s="34"/>
    </row>
    <row r="78" spans="2:5" s="33" customFormat="1" x14ac:dyDescent="0.25">
      <c r="B78" s="287"/>
      <c r="C78" s="34"/>
      <c r="D78" s="34"/>
      <c r="E78" s="34"/>
    </row>
    <row r="79" spans="2:5" s="33" customFormat="1" x14ac:dyDescent="0.25">
      <c r="B79" s="287"/>
      <c r="C79" s="34"/>
      <c r="D79" s="34"/>
      <c r="E79" s="34"/>
    </row>
    <row r="80" spans="2:5" s="33" customFormat="1" x14ac:dyDescent="0.25">
      <c r="B80" s="287"/>
      <c r="C80" s="34"/>
      <c r="D80" s="34"/>
      <c r="E80" s="34"/>
    </row>
    <row r="81" spans="2:5" s="33" customFormat="1" x14ac:dyDescent="0.25">
      <c r="B81" s="287"/>
      <c r="C81" s="34"/>
      <c r="D81" s="34"/>
      <c r="E81" s="34"/>
    </row>
    <row r="82" spans="2:5" s="33" customFormat="1" x14ac:dyDescent="0.25">
      <c r="B82" s="287"/>
      <c r="C82" s="34"/>
      <c r="D82" s="34"/>
      <c r="E82" s="34"/>
    </row>
    <row r="83" spans="2:5" s="33" customFormat="1" x14ac:dyDescent="0.25">
      <c r="B83" s="287"/>
      <c r="C83" s="34"/>
      <c r="D83" s="34"/>
      <c r="E83" s="34"/>
    </row>
    <row r="84" spans="2:5" s="33" customFormat="1" x14ac:dyDescent="0.25">
      <c r="B84" s="287"/>
      <c r="C84" s="34"/>
      <c r="D84" s="34"/>
      <c r="E84" s="34"/>
    </row>
    <row r="85" spans="2:5" s="33" customFormat="1" x14ac:dyDescent="0.25">
      <c r="B85" s="287"/>
      <c r="C85" s="34"/>
      <c r="D85" s="34"/>
      <c r="E85" s="34"/>
    </row>
    <row r="86" spans="2:5" s="33" customFormat="1" x14ac:dyDescent="0.25">
      <c r="B86" s="287"/>
      <c r="C86" s="34"/>
      <c r="D86" s="34"/>
      <c r="E86" s="34"/>
    </row>
    <row r="87" spans="2:5" s="33" customFormat="1" x14ac:dyDescent="0.25">
      <c r="B87" s="287"/>
      <c r="C87" s="34"/>
      <c r="D87" s="34"/>
      <c r="E87" s="34"/>
    </row>
    <row r="88" spans="2:5" s="33" customFormat="1" x14ac:dyDescent="0.25">
      <c r="B88" s="287"/>
      <c r="C88" s="34"/>
      <c r="D88" s="34"/>
      <c r="E88" s="34"/>
    </row>
    <row r="89" spans="2:5" s="33" customFormat="1" x14ac:dyDescent="0.25">
      <c r="B89" s="287"/>
      <c r="C89" s="34"/>
      <c r="D89" s="34"/>
      <c r="E89" s="34"/>
    </row>
    <row r="90" spans="2:5" s="33" customFormat="1" x14ac:dyDescent="0.25">
      <c r="B90" s="287"/>
      <c r="C90" s="34"/>
      <c r="D90" s="34"/>
      <c r="E90" s="34"/>
    </row>
    <row r="91" spans="2:5" s="33" customFormat="1" x14ac:dyDescent="0.25">
      <c r="B91" s="287"/>
      <c r="C91" s="34"/>
      <c r="D91" s="34"/>
      <c r="E91" s="34"/>
    </row>
    <row r="92" spans="2:5" s="33" customFormat="1" x14ac:dyDescent="0.25">
      <c r="B92" s="287"/>
      <c r="C92" s="34"/>
      <c r="D92" s="34"/>
      <c r="E92" s="34"/>
    </row>
    <row r="93" spans="2:5" s="33" customFormat="1" x14ac:dyDescent="0.25">
      <c r="B93" s="287"/>
      <c r="C93" s="34"/>
      <c r="D93" s="34"/>
      <c r="E93" s="34"/>
    </row>
    <row r="94" spans="2:5" s="33" customFormat="1" x14ac:dyDescent="0.25">
      <c r="B94" s="287"/>
      <c r="C94" s="34"/>
      <c r="D94" s="34"/>
      <c r="E94" s="34"/>
    </row>
    <row r="95" spans="2:5" s="33" customFormat="1" x14ac:dyDescent="0.25">
      <c r="B95" s="287"/>
      <c r="C95" s="34"/>
      <c r="D95" s="34"/>
      <c r="E95" s="34"/>
    </row>
    <row r="96" spans="2:5" s="33" customFormat="1" x14ac:dyDescent="0.25">
      <c r="B96" s="287"/>
      <c r="C96" s="34"/>
      <c r="D96" s="34"/>
      <c r="E96" s="34"/>
    </row>
    <row r="97" spans="2:5" s="33" customFormat="1" x14ac:dyDescent="0.25">
      <c r="B97" s="287"/>
      <c r="C97" s="34"/>
      <c r="D97" s="34"/>
      <c r="E97" s="34"/>
    </row>
    <row r="98" spans="2:5" s="33" customFormat="1" x14ac:dyDescent="0.25">
      <c r="B98" s="287"/>
      <c r="C98" s="34"/>
      <c r="D98" s="34"/>
      <c r="E98" s="34"/>
    </row>
    <row r="99" spans="2:5" s="33" customFormat="1" x14ac:dyDescent="0.25">
      <c r="B99" s="287"/>
      <c r="C99" s="34"/>
      <c r="D99" s="34"/>
      <c r="E99" s="34"/>
    </row>
    <row r="100" spans="2:5" s="33" customFormat="1" x14ac:dyDescent="0.25">
      <c r="B100" s="287"/>
      <c r="C100" s="34"/>
      <c r="D100" s="34"/>
      <c r="E100" s="34"/>
    </row>
    <row r="101" spans="2:5" s="33" customFormat="1" x14ac:dyDescent="0.25">
      <c r="B101" s="287"/>
      <c r="C101" s="34"/>
      <c r="D101" s="34"/>
      <c r="E101" s="34"/>
    </row>
    <row r="102" spans="2:5" s="33" customFormat="1" x14ac:dyDescent="0.25">
      <c r="B102" s="287"/>
      <c r="C102" s="34"/>
      <c r="D102" s="34"/>
      <c r="E102" s="34"/>
    </row>
    <row r="103" spans="2:5" s="33" customFormat="1" x14ac:dyDescent="0.25">
      <c r="B103" s="287"/>
      <c r="C103" s="34"/>
      <c r="D103" s="34"/>
      <c r="E103" s="34"/>
    </row>
    <row r="104" spans="2:5" s="33" customFormat="1" x14ac:dyDescent="0.25">
      <c r="B104" s="287"/>
      <c r="C104" s="34"/>
      <c r="D104" s="34"/>
      <c r="E104" s="34"/>
    </row>
    <row r="105" spans="2:5" s="33" customFormat="1" x14ac:dyDescent="0.25">
      <c r="B105" s="287"/>
      <c r="C105" s="34"/>
      <c r="D105" s="34"/>
      <c r="E105" s="34"/>
    </row>
    <row r="106" spans="2:5" s="33" customFormat="1" x14ac:dyDescent="0.25">
      <c r="B106" s="287"/>
      <c r="C106" s="34"/>
      <c r="D106" s="34"/>
      <c r="E106" s="34"/>
    </row>
    <row r="107" spans="2:5" s="33" customFormat="1" x14ac:dyDescent="0.25">
      <c r="B107" s="287"/>
      <c r="C107" s="34"/>
      <c r="D107" s="34"/>
      <c r="E107" s="34"/>
    </row>
    <row r="108" spans="2:5" s="33" customFormat="1" x14ac:dyDescent="0.25">
      <c r="B108" s="287"/>
      <c r="C108" s="34"/>
      <c r="D108" s="34"/>
      <c r="E108" s="34"/>
    </row>
    <row r="109" spans="2:5" s="33" customFormat="1" x14ac:dyDescent="0.25">
      <c r="B109" s="287"/>
      <c r="C109" s="34"/>
      <c r="D109" s="34"/>
      <c r="E109" s="34"/>
    </row>
    <row r="110" spans="2:5" s="33" customFormat="1" x14ac:dyDescent="0.25">
      <c r="B110" s="287"/>
      <c r="C110" s="34"/>
      <c r="D110" s="34"/>
      <c r="E110" s="34"/>
    </row>
    <row r="111" spans="2:5" s="33" customFormat="1" x14ac:dyDescent="0.25">
      <c r="B111" s="287"/>
      <c r="C111" s="34"/>
      <c r="D111" s="34"/>
      <c r="E111" s="34"/>
    </row>
    <row r="112" spans="2:5" s="33" customFormat="1" x14ac:dyDescent="0.25">
      <c r="B112" s="287"/>
      <c r="C112" s="34"/>
      <c r="D112" s="34"/>
      <c r="E112" s="34"/>
    </row>
    <row r="113" spans="2:5" s="33" customFormat="1" x14ac:dyDescent="0.25">
      <c r="B113" s="287"/>
      <c r="C113" s="34"/>
      <c r="D113" s="34"/>
      <c r="E113" s="34"/>
    </row>
    <row r="114" spans="2:5" s="33" customFormat="1" x14ac:dyDescent="0.25">
      <c r="B114" s="287"/>
      <c r="C114" s="34"/>
      <c r="D114" s="34"/>
      <c r="E114" s="34"/>
    </row>
    <row r="115" spans="2:5" s="33" customFormat="1" x14ac:dyDescent="0.25">
      <c r="B115" s="287"/>
      <c r="C115" s="34"/>
      <c r="D115" s="34"/>
      <c r="E115" s="34"/>
    </row>
    <row r="116" spans="2:5" s="33" customFormat="1" x14ac:dyDescent="0.25">
      <c r="B116" s="287"/>
      <c r="C116" s="34"/>
      <c r="D116" s="34"/>
      <c r="E116" s="34"/>
    </row>
    <row r="117" spans="2:5" s="33" customFormat="1" x14ac:dyDescent="0.25">
      <c r="B117" s="287"/>
      <c r="C117" s="34"/>
      <c r="D117" s="34"/>
      <c r="E117" s="34"/>
    </row>
    <row r="118" spans="2:5" s="33" customFormat="1" x14ac:dyDescent="0.25">
      <c r="B118" s="287"/>
      <c r="C118" s="34"/>
      <c r="D118" s="34"/>
      <c r="E118" s="34"/>
    </row>
    <row r="119" spans="2:5" s="33" customFormat="1" x14ac:dyDescent="0.25">
      <c r="B119" s="287"/>
      <c r="C119" s="34"/>
      <c r="D119" s="34"/>
      <c r="E119" s="34"/>
    </row>
    <row r="120" spans="2:5" s="33" customFormat="1" x14ac:dyDescent="0.25">
      <c r="B120" s="287"/>
      <c r="C120" s="34"/>
      <c r="D120" s="34"/>
      <c r="E120" s="34"/>
    </row>
    <row r="121" spans="2:5" s="33" customFormat="1" x14ac:dyDescent="0.25">
      <c r="B121" s="287"/>
      <c r="C121" s="34"/>
      <c r="D121" s="34"/>
      <c r="E121" s="34"/>
    </row>
    <row r="122" spans="2:5" s="33" customFormat="1" x14ac:dyDescent="0.25">
      <c r="B122" s="287"/>
      <c r="C122" s="34"/>
      <c r="D122" s="34"/>
      <c r="E122" s="34"/>
    </row>
    <row r="123" spans="2:5" s="33" customFormat="1" x14ac:dyDescent="0.25">
      <c r="B123" s="287"/>
      <c r="C123" s="34"/>
      <c r="D123" s="34"/>
      <c r="E123" s="34"/>
    </row>
    <row r="124" spans="2:5" s="33" customFormat="1" x14ac:dyDescent="0.25">
      <c r="B124" s="287"/>
      <c r="C124" s="34"/>
      <c r="D124" s="34"/>
      <c r="E124" s="34"/>
    </row>
    <row r="125" spans="2:5" s="33" customFormat="1" x14ac:dyDescent="0.25">
      <c r="B125" s="287"/>
      <c r="C125" s="34"/>
      <c r="D125" s="34"/>
      <c r="E125" s="34"/>
    </row>
    <row r="126" spans="2:5" s="33" customFormat="1" x14ac:dyDescent="0.25">
      <c r="B126" s="287"/>
      <c r="C126" s="34"/>
      <c r="D126" s="34"/>
      <c r="E126" s="34"/>
    </row>
    <row r="127" spans="2:5" s="33" customFormat="1" x14ac:dyDescent="0.25">
      <c r="B127" s="287"/>
      <c r="C127" s="34"/>
      <c r="D127" s="34"/>
      <c r="E127" s="34"/>
    </row>
    <row r="128" spans="2:5" s="33" customFormat="1" x14ac:dyDescent="0.25">
      <c r="B128" s="287"/>
      <c r="C128" s="34"/>
      <c r="D128" s="34"/>
      <c r="E128" s="34"/>
    </row>
    <row r="129" spans="2:5" s="33" customFormat="1" x14ac:dyDescent="0.25">
      <c r="B129" s="287"/>
      <c r="C129" s="34"/>
      <c r="D129" s="34"/>
      <c r="E129" s="34"/>
    </row>
    <row r="130" spans="2:5" s="33" customFormat="1" x14ac:dyDescent="0.25">
      <c r="B130" s="287"/>
      <c r="C130" s="34"/>
      <c r="D130" s="34"/>
      <c r="E130" s="34"/>
    </row>
    <row r="131" spans="2:5" s="33" customFormat="1" x14ac:dyDescent="0.25">
      <c r="B131" s="287"/>
      <c r="C131" s="34"/>
      <c r="D131" s="34"/>
      <c r="E131" s="34"/>
    </row>
    <row r="132" spans="2:5" s="33" customFormat="1" x14ac:dyDescent="0.25">
      <c r="B132" s="287"/>
      <c r="C132" s="34"/>
      <c r="D132" s="34"/>
      <c r="E132" s="34"/>
    </row>
    <row r="133" spans="2:5" s="33" customFormat="1" x14ac:dyDescent="0.25">
      <c r="B133" s="287"/>
      <c r="C133" s="34"/>
      <c r="D133" s="34"/>
      <c r="E133" s="34"/>
    </row>
    <row r="134" spans="2:5" s="33" customFormat="1" x14ac:dyDescent="0.25">
      <c r="B134" s="287"/>
      <c r="C134" s="34"/>
      <c r="D134" s="34"/>
      <c r="E134" s="34"/>
    </row>
    <row r="135" spans="2:5" s="33" customFormat="1" x14ac:dyDescent="0.25">
      <c r="B135" s="287"/>
      <c r="C135" s="34"/>
      <c r="D135" s="34"/>
      <c r="E135" s="34"/>
    </row>
    <row r="136" spans="2:5" s="33" customFormat="1" x14ac:dyDescent="0.25">
      <c r="B136" s="287"/>
      <c r="C136" s="34"/>
      <c r="D136" s="34"/>
      <c r="E136" s="34"/>
    </row>
    <row r="137" spans="2:5" s="33" customFormat="1" x14ac:dyDescent="0.25">
      <c r="B137" s="287"/>
      <c r="C137" s="34"/>
      <c r="D137" s="34"/>
      <c r="E137" s="34"/>
    </row>
    <row r="138" spans="2:5" s="33" customFormat="1" x14ac:dyDescent="0.25">
      <c r="B138" s="287"/>
      <c r="C138" s="34"/>
      <c r="D138" s="34"/>
      <c r="E138" s="34"/>
    </row>
    <row r="139" spans="2:5" s="33" customFormat="1" x14ac:dyDescent="0.25">
      <c r="B139" s="287"/>
      <c r="C139" s="34"/>
      <c r="D139" s="34"/>
      <c r="E139" s="34"/>
    </row>
    <row r="140" spans="2:5" s="33" customFormat="1" x14ac:dyDescent="0.25">
      <c r="B140" s="287"/>
      <c r="C140" s="34"/>
      <c r="D140" s="34"/>
      <c r="E140" s="34"/>
    </row>
    <row r="141" spans="2:5" s="33" customFormat="1" x14ac:dyDescent="0.25">
      <c r="B141" s="287"/>
      <c r="C141" s="34"/>
      <c r="D141" s="34"/>
      <c r="E141" s="34"/>
    </row>
    <row r="142" spans="2:5" s="33" customFormat="1" x14ac:dyDescent="0.25">
      <c r="B142" s="287"/>
      <c r="C142" s="34"/>
      <c r="D142" s="34"/>
      <c r="E142" s="34"/>
    </row>
    <row r="143" spans="2:5" s="33" customFormat="1" x14ac:dyDescent="0.25">
      <c r="B143" s="287"/>
      <c r="C143" s="34"/>
      <c r="D143" s="34"/>
      <c r="E143" s="34"/>
    </row>
    <row r="144" spans="2:5" s="33" customFormat="1" x14ac:dyDescent="0.25">
      <c r="B144" s="287"/>
      <c r="C144" s="34"/>
      <c r="D144" s="34"/>
      <c r="E144" s="34"/>
    </row>
    <row r="145" spans="2:5" s="33" customFormat="1" x14ac:dyDescent="0.25">
      <c r="B145" s="287"/>
      <c r="C145" s="34"/>
      <c r="D145" s="34"/>
      <c r="E145" s="34"/>
    </row>
    <row r="146" spans="2:5" s="33" customFormat="1" x14ac:dyDescent="0.25">
      <c r="B146" s="287"/>
      <c r="C146" s="34"/>
      <c r="D146" s="34"/>
      <c r="E146" s="34"/>
    </row>
    <row r="147" spans="2:5" s="33" customFormat="1" x14ac:dyDescent="0.25">
      <c r="B147" s="287"/>
      <c r="C147" s="34"/>
      <c r="D147" s="34"/>
      <c r="E147" s="34"/>
    </row>
    <row r="148" spans="2:5" s="33" customFormat="1" x14ac:dyDescent="0.25">
      <c r="B148" s="287"/>
      <c r="C148" s="34"/>
      <c r="D148" s="34"/>
      <c r="E148" s="34"/>
    </row>
    <row r="149" spans="2:5" s="33" customFormat="1" x14ac:dyDescent="0.25">
      <c r="B149" s="287"/>
      <c r="C149" s="34"/>
      <c r="D149" s="34"/>
      <c r="E149" s="34"/>
    </row>
    <row r="150" spans="2:5" s="33" customFormat="1" x14ac:dyDescent="0.25">
      <c r="B150" s="287"/>
      <c r="C150" s="34"/>
      <c r="D150" s="34"/>
      <c r="E150" s="34"/>
    </row>
    <row r="151" spans="2:5" s="33" customFormat="1" x14ac:dyDescent="0.25">
      <c r="B151" s="287"/>
      <c r="C151" s="34"/>
      <c r="D151" s="34"/>
      <c r="E151" s="34"/>
    </row>
    <row r="152" spans="2:5" s="33" customFormat="1" x14ac:dyDescent="0.25">
      <c r="B152" s="287"/>
      <c r="C152" s="34"/>
      <c r="D152" s="34"/>
      <c r="E152" s="34"/>
    </row>
    <row r="153" spans="2:5" s="33" customFormat="1" x14ac:dyDescent="0.25">
      <c r="B153" s="287"/>
      <c r="C153" s="34"/>
      <c r="D153" s="34"/>
      <c r="E153" s="34"/>
    </row>
    <row r="154" spans="2:5" s="33" customFormat="1" x14ac:dyDescent="0.25">
      <c r="B154" s="287"/>
      <c r="C154" s="34"/>
      <c r="D154" s="34"/>
      <c r="E154" s="34"/>
    </row>
    <row r="155" spans="2:5" s="33" customFormat="1" x14ac:dyDescent="0.25">
      <c r="B155" s="287"/>
      <c r="C155" s="34"/>
      <c r="D155" s="34"/>
      <c r="E155" s="34"/>
    </row>
    <row r="156" spans="2:5" s="33" customFormat="1" x14ac:dyDescent="0.25">
      <c r="B156" s="287"/>
      <c r="C156" s="34"/>
      <c r="D156" s="34"/>
      <c r="E156" s="34"/>
    </row>
    <row r="157" spans="2:5" s="33" customFormat="1" x14ac:dyDescent="0.25">
      <c r="B157" s="287"/>
      <c r="C157" s="34"/>
      <c r="D157" s="34"/>
      <c r="E157" s="34"/>
    </row>
    <row r="158" spans="2:5" s="33" customFormat="1" x14ac:dyDescent="0.25">
      <c r="B158" s="287"/>
      <c r="C158" s="34"/>
      <c r="D158" s="34"/>
      <c r="E158" s="34"/>
    </row>
    <row r="159" spans="2:5" s="33" customFormat="1" x14ac:dyDescent="0.25">
      <c r="B159" s="287"/>
      <c r="C159" s="34"/>
      <c r="D159" s="34"/>
      <c r="E159" s="34"/>
    </row>
    <row r="160" spans="2:5" s="33" customFormat="1" x14ac:dyDescent="0.25">
      <c r="B160" s="287"/>
      <c r="C160" s="34"/>
      <c r="D160" s="34"/>
      <c r="E160" s="34"/>
    </row>
    <row r="161" spans="2:5" s="33" customFormat="1" x14ac:dyDescent="0.25">
      <c r="B161" s="287"/>
      <c r="C161" s="34"/>
      <c r="D161" s="34"/>
      <c r="E161" s="34"/>
    </row>
    <row r="162" spans="2:5" s="33" customFormat="1" x14ac:dyDescent="0.25">
      <c r="B162" s="287"/>
      <c r="C162" s="34"/>
      <c r="D162" s="34"/>
      <c r="E162" s="34"/>
    </row>
    <row r="163" spans="2:5" s="33" customFormat="1" x14ac:dyDescent="0.25">
      <c r="B163" s="287"/>
      <c r="C163" s="34"/>
      <c r="D163" s="34"/>
      <c r="E163" s="34"/>
    </row>
    <row r="164" spans="2:5" s="33" customFormat="1" x14ac:dyDescent="0.25">
      <c r="B164" s="287"/>
      <c r="C164" s="34"/>
      <c r="D164" s="34"/>
      <c r="E164" s="34"/>
    </row>
    <row r="165" spans="2:5" s="33" customFormat="1" x14ac:dyDescent="0.25">
      <c r="B165" s="287"/>
      <c r="C165" s="34"/>
      <c r="D165" s="34"/>
      <c r="E165" s="34"/>
    </row>
    <row r="166" spans="2:5" s="33" customFormat="1" x14ac:dyDescent="0.25">
      <c r="B166" s="287"/>
      <c r="C166" s="34"/>
      <c r="D166" s="34"/>
      <c r="E166" s="34"/>
    </row>
    <row r="167" spans="2:5" s="33" customFormat="1" x14ac:dyDescent="0.25">
      <c r="B167" s="287"/>
      <c r="C167" s="34"/>
      <c r="D167" s="34"/>
      <c r="E167" s="34"/>
    </row>
    <row r="168" spans="2:5" s="33" customFormat="1" x14ac:dyDescent="0.25">
      <c r="B168" s="287"/>
      <c r="C168" s="34"/>
      <c r="D168" s="34"/>
      <c r="E168" s="34"/>
    </row>
    <row r="169" spans="2:5" s="33" customFormat="1" x14ac:dyDescent="0.25">
      <c r="B169" s="287"/>
      <c r="C169" s="34"/>
      <c r="D169" s="34"/>
      <c r="E169" s="34"/>
    </row>
    <row r="170" spans="2:5" s="33" customFormat="1" x14ac:dyDescent="0.25">
      <c r="B170" s="287"/>
      <c r="C170" s="34"/>
      <c r="D170" s="34"/>
      <c r="E170" s="34"/>
    </row>
    <row r="171" spans="2:5" s="33" customFormat="1" x14ac:dyDescent="0.25">
      <c r="B171" s="287"/>
      <c r="C171" s="34"/>
      <c r="D171" s="34"/>
      <c r="E171" s="34"/>
    </row>
    <row r="172" spans="2:5" s="33" customFormat="1" x14ac:dyDescent="0.25">
      <c r="B172" s="287"/>
      <c r="C172" s="34"/>
      <c r="D172" s="34"/>
      <c r="E172" s="34"/>
    </row>
    <row r="173" spans="2:5" s="33" customFormat="1" x14ac:dyDescent="0.25">
      <c r="B173" s="287"/>
      <c r="C173" s="34"/>
      <c r="D173" s="34"/>
      <c r="E173" s="34"/>
    </row>
    <row r="174" spans="2:5" s="33" customFormat="1" x14ac:dyDescent="0.25">
      <c r="B174" s="287"/>
      <c r="C174" s="34"/>
      <c r="D174" s="34"/>
      <c r="E174" s="34"/>
    </row>
    <row r="175" spans="2:5" s="33" customFormat="1" x14ac:dyDescent="0.25">
      <c r="B175" s="287"/>
      <c r="C175" s="34"/>
      <c r="D175" s="34"/>
      <c r="E175" s="34"/>
    </row>
    <row r="176" spans="2:5" s="33" customFormat="1" x14ac:dyDescent="0.25">
      <c r="B176" s="287"/>
      <c r="C176" s="34"/>
      <c r="D176" s="34"/>
      <c r="E176" s="34"/>
    </row>
    <row r="177" spans="2:5" s="33" customFormat="1" x14ac:dyDescent="0.25">
      <c r="B177" s="287"/>
      <c r="C177" s="34"/>
      <c r="D177" s="34"/>
      <c r="E177" s="34"/>
    </row>
    <row r="178" spans="2:5" s="33" customFormat="1" x14ac:dyDescent="0.25">
      <c r="B178" s="287"/>
      <c r="C178" s="34"/>
      <c r="D178" s="34"/>
      <c r="E178" s="34"/>
    </row>
    <row r="179" spans="2:5" s="33" customFormat="1" x14ac:dyDescent="0.25">
      <c r="B179" s="287"/>
      <c r="C179" s="34"/>
      <c r="D179" s="34"/>
      <c r="E179" s="34"/>
    </row>
    <row r="180" spans="2:5" s="33" customFormat="1" x14ac:dyDescent="0.25">
      <c r="B180" s="287"/>
      <c r="C180" s="34"/>
      <c r="D180" s="34"/>
      <c r="E180" s="34"/>
    </row>
    <row r="181" spans="2:5" s="33" customFormat="1" x14ac:dyDescent="0.25">
      <c r="B181" s="287"/>
      <c r="C181" s="34"/>
      <c r="D181" s="34"/>
      <c r="E181" s="34"/>
    </row>
    <row r="182" spans="2:5" s="33" customFormat="1" x14ac:dyDescent="0.25">
      <c r="B182" s="287"/>
      <c r="C182" s="34"/>
      <c r="D182" s="34"/>
      <c r="E182" s="34"/>
    </row>
    <row r="183" spans="2:5" s="33" customFormat="1" x14ac:dyDescent="0.25">
      <c r="B183" s="287"/>
      <c r="C183" s="34"/>
      <c r="D183" s="34"/>
      <c r="E183" s="34"/>
    </row>
    <row r="184" spans="2:5" s="33" customFormat="1" x14ac:dyDescent="0.25">
      <c r="B184" s="287"/>
      <c r="C184" s="34"/>
      <c r="D184" s="34"/>
      <c r="E184" s="34"/>
    </row>
    <row r="185" spans="2:5" s="33" customFormat="1" x14ac:dyDescent="0.25">
      <c r="B185" s="287"/>
      <c r="C185" s="34"/>
      <c r="D185" s="34"/>
      <c r="E185" s="34"/>
    </row>
    <row r="186" spans="2:5" s="33" customFormat="1" x14ac:dyDescent="0.25">
      <c r="B186" s="287"/>
      <c r="C186" s="34"/>
      <c r="D186" s="34"/>
      <c r="E186" s="34"/>
    </row>
    <row r="187" spans="2:5" s="33" customFormat="1" x14ac:dyDescent="0.25">
      <c r="B187" s="287"/>
      <c r="C187" s="34"/>
      <c r="D187" s="34"/>
      <c r="E187" s="34"/>
    </row>
    <row r="188" spans="2:5" s="33" customFormat="1" x14ac:dyDescent="0.25">
      <c r="B188" s="287"/>
      <c r="C188" s="34"/>
      <c r="D188" s="34"/>
      <c r="E188" s="34"/>
    </row>
    <row r="189" spans="2:5" s="33" customFormat="1" x14ac:dyDescent="0.25">
      <c r="B189" s="287"/>
      <c r="C189" s="34"/>
      <c r="D189" s="34"/>
      <c r="E189" s="34"/>
    </row>
    <row r="190" spans="2:5" s="33" customFormat="1" x14ac:dyDescent="0.25">
      <c r="B190" s="287"/>
      <c r="C190" s="34"/>
      <c r="D190" s="34"/>
      <c r="E190" s="34"/>
    </row>
    <row r="191" spans="2:5" s="33" customFormat="1" x14ac:dyDescent="0.25">
      <c r="B191" s="287"/>
      <c r="C191" s="34"/>
      <c r="D191" s="34"/>
      <c r="E191" s="34"/>
    </row>
    <row r="192" spans="2:5" s="33" customFormat="1" x14ac:dyDescent="0.25">
      <c r="B192" s="287"/>
      <c r="C192" s="34"/>
      <c r="D192" s="34"/>
      <c r="E192" s="34"/>
    </row>
    <row r="193" spans="2:5" s="33" customFormat="1" x14ac:dyDescent="0.25">
      <c r="B193" s="287"/>
      <c r="C193" s="34"/>
      <c r="D193" s="34"/>
      <c r="E193" s="34"/>
    </row>
    <row r="194" spans="2:5" s="33" customFormat="1" x14ac:dyDescent="0.25">
      <c r="B194" s="287"/>
      <c r="C194" s="34"/>
      <c r="D194" s="34"/>
      <c r="E194" s="34"/>
    </row>
    <row r="195" spans="2:5" s="33" customFormat="1" x14ac:dyDescent="0.25">
      <c r="B195" s="287"/>
      <c r="C195" s="34"/>
      <c r="D195" s="34"/>
      <c r="E195" s="34"/>
    </row>
    <row r="196" spans="2:5" s="33" customFormat="1" x14ac:dyDescent="0.25">
      <c r="B196" s="287"/>
      <c r="C196" s="34"/>
      <c r="D196" s="34"/>
      <c r="E196" s="34"/>
    </row>
    <row r="197" spans="2:5" s="33" customFormat="1" x14ac:dyDescent="0.25">
      <c r="B197" s="287"/>
      <c r="C197" s="34"/>
      <c r="D197" s="34"/>
      <c r="E197" s="34"/>
    </row>
    <row r="198" spans="2:5" s="33" customFormat="1" x14ac:dyDescent="0.25">
      <c r="B198" s="287"/>
      <c r="C198" s="34"/>
      <c r="D198" s="34"/>
      <c r="E198" s="34"/>
    </row>
    <row r="199" spans="2:5" s="33" customFormat="1" x14ac:dyDescent="0.25">
      <c r="B199" s="287"/>
      <c r="C199" s="34"/>
      <c r="D199" s="34"/>
      <c r="E199" s="34"/>
    </row>
    <row r="200" spans="2:5" s="33" customFormat="1" x14ac:dyDescent="0.25">
      <c r="B200" s="287"/>
      <c r="C200" s="34"/>
      <c r="D200" s="34"/>
      <c r="E200" s="34"/>
    </row>
    <row r="201" spans="2:5" s="33" customFormat="1" x14ac:dyDescent="0.25">
      <c r="B201" s="287"/>
      <c r="C201" s="34"/>
      <c r="D201" s="34"/>
      <c r="E201" s="34"/>
    </row>
    <row r="202" spans="2:5" s="33" customFormat="1" x14ac:dyDescent="0.25">
      <c r="B202" s="287"/>
      <c r="C202" s="34"/>
      <c r="D202" s="34"/>
      <c r="E202" s="34"/>
    </row>
    <row r="203" spans="2:5" s="33" customFormat="1" x14ac:dyDescent="0.25">
      <c r="B203" s="287"/>
      <c r="C203" s="34"/>
      <c r="D203" s="34"/>
      <c r="E203" s="34"/>
    </row>
    <row r="204" spans="2:5" s="33" customFormat="1" x14ac:dyDescent="0.25">
      <c r="B204" s="287"/>
      <c r="C204" s="34"/>
      <c r="D204" s="34"/>
      <c r="E204" s="34"/>
    </row>
    <row r="205" spans="2:5" s="33" customFormat="1" x14ac:dyDescent="0.25">
      <c r="B205" s="287"/>
      <c r="C205" s="34"/>
      <c r="D205" s="34"/>
      <c r="E205" s="34"/>
    </row>
    <row r="206" spans="2:5" s="33" customFormat="1" x14ac:dyDescent="0.25">
      <c r="B206" s="287"/>
      <c r="C206" s="34"/>
      <c r="D206" s="34"/>
      <c r="E206" s="34"/>
    </row>
    <row r="207" spans="2:5" s="33" customFormat="1" x14ac:dyDescent="0.25">
      <c r="B207" s="287"/>
      <c r="C207" s="34"/>
      <c r="D207" s="34"/>
      <c r="E207" s="34"/>
    </row>
    <row r="208" spans="2:5" s="33" customFormat="1" x14ac:dyDescent="0.25">
      <c r="B208" s="287"/>
      <c r="C208" s="34"/>
      <c r="D208" s="34"/>
      <c r="E208" s="34"/>
    </row>
    <row r="209" spans="2:5" s="33" customFormat="1" x14ac:dyDescent="0.25">
      <c r="B209" s="287"/>
      <c r="C209" s="34"/>
      <c r="D209" s="34"/>
      <c r="E209" s="34"/>
    </row>
    <row r="210" spans="2:5" s="33" customFormat="1" x14ac:dyDescent="0.25">
      <c r="B210" s="287"/>
      <c r="C210" s="34"/>
      <c r="D210" s="34"/>
      <c r="E210" s="34"/>
    </row>
    <row r="211" spans="2:5" s="33" customFormat="1" x14ac:dyDescent="0.25">
      <c r="B211" s="287"/>
      <c r="C211" s="34"/>
      <c r="D211" s="34"/>
      <c r="E211" s="34"/>
    </row>
    <row r="212" spans="2:5" s="33" customFormat="1" x14ac:dyDescent="0.25">
      <c r="B212" s="287"/>
      <c r="C212" s="34"/>
      <c r="D212" s="34"/>
      <c r="E212" s="34"/>
    </row>
    <row r="213" spans="2:5" s="33" customFormat="1" x14ac:dyDescent="0.25">
      <c r="B213" s="287"/>
      <c r="C213" s="34"/>
      <c r="D213" s="34"/>
      <c r="E213" s="34"/>
    </row>
    <row r="214" spans="2:5" s="33" customFormat="1" x14ac:dyDescent="0.25">
      <c r="B214" s="287"/>
      <c r="C214" s="34"/>
      <c r="D214" s="34"/>
      <c r="E214" s="34"/>
    </row>
    <row r="215" spans="2:5" s="33" customFormat="1" x14ac:dyDescent="0.25">
      <c r="B215" s="287"/>
      <c r="C215" s="34"/>
      <c r="D215" s="34"/>
      <c r="E215" s="34"/>
    </row>
    <row r="216" spans="2:5" s="33" customFormat="1" x14ac:dyDescent="0.25">
      <c r="B216" s="287"/>
      <c r="C216" s="34"/>
      <c r="D216" s="34"/>
      <c r="E216" s="34"/>
    </row>
    <row r="217" spans="2:5" s="33" customFormat="1" x14ac:dyDescent="0.25">
      <c r="B217" s="287"/>
      <c r="C217" s="34"/>
      <c r="D217" s="34"/>
      <c r="E217" s="34"/>
    </row>
    <row r="218" spans="2:5" s="33" customFormat="1" x14ac:dyDescent="0.25">
      <c r="B218" s="287"/>
      <c r="C218" s="34"/>
      <c r="D218" s="34"/>
      <c r="E218" s="34"/>
    </row>
    <row r="219" spans="2:5" s="33" customFormat="1" x14ac:dyDescent="0.25">
      <c r="B219" s="287"/>
      <c r="C219" s="34"/>
      <c r="D219" s="34"/>
      <c r="E219" s="34"/>
    </row>
    <row r="220" spans="2:5" s="33" customFormat="1" x14ac:dyDescent="0.25">
      <c r="B220" s="287"/>
      <c r="C220" s="34"/>
      <c r="D220" s="34"/>
      <c r="E220" s="34"/>
    </row>
    <row r="221" spans="2:5" s="33" customFormat="1" x14ac:dyDescent="0.25">
      <c r="B221" s="287"/>
      <c r="C221" s="34"/>
      <c r="D221" s="34"/>
      <c r="E221" s="34"/>
    </row>
    <row r="222" spans="2:5" s="33" customFormat="1" x14ac:dyDescent="0.25">
      <c r="B222" s="287"/>
      <c r="C222" s="34"/>
      <c r="D222" s="34"/>
      <c r="E222" s="34"/>
    </row>
    <row r="223" spans="2:5" s="33" customFormat="1" x14ac:dyDescent="0.25">
      <c r="B223" s="287"/>
      <c r="C223" s="34"/>
      <c r="D223" s="34"/>
      <c r="E223" s="34"/>
    </row>
    <row r="224" spans="2:5" s="33" customFormat="1" x14ac:dyDescent="0.25">
      <c r="B224" s="287"/>
      <c r="C224" s="34"/>
      <c r="D224" s="34"/>
      <c r="E224" s="34"/>
    </row>
    <row r="225" spans="2:5" s="33" customFormat="1" x14ac:dyDescent="0.25">
      <c r="B225" s="287"/>
      <c r="C225" s="34"/>
      <c r="D225" s="34"/>
      <c r="E225" s="34"/>
    </row>
    <row r="226" spans="2:5" s="33" customFormat="1" x14ac:dyDescent="0.25">
      <c r="B226" s="287"/>
      <c r="C226" s="34"/>
      <c r="D226" s="34"/>
      <c r="E226" s="34"/>
    </row>
    <row r="227" spans="2:5" s="33" customFormat="1" x14ac:dyDescent="0.25">
      <c r="B227" s="287"/>
      <c r="C227" s="34"/>
      <c r="D227" s="34"/>
      <c r="E227" s="34"/>
    </row>
    <row r="228" spans="2:5" s="33" customFormat="1" x14ac:dyDescent="0.25">
      <c r="B228" s="287"/>
      <c r="C228" s="34"/>
      <c r="D228" s="34"/>
      <c r="E228" s="34"/>
    </row>
    <row r="229" spans="2:5" s="33" customFormat="1" x14ac:dyDescent="0.25">
      <c r="B229" s="287"/>
      <c r="C229" s="34"/>
      <c r="D229" s="34"/>
      <c r="E229" s="34"/>
    </row>
    <row r="230" spans="2:5" s="33" customFormat="1" x14ac:dyDescent="0.25">
      <c r="B230" s="287"/>
      <c r="C230" s="34"/>
      <c r="D230" s="34"/>
      <c r="E230" s="34"/>
    </row>
    <row r="231" spans="2:5" s="33" customFormat="1" x14ac:dyDescent="0.25">
      <c r="B231" s="287"/>
      <c r="C231" s="34"/>
      <c r="D231" s="34"/>
      <c r="E231" s="34"/>
    </row>
    <row r="232" spans="2:5" s="33" customFormat="1" x14ac:dyDescent="0.25">
      <c r="B232" s="287"/>
      <c r="C232" s="34"/>
      <c r="D232" s="34"/>
      <c r="E232" s="34"/>
    </row>
    <row r="233" spans="2:5" s="33" customFormat="1" x14ac:dyDescent="0.25">
      <c r="B233" s="287"/>
      <c r="C233" s="34"/>
      <c r="D233" s="34"/>
      <c r="E233" s="34"/>
    </row>
    <row r="234" spans="2:5" s="33" customFormat="1" x14ac:dyDescent="0.25">
      <c r="B234" s="287"/>
      <c r="C234" s="34"/>
      <c r="D234" s="34"/>
      <c r="E234" s="34"/>
    </row>
    <row r="235" spans="2:5" s="33" customFormat="1" x14ac:dyDescent="0.25">
      <c r="B235" s="287"/>
      <c r="C235" s="34"/>
      <c r="D235" s="34"/>
      <c r="E235" s="34"/>
    </row>
    <row r="236" spans="2:5" s="33" customFormat="1" x14ac:dyDescent="0.25">
      <c r="B236" s="287"/>
      <c r="C236" s="34"/>
      <c r="D236" s="34"/>
      <c r="E236" s="34"/>
    </row>
    <row r="237" spans="2:5" s="33" customFormat="1" x14ac:dyDescent="0.25">
      <c r="B237" s="287"/>
      <c r="C237" s="34"/>
      <c r="D237" s="34"/>
      <c r="E237" s="34"/>
    </row>
    <row r="238" spans="2:5" s="33" customFormat="1" x14ac:dyDescent="0.25">
      <c r="B238" s="287"/>
      <c r="C238" s="34"/>
      <c r="D238" s="34"/>
      <c r="E238" s="34"/>
    </row>
    <row r="239" spans="2:5" s="33" customFormat="1" x14ac:dyDescent="0.25">
      <c r="B239" s="287"/>
      <c r="C239" s="34"/>
      <c r="D239" s="34"/>
      <c r="E239" s="34"/>
    </row>
    <row r="240" spans="2:5" s="33" customFormat="1" x14ac:dyDescent="0.25">
      <c r="B240" s="287"/>
      <c r="C240" s="34"/>
      <c r="D240" s="34"/>
      <c r="E240" s="34"/>
    </row>
    <row r="241" spans="2:5" s="33" customFormat="1" x14ac:dyDescent="0.25">
      <c r="B241" s="287"/>
      <c r="C241" s="34"/>
      <c r="D241" s="34"/>
      <c r="E241" s="34"/>
    </row>
    <row r="242" spans="2:5" s="33" customFormat="1" x14ac:dyDescent="0.25">
      <c r="B242" s="287"/>
      <c r="C242" s="34"/>
      <c r="D242" s="34"/>
      <c r="E242" s="34"/>
    </row>
    <row r="243" spans="2:5" s="33" customFormat="1" x14ac:dyDescent="0.25">
      <c r="B243" s="287"/>
      <c r="C243" s="34"/>
      <c r="D243" s="34"/>
      <c r="E243" s="34"/>
    </row>
    <row r="244" spans="2:5" s="33" customFormat="1" x14ac:dyDescent="0.25">
      <c r="B244" s="287"/>
      <c r="C244" s="34"/>
      <c r="D244" s="34"/>
      <c r="E244" s="34"/>
    </row>
    <row r="245" spans="2:5" s="33" customFormat="1" x14ac:dyDescent="0.25">
      <c r="B245" s="287"/>
      <c r="C245" s="34"/>
      <c r="D245" s="34"/>
      <c r="E245" s="34"/>
    </row>
    <row r="246" spans="2:5" s="33" customFormat="1" x14ac:dyDescent="0.25">
      <c r="B246" s="287"/>
      <c r="C246" s="34"/>
      <c r="D246" s="34"/>
      <c r="E246" s="34"/>
    </row>
    <row r="247" spans="2:5" s="33" customFormat="1" x14ac:dyDescent="0.25">
      <c r="B247" s="287"/>
      <c r="C247" s="34"/>
      <c r="D247" s="34"/>
      <c r="E247" s="34"/>
    </row>
    <row r="248" spans="2:5" s="33" customFormat="1" x14ac:dyDescent="0.25">
      <c r="B248" s="287"/>
      <c r="C248" s="34"/>
      <c r="D248" s="34"/>
      <c r="E248" s="34"/>
    </row>
    <row r="249" spans="2:5" s="33" customFormat="1" x14ac:dyDescent="0.25">
      <c r="B249" s="287"/>
      <c r="C249" s="34"/>
      <c r="D249" s="34"/>
      <c r="E249" s="34"/>
    </row>
    <row r="250" spans="2:5" s="33" customFormat="1" x14ac:dyDescent="0.25">
      <c r="B250" s="287"/>
      <c r="C250" s="34"/>
      <c r="D250" s="34"/>
      <c r="E250" s="34"/>
    </row>
    <row r="251" spans="2:5" s="33" customFormat="1" x14ac:dyDescent="0.25">
      <c r="B251" s="287"/>
      <c r="C251" s="34"/>
      <c r="D251" s="34"/>
      <c r="E251" s="34"/>
    </row>
    <row r="252" spans="2:5" s="33" customFormat="1" x14ac:dyDescent="0.25">
      <c r="B252" s="287"/>
      <c r="C252" s="34"/>
      <c r="D252" s="34"/>
      <c r="E252" s="34"/>
    </row>
    <row r="253" spans="2:5" s="33" customFormat="1" x14ac:dyDescent="0.25">
      <c r="B253" s="287"/>
      <c r="C253" s="34"/>
      <c r="D253" s="34"/>
      <c r="E253" s="34"/>
    </row>
    <row r="254" spans="2:5" s="33" customFormat="1" x14ac:dyDescent="0.25">
      <c r="B254" s="287"/>
      <c r="C254" s="34"/>
      <c r="D254" s="34"/>
      <c r="E254" s="34"/>
    </row>
    <row r="255" spans="2:5" s="33" customFormat="1" x14ac:dyDescent="0.25">
      <c r="B255" s="287"/>
      <c r="C255" s="34"/>
      <c r="D255" s="34"/>
      <c r="E255" s="34"/>
    </row>
    <row r="256" spans="2:5" s="33" customFormat="1" x14ac:dyDescent="0.25">
      <c r="B256" s="287"/>
      <c r="C256" s="34"/>
      <c r="D256" s="34"/>
      <c r="E256" s="34"/>
    </row>
    <row r="257" spans="2:5" s="33" customFormat="1" x14ac:dyDescent="0.25">
      <c r="B257" s="287"/>
      <c r="C257" s="34"/>
      <c r="D257" s="34"/>
      <c r="E257" s="34"/>
    </row>
    <row r="258" spans="2:5" s="33" customFormat="1" x14ac:dyDescent="0.25">
      <c r="B258" s="287"/>
      <c r="C258" s="34"/>
      <c r="D258" s="34"/>
      <c r="E258" s="34"/>
    </row>
    <row r="259" spans="2:5" s="33" customFormat="1" x14ac:dyDescent="0.25">
      <c r="B259" s="287"/>
      <c r="C259" s="34"/>
      <c r="D259" s="34"/>
      <c r="E259" s="34"/>
    </row>
    <row r="260" spans="2:5" s="33" customFormat="1" x14ac:dyDescent="0.25">
      <c r="B260" s="287"/>
      <c r="C260" s="34"/>
      <c r="D260" s="34"/>
      <c r="E260" s="34"/>
    </row>
    <row r="261" spans="2:5" s="33" customFormat="1" x14ac:dyDescent="0.25">
      <c r="B261" s="287"/>
      <c r="C261" s="34"/>
      <c r="D261" s="34"/>
      <c r="E261" s="34"/>
    </row>
    <row r="262" spans="2:5" s="33" customFormat="1" x14ac:dyDescent="0.25">
      <c r="B262" s="287"/>
      <c r="C262" s="34"/>
      <c r="D262" s="34"/>
      <c r="E262" s="34"/>
    </row>
    <row r="263" spans="2:5" s="33" customFormat="1" x14ac:dyDescent="0.25">
      <c r="B263" s="287"/>
      <c r="C263" s="34"/>
      <c r="D263" s="34"/>
      <c r="E263" s="34"/>
    </row>
    <row r="264" spans="2:5" s="33" customFormat="1" x14ac:dyDescent="0.25">
      <c r="B264" s="287"/>
      <c r="C264" s="34"/>
      <c r="D264" s="34"/>
      <c r="E264" s="34"/>
    </row>
    <row r="265" spans="2:5" s="33" customFormat="1" x14ac:dyDescent="0.25">
      <c r="B265" s="287"/>
      <c r="C265" s="34"/>
      <c r="D265" s="34"/>
      <c r="E265" s="34"/>
    </row>
    <row r="266" spans="2:5" s="33" customFormat="1" x14ac:dyDescent="0.25">
      <c r="B266" s="287"/>
      <c r="C266" s="34"/>
      <c r="D266" s="34"/>
      <c r="E266" s="34"/>
    </row>
    <row r="267" spans="2:5" s="33" customFormat="1" x14ac:dyDescent="0.25">
      <c r="B267" s="287"/>
      <c r="C267" s="34"/>
      <c r="D267" s="34"/>
      <c r="E267" s="34"/>
    </row>
    <row r="268" spans="2:5" s="33" customFormat="1" x14ac:dyDescent="0.25">
      <c r="B268" s="287"/>
      <c r="C268" s="34"/>
      <c r="D268" s="34"/>
      <c r="E268" s="34"/>
    </row>
  </sheetData>
  <pageMargins left="0.70866141732283472" right="0.70866141732283472" top="1.1417322834645669" bottom="0.74803149606299213" header="0.31496062992125984" footer="0.31496062992125984"/>
  <pageSetup orientation="landscape" horizontalDpi="360" verticalDpi="360" r:id="rId2"/>
  <headerFooter>
    <oddHeader xml:space="preserve">&amp;C&amp;"-,Negrita"&amp;12MUNICIPIO DE TLAJOMULCO DE ZUÑIGA, JALISCO
1ERA MODIFICACION PRESUPUESTAL 2022 
CLASIFICACION POR CAPITULO DE GASTO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8"/>
  <sheetViews>
    <sheetView tabSelected="1" view="pageLayout" topLeftCell="A10" zoomScaleNormal="100" workbookViewId="0">
      <selection activeCell="A17" sqref="A17"/>
    </sheetView>
  </sheetViews>
  <sheetFormatPr baseColWidth="10" defaultRowHeight="15" x14ac:dyDescent="0.25"/>
  <cols>
    <col min="1" max="1" width="94.7109375" customWidth="1"/>
    <col min="2" max="2" width="25.140625" style="9" customWidth="1"/>
    <col min="3" max="4" width="24.140625" style="9" customWidth="1"/>
    <col min="5" max="5" width="13.7109375" bestFit="1" customWidth="1"/>
    <col min="6" max="7" width="14.7109375" bestFit="1" customWidth="1"/>
  </cols>
  <sheetData>
    <row r="1" spans="1:8" x14ac:dyDescent="0.25">
      <c r="A1" s="26" t="s">
        <v>7</v>
      </c>
      <c r="B1" s="36" t="s">
        <v>431</v>
      </c>
      <c r="C1"/>
      <c r="D1"/>
    </row>
    <row r="2" spans="1:8" x14ac:dyDescent="0.25">
      <c r="A2" s="27" t="s">
        <v>338</v>
      </c>
      <c r="B2" s="4">
        <v>10000000</v>
      </c>
      <c r="C2"/>
      <c r="D2"/>
    </row>
    <row r="3" spans="1:8" x14ac:dyDescent="0.25">
      <c r="A3" s="27" t="s">
        <v>126</v>
      </c>
      <c r="B3" s="4">
        <v>11130000</v>
      </c>
      <c r="C3"/>
      <c r="D3"/>
    </row>
    <row r="4" spans="1:8" ht="14.45" x14ac:dyDescent="0.3">
      <c r="A4" s="27" t="s">
        <v>358</v>
      </c>
      <c r="B4" s="4">
        <v>15000000</v>
      </c>
      <c r="C4"/>
      <c r="D4"/>
      <c r="F4" s="9"/>
      <c r="G4" s="28"/>
      <c r="H4" s="28"/>
    </row>
    <row r="5" spans="1:8" x14ac:dyDescent="0.25">
      <c r="A5" s="27" t="s">
        <v>134</v>
      </c>
      <c r="B5" s="4">
        <v>86234416</v>
      </c>
      <c r="C5"/>
      <c r="D5"/>
      <c r="F5" s="9"/>
    </row>
    <row r="6" spans="1:8" x14ac:dyDescent="0.25">
      <c r="A6" s="27" t="s">
        <v>153</v>
      </c>
      <c r="B6" s="4">
        <v>5962000</v>
      </c>
      <c r="C6"/>
      <c r="D6"/>
    </row>
    <row r="7" spans="1:8" x14ac:dyDescent="0.25">
      <c r="A7" s="27" t="s">
        <v>205</v>
      </c>
      <c r="B7" s="4">
        <v>2722500</v>
      </c>
      <c r="C7"/>
      <c r="D7"/>
    </row>
    <row r="8" spans="1:8" x14ac:dyDescent="0.25">
      <c r="A8" s="27" t="s">
        <v>90</v>
      </c>
      <c r="B8" s="4">
        <v>77214086.269999996</v>
      </c>
      <c r="C8"/>
      <c r="D8"/>
    </row>
    <row r="9" spans="1:8" x14ac:dyDescent="0.25">
      <c r="A9" s="27" t="s">
        <v>165</v>
      </c>
      <c r="B9" s="4">
        <v>1034226132.8699996</v>
      </c>
      <c r="C9"/>
      <c r="D9"/>
    </row>
    <row r="10" spans="1:8" x14ac:dyDescent="0.25">
      <c r="A10" s="27" t="s">
        <v>343</v>
      </c>
      <c r="B10" s="4">
        <v>6260294</v>
      </c>
      <c r="C10"/>
      <c r="D10"/>
    </row>
    <row r="11" spans="1:8" ht="14.45" x14ac:dyDescent="0.3">
      <c r="A11" s="27" t="s">
        <v>364</v>
      </c>
      <c r="B11" s="4">
        <v>5657837.1900000004</v>
      </c>
      <c r="C11"/>
      <c r="D11"/>
    </row>
    <row r="12" spans="1:8" x14ac:dyDescent="0.25">
      <c r="A12" s="27" t="s">
        <v>44</v>
      </c>
      <c r="B12" s="4">
        <v>1537648121.1700001</v>
      </c>
      <c r="C12"/>
      <c r="D12"/>
    </row>
    <row r="13" spans="1:8" ht="14.45" x14ac:dyDescent="0.3">
      <c r="A13" s="27" t="s">
        <v>107</v>
      </c>
      <c r="B13" s="4">
        <v>55596953.049999997</v>
      </c>
      <c r="C13"/>
      <c r="D13"/>
    </row>
    <row r="14" spans="1:8" x14ac:dyDescent="0.25">
      <c r="A14" s="27" t="s">
        <v>118</v>
      </c>
      <c r="B14" s="4">
        <v>17534216.07</v>
      </c>
      <c r="C14"/>
      <c r="D14"/>
    </row>
    <row r="15" spans="1:8" ht="14.45" x14ac:dyDescent="0.3">
      <c r="A15" s="27" t="s">
        <v>100</v>
      </c>
      <c r="B15" s="4">
        <v>2538000</v>
      </c>
      <c r="C15"/>
      <c r="D15"/>
    </row>
    <row r="16" spans="1:8" s="33" customFormat="1" ht="14.45" x14ac:dyDescent="0.3">
      <c r="A16" s="27" t="s">
        <v>350</v>
      </c>
      <c r="B16" s="4">
        <v>59615914.649999999</v>
      </c>
      <c r="C16"/>
      <c r="D16"/>
      <c r="E16"/>
    </row>
    <row r="17" spans="1:5" s="33" customFormat="1" x14ac:dyDescent="0.25">
      <c r="A17" s="27" t="s">
        <v>81</v>
      </c>
      <c r="B17" s="4">
        <v>251253172.43000004</v>
      </c>
      <c r="C17"/>
      <c r="D17"/>
      <c r="E17"/>
    </row>
    <row r="18" spans="1:5" s="33" customFormat="1" ht="14.45" x14ac:dyDescent="0.3">
      <c r="A18" s="27" t="s">
        <v>144</v>
      </c>
      <c r="B18" s="4">
        <v>980000</v>
      </c>
      <c r="C18"/>
      <c r="D18"/>
      <c r="E18"/>
    </row>
    <row r="19" spans="1:5" s="33" customFormat="1" ht="14.45" x14ac:dyDescent="0.3">
      <c r="A19" s="27" t="s">
        <v>426</v>
      </c>
      <c r="B19" s="317">
        <v>3179573643.7000003</v>
      </c>
      <c r="C19"/>
      <c r="D19"/>
      <c r="E19"/>
    </row>
    <row r="20" spans="1:5" s="33" customFormat="1" ht="14.45" x14ac:dyDescent="0.3">
      <c r="A20"/>
      <c r="B20" s="9"/>
      <c r="C20" s="34"/>
      <c r="D20" s="34"/>
    </row>
    <row r="21" spans="1:5" s="33" customFormat="1" ht="14.45" x14ac:dyDescent="0.3">
      <c r="A21"/>
      <c r="B21" s="9"/>
      <c r="C21" s="34"/>
      <c r="D21" s="34"/>
    </row>
    <row r="22" spans="1:5" s="33" customFormat="1" ht="14.45" x14ac:dyDescent="0.3">
      <c r="A22"/>
      <c r="B22" s="9"/>
      <c r="C22" s="34"/>
      <c r="D22" s="34"/>
    </row>
    <row r="23" spans="1:5" s="33" customFormat="1" ht="14.45" x14ac:dyDescent="0.3">
      <c r="A23"/>
      <c r="B23" s="9"/>
      <c r="C23" s="34"/>
      <c r="D23" s="34"/>
    </row>
    <row r="24" spans="1:5" s="33" customFormat="1" ht="14.45" x14ac:dyDescent="0.3">
      <c r="A24"/>
      <c r="B24" s="9"/>
      <c r="C24" s="34"/>
      <c r="D24" s="34"/>
    </row>
    <row r="25" spans="1:5" s="33" customFormat="1" x14ac:dyDescent="0.25">
      <c r="A25"/>
      <c r="B25" s="9"/>
      <c r="C25" s="34"/>
      <c r="D25" s="34"/>
    </row>
    <row r="26" spans="1:5" s="33" customFormat="1" x14ac:dyDescent="0.25">
      <c r="A26"/>
      <c r="B26" s="9"/>
      <c r="C26" s="34"/>
      <c r="D26" s="34"/>
    </row>
    <row r="27" spans="1:5" s="33" customFormat="1" x14ac:dyDescent="0.25">
      <c r="A27"/>
      <c r="B27" s="9"/>
      <c r="C27" s="34"/>
      <c r="D27" s="34"/>
    </row>
    <row r="28" spans="1:5" s="33" customFormat="1" x14ac:dyDescent="0.25">
      <c r="A28"/>
      <c r="B28" s="9"/>
      <c r="C28" s="34"/>
      <c r="D28" s="34"/>
    </row>
    <row r="29" spans="1:5" s="33" customFormat="1" x14ac:dyDescent="0.25">
      <c r="A29"/>
      <c r="B29" s="9"/>
      <c r="C29" s="34"/>
      <c r="D29" s="34"/>
    </row>
    <row r="30" spans="1:5" s="33" customFormat="1" x14ac:dyDescent="0.25">
      <c r="A30"/>
      <c r="B30" s="9"/>
      <c r="C30" s="34"/>
      <c r="D30" s="34"/>
    </row>
    <row r="31" spans="1:5" s="33" customFormat="1" x14ac:dyDescent="0.25">
      <c r="A31"/>
      <c r="B31" s="9"/>
      <c r="C31" s="34"/>
      <c r="D31" s="34"/>
    </row>
    <row r="32" spans="1:5" s="33" customFormat="1" x14ac:dyDescent="0.25">
      <c r="A32"/>
      <c r="B32" s="9"/>
      <c r="C32" s="34"/>
      <c r="D32" s="34"/>
    </row>
    <row r="33" spans="1:4" s="33" customFormat="1" x14ac:dyDescent="0.25">
      <c r="A33"/>
      <c r="B33" s="9"/>
      <c r="C33" s="34"/>
      <c r="D33" s="34"/>
    </row>
    <row r="34" spans="1:4" s="33" customFormat="1" x14ac:dyDescent="0.25">
      <c r="A34"/>
      <c r="B34" s="9"/>
      <c r="C34" s="34"/>
      <c r="D34" s="34"/>
    </row>
    <row r="35" spans="1:4" s="33" customFormat="1" x14ac:dyDescent="0.25">
      <c r="A35"/>
      <c r="B35" s="9"/>
      <c r="C35" s="34"/>
      <c r="D35" s="34"/>
    </row>
    <row r="36" spans="1:4" s="33" customFormat="1" x14ac:dyDescent="0.25">
      <c r="A36"/>
      <c r="B36" s="9"/>
      <c r="C36" s="34"/>
      <c r="D36" s="34"/>
    </row>
    <row r="37" spans="1:4" s="33" customFormat="1" x14ac:dyDescent="0.25">
      <c r="A37"/>
      <c r="B37" s="9"/>
      <c r="C37" s="34"/>
      <c r="D37" s="34"/>
    </row>
    <row r="38" spans="1:4" s="33" customFormat="1" x14ac:dyDescent="0.25">
      <c r="A38"/>
      <c r="B38" s="9"/>
      <c r="C38" s="34"/>
      <c r="D38" s="34"/>
    </row>
    <row r="39" spans="1:4" s="33" customFormat="1" x14ac:dyDescent="0.25">
      <c r="A39"/>
      <c r="B39" s="9"/>
      <c r="C39" s="34"/>
      <c r="D39" s="34"/>
    </row>
    <row r="40" spans="1:4" s="33" customFormat="1" x14ac:dyDescent="0.25">
      <c r="A40"/>
      <c r="B40" s="9"/>
      <c r="C40" s="34"/>
      <c r="D40" s="34"/>
    </row>
    <row r="41" spans="1:4" s="33" customFormat="1" x14ac:dyDescent="0.25">
      <c r="A41"/>
      <c r="B41" s="9"/>
      <c r="C41" s="34"/>
      <c r="D41" s="34"/>
    </row>
    <row r="42" spans="1:4" s="33" customFormat="1" x14ac:dyDescent="0.25">
      <c r="A42"/>
      <c r="B42" s="9"/>
      <c r="C42" s="34"/>
      <c r="D42" s="34"/>
    </row>
    <row r="43" spans="1:4" s="33" customFormat="1" x14ac:dyDescent="0.25">
      <c r="A43"/>
      <c r="B43" s="9"/>
      <c r="C43" s="34"/>
      <c r="D43" s="34"/>
    </row>
    <row r="44" spans="1:4" s="33" customFormat="1" x14ac:dyDescent="0.25">
      <c r="A44"/>
      <c r="B44" s="9"/>
      <c r="C44" s="34"/>
      <c r="D44" s="34"/>
    </row>
    <row r="45" spans="1:4" s="33" customFormat="1" x14ac:dyDescent="0.25">
      <c r="A45"/>
      <c r="B45" s="9"/>
      <c r="C45" s="34"/>
      <c r="D45" s="34"/>
    </row>
    <row r="46" spans="1:4" s="33" customFormat="1" x14ac:dyDescent="0.25">
      <c r="A46"/>
      <c r="B46" s="9"/>
      <c r="C46" s="34"/>
      <c r="D46" s="34"/>
    </row>
    <row r="47" spans="1:4" s="33" customFormat="1" x14ac:dyDescent="0.25">
      <c r="A47"/>
      <c r="B47" s="9"/>
      <c r="C47" s="34"/>
      <c r="D47" s="34"/>
    </row>
    <row r="48" spans="1:4" s="33" customFormat="1" x14ac:dyDescent="0.25">
      <c r="A48"/>
      <c r="B48" s="9"/>
      <c r="C48" s="34"/>
      <c r="D48" s="34"/>
    </row>
    <row r="49" spans="1:4" s="33" customFormat="1" x14ac:dyDescent="0.25">
      <c r="A49"/>
      <c r="B49" s="9"/>
      <c r="C49" s="34"/>
      <c r="D49" s="34"/>
    </row>
    <row r="50" spans="1:4" s="33" customFormat="1" x14ac:dyDescent="0.25">
      <c r="A50"/>
      <c r="B50" s="9"/>
      <c r="C50" s="34"/>
      <c r="D50" s="34"/>
    </row>
    <row r="51" spans="1:4" s="33" customFormat="1" x14ac:dyDescent="0.25">
      <c r="B51" s="34"/>
      <c r="C51" s="34"/>
      <c r="D51" s="34"/>
    </row>
    <row r="52" spans="1:4" s="33" customFormat="1" x14ac:dyDescent="0.25">
      <c r="B52" s="34"/>
      <c r="C52" s="34"/>
      <c r="D52" s="34"/>
    </row>
    <row r="53" spans="1:4" s="33" customFormat="1" x14ac:dyDescent="0.25">
      <c r="B53" s="34"/>
      <c r="C53" s="34"/>
      <c r="D53" s="34"/>
    </row>
    <row r="54" spans="1:4" s="33" customFormat="1" x14ac:dyDescent="0.25">
      <c r="B54" s="34"/>
      <c r="C54" s="34"/>
      <c r="D54" s="34"/>
    </row>
    <row r="55" spans="1:4" s="33" customFormat="1" x14ac:dyDescent="0.25">
      <c r="B55" s="34"/>
      <c r="C55" s="34"/>
      <c r="D55" s="34"/>
    </row>
    <row r="56" spans="1:4" s="33" customFormat="1" x14ac:dyDescent="0.25">
      <c r="B56" s="34"/>
      <c r="C56" s="34"/>
      <c r="D56" s="34"/>
    </row>
    <row r="57" spans="1:4" s="33" customFormat="1" x14ac:dyDescent="0.25">
      <c r="B57" s="34"/>
      <c r="C57" s="34"/>
      <c r="D57" s="34"/>
    </row>
    <row r="58" spans="1:4" s="33" customFormat="1" x14ac:dyDescent="0.25">
      <c r="B58" s="34"/>
      <c r="C58" s="34"/>
      <c r="D58" s="34"/>
    </row>
    <row r="59" spans="1:4" s="33" customFormat="1" x14ac:dyDescent="0.25">
      <c r="B59" s="34"/>
      <c r="C59" s="34"/>
      <c r="D59" s="34"/>
    </row>
    <row r="60" spans="1:4" s="33" customFormat="1" x14ac:dyDescent="0.25">
      <c r="B60" s="34"/>
      <c r="C60" s="34"/>
      <c r="D60" s="34"/>
    </row>
    <row r="61" spans="1:4" s="33" customFormat="1" x14ac:dyDescent="0.25">
      <c r="B61" s="34"/>
      <c r="C61" s="34"/>
      <c r="D61" s="34"/>
    </row>
    <row r="62" spans="1:4" s="33" customFormat="1" x14ac:dyDescent="0.25">
      <c r="B62" s="34"/>
      <c r="C62" s="34"/>
      <c r="D62" s="34"/>
    </row>
    <row r="63" spans="1:4" s="33" customFormat="1" x14ac:dyDescent="0.25">
      <c r="B63" s="34"/>
      <c r="C63" s="34"/>
      <c r="D63" s="34"/>
    </row>
    <row r="64" spans="1:4" s="33" customFormat="1" x14ac:dyDescent="0.25">
      <c r="B64" s="34"/>
      <c r="C64" s="34"/>
      <c r="D64" s="34"/>
    </row>
    <row r="65" spans="2:4" s="33" customFormat="1" x14ac:dyDescent="0.25">
      <c r="B65" s="34"/>
      <c r="C65" s="34"/>
      <c r="D65" s="34"/>
    </row>
    <row r="66" spans="2:4" s="33" customFormat="1" x14ac:dyDescent="0.25">
      <c r="B66" s="34"/>
      <c r="C66" s="34"/>
      <c r="D66" s="34"/>
    </row>
    <row r="67" spans="2:4" s="33" customFormat="1" x14ac:dyDescent="0.25">
      <c r="B67" s="34"/>
      <c r="C67" s="34"/>
      <c r="D67" s="34"/>
    </row>
    <row r="68" spans="2:4" s="33" customFormat="1" x14ac:dyDescent="0.25">
      <c r="B68" s="34"/>
      <c r="C68" s="34"/>
      <c r="D68" s="34"/>
    </row>
    <row r="69" spans="2:4" s="33" customFormat="1" x14ac:dyDescent="0.25">
      <c r="B69" s="34"/>
      <c r="C69" s="34"/>
      <c r="D69" s="34"/>
    </row>
    <row r="70" spans="2:4" s="33" customFormat="1" x14ac:dyDescent="0.25">
      <c r="B70" s="34"/>
      <c r="C70" s="34"/>
      <c r="D70" s="34"/>
    </row>
    <row r="71" spans="2:4" s="33" customFormat="1" x14ac:dyDescent="0.25">
      <c r="B71" s="34"/>
      <c r="C71" s="34"/>
      <c r="D71" s="34"/>
    </row>
    <row r="72" spans="2:4" s="33" customFormat="1" x14ac:dyDescent="0.25">
      <c r="B72" s="34"/>
      <c r="C72" s="34"/>
      <c r="D72" s="34"/>
    </row>
    <row r="73" spans="2:4" s="33" customFormat="1" x14ac:dyDescent="0.25">
      <c r="B73" s="34"/>
      <c r="C73" s="34"/>
      <c r="D73" s="34"/>
    </row>
    <row r="74" spans="2:4" s="33" customFormat="1" x14ac:dyDescent="0.25">
      <c r="B74" s="34"/>
      <c r="C74" s="34"/>
      <c r="D74" s="34"/>
    </row>
    <row r="75" spans="2:4" s="33" customFormat="1" x14ac:dyDescent="0.25">
      <c r="B75" s="34"/>
      <c r="C75" s="34"/>
      <c r="D75" s="34"/>
    </row>
    <row r="76" spans="2:4" s="33" customFormat="1" x14ac:dyDescent="0.25">
      <c r="B76" s="34"/>
      <c r="C76" s="34"/>
      <c r="D76" s="34"/>
    </row>
    <row r="77" spans="2:4" s="33" customFormat="1" x14ac:dyDescent="0.25">
      <c r="B77" s="34"/>
      <c r="C77" s="34"/>
      <c r="D77" s="34"/>
    </row>
    <row r="78" spans="2:4" s="33" customFormat="1" x14ac:dyDescent="0.25">
      <c r="B78" s="34"/>
      <c r="C78" s="34"/>
      <c r="D78" s="34"/>
    </row>
    <row r="79" spans="2:4" s="33" customFormat="1" x14ac:dyDescent="0.25">
      <c r="B79" s="34"/>
      <c r="C79" s="34"/>
      <c r="D79" s="34"/>
    </row>
    <row r="80" spans="2:4" s="33" customFormat="1" x14ac:dyDescent="0.25">
      <c r="B80" s="34"/>
      <c r="C80" s="34"/>
      <c r="D80" s="34"/>
    </row>
    <row r="81" spans="2:4" s="33" customFormat="1" x14ac:dyDescent="0.25">
      <c r="B81" s="34"/>
      <c r="C81" s="34"/>
      <c r="D81" s="34"/>
    </row>
    <row r="82" spans="2:4" s="33" customFormat="1" x14ac:dyDescent="0.25">
      <c r="B82" s="34"/>
      <c r="C82" s="34"/>
      <c r="D82" s="34"/>
    </row>
    <row r="83" spans="2:4" s="33" customFormat="1" x14ac:dyDescent="0.25">
      <c r="B83" s="34"/>
      <c r="C83" s="34"/>
      <c r="D83" s="34"/>
    </row>
    <row r="84" spans="2:4" s="33" customFormat="1" x14ac:dyDescent="0.25">
      <c r="B84" s="34"/>
      <c r="C84" s="34"/>
      <c r="D84" s="34"/>
    </row>
    <row r="85" spans="2:4" s="33" customFormat="1" x14ac:dyDescent="0.25">
      <c r="B85" s="34"/>
      <c r="C85" s="34"/>
      <c r="D85" s="34"/>
    </row>
    <row r="86" spans="2:4" s="33" customFormat="1" x14ac:dyDescent="0.25">
      <c r="B86" s="34"/>
      <c r="C86" s="34"/>
      <c r="D86" s="34"/>
    </row>
    <row r="87" spans="2:4" s="33" customFormat="1" x14ac:dyDescent="0.25">
      <c r="B87" s="34"/>
      <c r="C87" s="34"/>
      <c r="D87" s="34"/>
    </row>
    <row r="88" spans="2:4" s="33" customFormat="1" x14ac:dyDescent="0.25">
      <c r="B88" s="34"/>
      <c r="C88" s="34"/>
      <c r="D88" s="34"/>
    </row>
    <row r="89" spans="2:4" s="33" customFormat="1" x14ac:dyDescent="0.25">
      <c r="B89" s="34"/>
      <c r="C89" s="34"/>
      <c r="D89" s="34"/>
    </row>
    <row r="90" spans="2:4" s="33" customFormat="1" x14ac:dyDescent="0.25">
      <c r="B90" s="34"/>
      <c r="C90" s="34"/>
      <c r="D90" s="34"/>
    </row>
    <row r="91" spans="2:4" s="33" customFormat="1" x14ac:dyDescent="0.25">
      <c r="B91" s="34"/>
      <c r="C91" s="34"/>
      <c r="D91" s="34"/>
    </row>
    <row r="92" spans="2:4" s="33" customFormat="1" x14ac:dyDescent="0.25">
      <c r="B92" s="34"/>
      <c r="C92" s="34"/>
      <c r="D92" s="34"/>
    </row>
    <row r="93" spans="2:4" s="33" customFormat="1" x14ac:dyDescent="0.25">
      <c r="B93" s="34"/>
      <c r="C93" s="34"/>
      <c r="D93" s="34"/>
    </row>
    <row r="94" spans="2:4" s="33" customFormat="1" x14ac:dyDescent="0.25">
      <c r="B94" s="34"/>
      <c r="C94" s="34"/>
      <c r="D94" s="34"/>
    </row>
    <row r="95" spans="2:4" s="33" customFormat="1" x14ac:dyDescent="0.25">
      <c r="B95" s="34"/>
      <c r="C95" s="34"/>
      <c r="D95" s="34"/>
    </row>
    <row r="96" spans="2:4" s="33" customFormat="1" x14ac:dyDescent="0.25">
      <c r="B96" s="34"/>
      <c r="C96" s="34"/>
      <c r="D96" s="34"/>
    </row>
    <row r="97" spans="2:4" s="33" customFormat="1" x14ac:dyDescent="0.25">
      <c r="B97" s="34"/>
      <c r="C97" s="34"/>
      <c r="D97" s="34"/>
    </row>
    <row r="98" spans="2:4" s="33" customFormat="1" x14ac:dyDescent="0.25">
      <c r="B98" s="34"/>
      <c r="C98" s="34"/>
      <c r="D98" s="34"/>
    </row>
    <row r="99" spans="2:4" s="33" customFormat="1" x14ac:dyDescent="0.25">
      <c r="B99" s="34"/>
      <c r="C99" s="34"/>
      <c r="D99" s="34"/>
    </row>
    <row r="100" spans="2:4" s="33" customFormat="1" x14ac:dyDescent="0.25">
      <c r="B100" s="34"/>
      <c r="C100" s="34"/>
      <c r="D100" s="34"/>
    </row>
    <row r="101" spans="2:4" s="33" customFormat="1" x14ac:dyDescent="0.25">
      <c r="B101" s="34"/>
      <c r="C101" s="34"/>
      <c r="D101" s="34"/>
    </row>
    <row r="102" spans="2:4" s="33" customFormat="1" x14ac:dyDescent="0.25">
      <c r="B102" s="34"/>
      <c r="C102" s="34"/>
      <c r="D102" s="34"/>
    </row>
    <row r="103" spans="2:4" s="33" customFormat="1" x14ac:dyDescent="0.25">
      <c r="B103" s="34"/>
      <c r="C103" s="34"/>
      <c r="D103" s="34"/>
    </row>
    <row r="104" spans="2:4" s="33" customFormat="1" x14ac:dyDescent="0.25">
      <c r="B104" s="34"/>
      <c r="C104" s="34"/>
      <c r="D104" s="34"/>
    </row>
    <row r="105" spans="2:4" s="33" customFormat="1" x14ac:dyDescent="0.25">
      <c r="B105" s="34"/>
      <c r="C105" s="34"/>
      <c r="D105" s="34"/>
    </row>
    <row r="106" spans="2:4" s="33" customFormat="1" x14ac:dyDescent="0.25">
      <c r="B106" s="34"/>
      <c r="C106" s="34"/>
      <c r="D106" s="34"/>
    </row>
    <row r="107" spans="2:4" s="33" customFormat="1" x14ac:dyDescent="0.25">
      <c r="B107" s="34"/>
      <c r="C107" s="34"/>
      <c r="D107" s="34"/>
    </row>
    <row r="108" spans="2:4" s="33" customFormat="1" x14ac:dyDescent="0.25">
      <c r="B108" s="34"/>
      <c r="C108" s="34"/>
      <c r="D108" s="34"/>
    </row>
    <row r="109" spans="2:4" s="33" customFormat="1" x14ac:dyDescent="0.25">
      <c r="B109" s="34"/>
      <c r="C109" s="34"/>
      <c r="D109" s="34"/>
    </row>
    <row r="110" spans="2:4" s="33" customFormat="1" x14ac:dyDescent="0.25">
      <c r="B110" s="34"/>
      <c r="C110" s="34"/>
      <c r="D110" s="34"/>
    </row>
    <row r="111" spans="2:4" s="33" customFormat="1" x14ac:dyDescent="0.25">
      <c r="B111" s="34"/>
      <c r="C111" s="34"/>
      <c r="D111" s="34"/>
    </row>
    <row r="112" spans="2:4" s="33" customFormat="1" x14ac:dyDescent="0.25">
      <c r="B112" s="34"/>
      <c r="C112" s="34"/>
      <c r="D112" s="34"/>
    </row>
    <row r="113" spans="2:4" s="33" customFormat="1" x14ac:dyDescent="0.25">
      <c r="B113" s="34"/>
      <c r="C113" s="34"/>
      <c r="D113" s="34"/>
    </row>
    <row r="114" spans="2:4" s="33" customFormat="1" x14ac:dyDescent="0.25">
      <c r="B114" s="34"/>
      <c r="C114" s="34"/>
      <c r="D114" s="34"/>
    </row>
    <row r="115" spans="2:4" s="33" customFormat="1" x14ac:dyDescent="0.25">
      <c r="B115" s="34"/>
      <c r="C115" s="34"/>
      <c r="D115" s="34"/>
    </row>
    <row r="116" spans="2:4" s="33" customFormat="1" x14ac:dyDescent="0.25">
      <c r="B116" s="34"/>
      <c r="C116" s="34"/>
      <c r="D116" s="34"/>
    </row>
    <row r="117" spans="2:4" s="33" customFormat="1" x14ac:dyDescent="0.25">
      <c r="B117" s="34"/>
      <c r="C117" s="34"/>
      <c r="D117" s="34"/>
    </row>
    <row r="118" spans="2:4" s="33" customFormat="1" x14ac:dyDescent="0.25">
      <c r="B118" s="34"/>
      <c r="C118" s="34"/>
      <c r="D118" s="34"/>
    </row>
    <row r="119" spans="2:4" s="33" customFormat="1" x14ac:dyDescent="0.25">
      <c r="B119" s="34"/>
      <c r="C119" s="34"/>
      <c r="D119" s="34"/>
    </row>
    <row r="120" spans="2:4" s="33" customFormat="1" x14ac:dyDescent="0.25">
      <c r="B120" s="34"/>
      <c r="C120" s="34"/>
      <c r="D120" s="34"/>
    </row>
    <row r="121" spans="2:4" s="33" customFormat="1" x14ac:dyDescent="0.25">
      <c r="B121" s="34"/>
      <c r="C121" s="34"/>
      <c r="D121" s="34"/>
    </row>
    <row r="122" spans="2:4" s="33" customFormat="1" x14ac:dyDescent="0.25">
      <c r="B122" s="34"/>
      <c r="C122" s="34"/>
      <c r="D122" s="34"/>
    </row>
    <row r="123" spans="2:4" s="33" customFormat="1" x14ac:dyDescent="0.25">
      <c r="B123" s="34"/>
      <c r="C123" s="34"/>
      <c r="D123" s="34"/>
    </row>
    <row r="124" spans="2:4" s="33" customFormat="1" x14ac:dyDescent="0.25">
      <c r="B124" s="34"/>
      <c r="C124" s="34"/>
      <c r="D124" s="34"/>
    </row>
    <row r="125" spans="2:4" s="33" customFormat="1" x14ac:dyDescent="0.25">
      <c r="B125" s="34"/>
      <c r="C125" s="34"/>
      <c r="D125" s="34"/>
    </row>
    <row r="126" spans="2:4" s="33" customFormat="1" x14ac:dyDescent="0.25">
      <c r="B126" s="34"/>
      <c r="C126" s="34"/>
      <c r="D126" s="34"/>
    </row>
    <row r="127" spans="2:4" s="33" customFormat="1" x14ac:dyDescent="0.25">
      <c r="B127" s="34"/>
      <c r="C127" s="34"/>
      <c r="D127" s="34"/>
    </row>
    <row r="128" spans="2:4" s="33" customFormat="1" x14ac:dyDescent="0.25">
      <c r="B128" s="34"/>
      <c r="C128" s="34"/>
      <c r="D128" s="34"/>
    </row>
    <row r="129" spans="2:4" s="33" customFormat="1" x14ac:dyDescent="0.25">
      <c r="B129" s="34"/>
      <c r="C129" s="34"/>
      <c r="D129" s="34"/>
    </row>
    <row r="130" spans="2:4" s="33" customFormat="1" x14ac:dyDescent="0.25">
      <c r="B130" s="34"/>
      <c r="C130" s="34"/>
      <c r="D130" s="34"/>
    </row>
    <row r="131" spans="2:4" s="33" customFormat="1" x14ac:dyDescent="0.25">
      <c r="B131" s="34"/>
      <c r="C131" s="34"/>
      <c r="D131" s="34"/>
    </row>
    <row r="132" spans="2:4" s="33" customFormat="1" x14ac:dyDescent="0.25">
      <c r="B132" s="34"/>
      <c r="C132" s="34"/>
      <c r="D132" s="34"/>
    </row>
    <row r="133" spans="2:4" s="33" customFormat="1" x14ac:dyDescent="0.25">
      <c r="B133" s="34"/>
      <c r="C133" s="34"/>
      <c r="D133" s="34"/>
    </row>
    <row r="134" spans="2:4" s="33" customFormat="1" x14ac:dyDescent="0.25">
      <c r="B134" s="34"/>
      <c r="C134" s="34"/>
      <c r="D134" s="34"/>
    </row>
    <row r="135" spans="2:4" s="33" customFormat="1" x14ac:dyDescent="0.25">
      <c r="B135" s="34"/>
      <c r="C135" s="34"/>
      <c r="D135" s="34"/>
    </row>
    <row r="136" spans="2:4" s="33" customFormat="1" x14ac:dyDescent="0.25">
      <c r="B136" s="34"/>
      <c r="C136" s="34"/>
      <c r="D136" s="34"/>
    </row>
    <row r="137" spans="2:4" s="33" customFormat="1" x14ac:dyDescent="0.25">
      <c r="B137" s="34"/>
      <c r="C137" s="34"/>
      <c r="D137" s="34"/>
    </row>
    <row r="138" spans="2:4" s="33" customFormat="1" x14ac:dyDescent="0.25">
      <c r="B138" s="34"/>
      <c r="C138" s="34"/>
      <c r="D138" s="34"/>
    </row>
    <row r="139" spans="2:4" s="33" customFormat="1" x14ac:dyDescent="0.25">
      <c r="B139" s="34"/>
      <c r="C139" s="34"/>
      <c r="D139" s="34"/>
    </row>
    <row r="140" spans="2:4" s="33" customFormat="1" x14ac:dyDescent="0.25">
      <c r="B140" s="34"/>
      <c r="C140" s="34"/>
      <c r="D140" s="34"/>
    </row>
    <row r="141" spans="2:4" s="33" customFormat="1" x14ac:dyDescent="0.25">
      <c r="B141" s="34"/>
      <c r="C141" s="34"/>
      <c r="D141" s="34"/>
    </row>
    <row r="142" spans="2:4" s="33" customFormat="1" x14ac:dyDescent="0.25">
      <c r="B142" s="34"/>
      <c r="C142" s="34"/>
      <c r="D142" s="34"/>
    </row>
    <row r="143" spans="2:4" s="33" customFormat="1" x14ac:dyDescent="0.25">
      <c r="B143" s="34"/>
      <c r="C143" s="34"/>
      <c r="D143" s="34"/>
    </row>
    <row r="144" spans="2:4" s="33" customFormat="1" x14ac:dyDescent="0.25">
      <c r="B144" s="34"/>
      <c r="C144" s="34"/>
      <c r="D144" s="34"/>
    </row>
    <row r="145" spans="2:4" s="33" customFormat="1" x14ac:dyDescent="0.25">
      <c r="B145" s="34"/>
      <c r="C145" s="34"/>
      <c r="D145" s="34"/>
    </row>
    <row r="146" spans="2:4" s="33" customFormat="1" x14ac:dyDescent="0.25">
      <c r="B146" s="34"/>
      <c r="C146" s="34"/>
      <c r="D146" s="34"/>
    </row>
    <row r="147" spans="2:4" s="33" customFormat="1" x14ac:dyDescent="0.25">
      <c r="B147" s="34"/>
      <c r="C147" s="34"/>
      <c r="D147" s="34"/>
    </row>
    <row r="148" spans="2:4" s="33" customFormat="1" x14ac:dyDescent="0.25">
      <c r="B148" s="34"/>
      <c r="C148" s="34"/>
      <c r="D148" s="34"/>
    </row>
    <row r="149" spans="2:4" s="33" customFormat="1" x14ac:dyDescent="0.25">
      <c r="B149" s="34"/>
      <c r="C149" s="34"/>
      <c r="D149" s="34"/>
    </row>
    <row r="150" spans="2:4" s="33" customFormat="1" x14ac:dyDescent="0.25">
      <c r="B150" s="34"/>
      <c r="C150" s="34"/>
      <c r="D150" s="34"/>
    </row>
    <row r="151" spans="2:4" s="33" customFormat="1" x14ac:dyDescent="0.25">
      <c r="B151" s="34"/>
      <c r="C151" s="34"/>
      <c r="D151" s="34"/>
    </row>
    <row r="152" spans="2:4" s="33" customFormat="1" x14ac:dyDescent="0.25">
      <c r="B152" s="34"/>
      <c r="C152" s="34"/>
      <c r="D152" s="34"/>
    </row>
    <row r="153" spans="2:4" s="33" customFormat="1" x14ac:dyDescent="0.25">
      <c r="B153" s="34"/>
      <c r="C153" s="34"/>
      <c r="D153" s="34"/>
    </row>
    <row r="154" spans="2:4" s="33" customFormat="1" x14ac:dyDescent="0.25">
      <c r="B154" s="34"/>
      <c r="C154" s="34"/>
      <c r="D154" s="34"/>
    </row>
    <row r="155" spans="2:4" s="33" customFormat="1" x14ac:dyDescent="0.25">
      <c r="B155" s="34"/>
      <c r="C155" s="34"/>
      <c r="D155" s="34"/>
    </row>
    <row r="156" spans="2:4" s="33" customFormat="1" x14ac:dyDescent="0.25">
      <c r="B156" s="34"/>
      <c r="C156" s="34"/>
      <c r="D156" s="34"/>
    </row>
    <row r="157" spans="2:4" s="33" customFormat="1" x14ac:dyDescent="0.25">
      <c r="B157" s="34"/>
      <c r="C157" s="34"/>
      <c r="D157" s="34"/>
    </row>
    <row r="158" spans="2:4" s="33" customFormat="1" x14ac:dyDescent="0.25">
      <c r="B158" s="34"/>
      <c r="C158" s="34"/>
      <c r="D158" s="34"/>
    </row>
    <row r="159" spans="2:4" s="33" customFormat="1" x14ac:dyDescent="0.25">
      <c r="B159" s="34"/>
      <c r="C159" s="34"/>
      <c r="D159" s="34"/>
    </row>
    <row r="160" spans="2:4" s="33" customFormat="1" x14ac:dyDescent="0.25">
      <c r="B160" s="34"/>
      <c r="C160" s="34"/>
      <c r="D160" s="34"/>
    </row>
    <row r="161" spans="2:4" s="33" customFormat="1" x14ac:dyDescent="0.25">
      <c r="B161" s="34"/>
      <c r="C161" s="34"/>
      <c r="D161" s="34"/>
    </row>
    <row r="162" spans="2:4" s="33" customFormat="1" x14ac:dyDescent="0.25">
      <c r="B162" s="34"/>
      <c r="C162" s="34"/>
      <c r="D162" s="34"/>
    </row>
    <row r="163" spans="2:4" s="33" customFormat="1" x14ac:dyDescent="0.25">
      <c r="B163" s="34"/>
      <c r="C163" s="34"/>
      <c r="D163" s="34"/>
    </row>
    <row r="164" spans="2:4" s="33" customFormat="1" x14ac:dyDescent="0.25">
      <c r="B164" s="34"/>
      <c r="C164" s="34"/>
      <c r="D164" s="34"/>
    </row>
    <row r="165" spans="2:4" s="33" customFormat="1" x14ac:dyDescent="0.25">
      <c r="B165" s="34"/>
      <c r="C165" s="34"/>
      <c r="D165" s="34"/>
    </row>
    <row r="166" spans="2:4" s="33" customFormat="1" x14ac:dyDescent="0.25">
      <c r="B166" s="34"/>
      <c r="C166" s="34"/>
      <c r="D166" s="34"/>
    </row>
    <row r="167" spans="2:4" s="33" customFormat="1" x14ac:dyDescent="0.25">
      <c r="B167" s="34"/>
      <c r="C167" s="34"/>
      <c r="D167" s="34"/>
    </row>
    <row r="168" spans="2:4" s="33" customFormat="1" x14ac:dyDescent="0.25">
      <c r="B168" s="34"/>
      <c r="C168" s="34"/>
      <c r="D168" s="34"/>
    </row>
    <row r="169" spans="2:4" s="33" customFormat="1" x14ac:dyDescent="0.25">
      <c r="B169" s="34"/>
      <c r="C169" s="34"/>
      <c r="D169" s="34"/>
    </row>
    <row r="170" spans="2:4" s="33" customFormat="1" x14ac:dyDescent="0.25">
      <c r="B170" s="34"/>
      <c r="C170" s="34"/>
      <c r="D170" s="34"/>
    </row>
    <row r="171" spans="2:4" s="33" customFormat="1" x14ac:dyDescent="0.25">
      <c r="B171" s="34"/>
      <c r="C171" s="34"/>
      <c r="D171" s="34"/>
    </row>
    <row r="172" spans="2:4" s="33" customFormat="1" x14ac:dyDescent="0.25">
      <c r="B172" s="34"/>
      <c r="C172" s="34"/>
      <c r="D172" s="34"/>
    </row>
    <row r="173" spans="2:4" s="33" customFormat="1" x14ac:dyDescent="0.25">
      <c r="B173" s="34"/>
      <c r="C173" s="34"/>
      <c r="D173" s="34"/>
    </row>
    <row r="174" spans="2:4" s="33" customFormat="1" x14ac:dyDescent="0.25">
      <c r="B174" s="34"/>
      <c r="C174" s="34"/>
      <c r="D174" s="34"/>
    </row>
    <row r="175" spans="2:4" s="33" customFormat="1" x14ac:dyDescent="0.25">
      <c r="B175" s="34"/>
      <c r="C175" s="34"/>
      <c r="D175" s="34"/>
    </row>
    <row r="176" spans="2:4" s="33" customFormat="1" x14ac:dyDescent="0.25">
      <c r="B176" s="34"/>
      <c r="C176" s="34"/>
      <c r="D176" s="34"/>
    </row>
    <row r="177" spans="2:4" s="33" customFormat="1" x14ac:dyDescent="0.25">
      <c r="B177" s="34"/>
      <c r="C177" s="34"/>
      <c r="D177" s="34"/>
    </row>
    <row r="178" spans="2:4" s="33" customFormat="1" x14ac:dyDescent="0.25">
      <c r="B178" s="34"/>
      <c r="C178" s="34"/>
      <c r="D178" s="34"/>
    </row>
    <row r="179" spans="2:4" s="33" customFormat="1" x14ac:dyDescent="0.25">
      <c r="B179" s="34"/>
      <c r="C179" s="34"/>
      <c r="D179" s="34"/>
    </row>
    <row r="180" spans="2:4" s="33" customFormat="1" x14ac:dyDescent="0.25">
      <c r="B180" s="34"/>
      <c r="C180" s="34"/>
      <c r="D180" s="34"/>
    </row>
    <row r="181" spans="2:4" s="33" customFormat="1" x14ac:dyDescent="0.25">
      <c r="B181" s="34"/>
      <c r="C181" s="34"/>
      <c r="D181" s="34"/>
    </row>
    <row r="182" spans="2:4" s="33" customFormat="1" x14ac:dyDescent="0.25">
      <c r="B182" s="34"/>
      <c r="C182" s="34"/>
      <c r="D182" s="34"/>
    </row>
    <row r="183" spans="2:4" s="33" customFormat="1" x14ac:dyDescent="0.25">
      <c r="B183" s="34"/>
      <c r="C183" s="34"/>
      <c r="D183" s="34"/>
    </row>
    <row r="184" spans="2:4" s="33" customFormat="1" x14ac:dyDescent="0.25">
      <c r="B184" s="34"/>
      <c r="C184" s="34"/>
      <c r="D184" s="34"/>
    </row>
    <row r="185" spans="2:4" s="33" customFormat="1" x14ac:dyDescent="0.25">
      <c r="B185" s="34"/>
      <c r="C185" s="34"/>
      <c r="D185" s="34"/>
    </row>
    <row r="186" spans="2:4" s="33" customFormat="1" x14ac:dyDescent="0.25">
      <c r="B186" s="34"/>
      <c r="C186" s="34"/>
      <c r="D186" s="34"/>
    </row>
    <row r="187" spans="2:4" s="33" customFormat="1" x14ac:dyDescent="0.25">
      <c r="B187" s="34"/>
      <c r="C187" s="34"/>
      <c r="D187" s="34"/>
    </row>
    <row r="188" spans="2:4" s="33" customFormat="1" x14ac:dyDescent="0.25">
      <c r="B188" s="34"/>
      <c r="C188" s="34"/>
      <c r="D188" s="34"/>
    </row>
    <row r="189" spans="2:4" s="33" customFormat="1" x14ac:dyDescent="0.25">
      <c r="B189" s="34"/>
      <c r="C189" s="34"/>
      <c r="D189" s="34"/>
    </row>
    <row r="190" spans="2:4" s="33" customFormat="1" x14ac:dyDescent="0.25">
      <c r="B190" s="34"/>
      <c r="C190" s="34"/>
      <c r="D190" s="34"/>
    </row>
    <row r="191" spans="2:4" s="33" customFormat="1" x14ac:dyDescent="0.25">
      <c r="B191" s="34"/>
      <c r="C191" s="34"/>
      <c r="D191" s="34"/>
    </row>
    <row r="192" spans="2:4" s="33" customFormat="1" x14ac:dyDescent="0.25">
      <c r="B192" s="34"/>
      <c r="C192" s="34"/>
      <c r="D192" s="34"/>
    </row>
    <row r="193" spans="2:4" s="33" customFormat="1" x14ac:dyDescent="0.25">
      <c r="B193" s="34"/>
      <c r="C193" s="34"/>
      <c r="D193" s="34"/>
    </row>
    <row r="194" spans="2:4" s="33" customFormat="1" x14ac:dyDescent="0.25">
      <c r="B194" s="34"/>
      <c r="C194" s="34"/>
      <c r="D194" s="34"/>
    </row>
    <row r="195" spans="2:4" s="33" customFormat="1" x14ac:dyDescent="0.25">
      <c r="B195" s="34"/>
      <c r="C195" s="34"/>
      <c r="D195" s="34"/>
    </row>
    <row r="196" spans="2:4" s="33" customFormat="1" x14ac:dyDescent="0.25">
      <c r="B196" s="34"/>
      <c r="C196" s="34"/>
      <c r="D196" s="34"/>
    </row>
    <row r="197" spans="2:4" s="33" customFormat="1" x14ac:dyDescent="0.25">
      <c r="B197" s="34"/>
      <c r="C197" s="34"/>
      <c r="D197" s="34"/>
    </row>
    <row r="198" spans="2:4" s="33" customFormat="1" x14ac:dyDescent="0.25">
      <c r="B198" s="34"/>
      <c r="C198" s="34"/>
      <c r="D198" s="34"/>
    </row>
    <row r="199" spans="2:4" s="33" customFormat="1" x14ac:dyDescent="0.25">
      <c r="B199" s="34"/>
      <c r="C199" s="34"/>
      <c r="D199" s="34"/>
    </row>
    <row r="200" spans="2:4" s="33" customFormat="1" x14ac:dyDescent="0.25">
      <c r="B200" s="34"/>
      <c r="C200" s="34"/>
      <c r="D200" s="34"/>
    </row>
    <row r="201" spans="2:4" s="33" customFormat="1" x14ac:dyDescent="0.25">
      <c r="B201" s="34"/>
      <c r="C201" s="34"/>
      <c r="D201" s="34"/>
    </row>
    <row r="202" spans="2:4" s="33" customFormat="1" x14ac:dyDescent="0.25">
      <c r="B202" s="34"/>
      <c r="C202" s="34"/>
      <c r="D202" s="34"/>
    </row>
    <row r="203" spans="2:4" s="33" customFormat="1" x14ac:dyDescent="0.25">
      <c r="B203" s="34"/>
      <c r="C203" s="34"/>
      <c r="D203" s="34"/>
    </row>
    <row r="204" spans="2:4" s="33" customFormat="1" x14ac:dyDescent="0.25">
      <c r="B204" s="34"/>
      <c r="C204" s="34"/>
      <c r="D204" s="34"/>
    </row>
    <row r="205" spans="2:4" s="33" customFormat="1" x14ac:dyDescent="0.25">
      <c r="B205" s="34"/>
      <c r="C205" s="34"/>
      <c r="D205" s="34"/>
    </row>
    <row r="206" spans="2:4" s="33" customFormat="1" x14ac:dyDescent="0.25">
      <c r="B206" s="34"/>
      <c r="C206" s="34"/>
      <c r="D206" s="34"/>
    </row>
    <row r="207" spans="2:4" s="33" customFormat="1" x14ac:dyDescent="0.25">
      <c r="B207" s="34"/>
      <c r="C207" s="34"/>
      <c r="D207" s="34"/>
    </row>
    <row r="208" spans="2:4" s="33" customFormat="1" x14ac:dyDescent="0.25">
      <c r="B208" s="34"/>
      <c r="C208" s="34"/>
      <c r="D208" s="34"/>
    </row>
    <row r="209" spans="2:4" s="33" customFormat="1" x14ac:dyDescent="0.25">
      <c r="B209" s="34"/>
      <c r="C209" s="34"/>
      <c r="D209" s="34"/>
    </row>
    <row r="210" spans="2:4" s="33" customFormat="1" x14ac:dyDescent="0.25">
      <c r="B210" s="34"/>
      <c r="C210" s="34"/>
      <c r="D210" s="34"/>
    </row>
    <row r="211" spans="2:4" s="33" customFormat="1" x14ac:dyDescent="0.25">
      <c r="B211" s="34"/>
      <c r="C211" s="34"/>
      <c r="D211" s="34"/>
    </row>
    <row r="212" spans="2:4" s="33" customFormat="1" x14ac:dyDescent="0.25">
      <c r="B212" s="34"/>
      <c r="C212" s="34"/>
      <c r="D212" s="34"/>
    </row>
    <row r="213" spans="2:4" s="33" customFormat="1" x14ac:dyDescent="0.25">
      <c r="B213" s="34"/>
      <c r="C213" s="34"/>
      <c r="D213" s="34"/>
    </row>
    <row r="214" spans="2:4" s="33" customFormat="1" x14ac:dyDescent="0.25">
      <c r="B214" s="34"/>
      <c r="C214" s="34"/>
      <c r="D214" s="34"/>
    </row>
    <row r="215" spans="2:4" s="33" customFormat="1" x14ac:dyDescent="0.25">
      <c r="B215" s="34"/>
      <c r="C215" s="34"/>
      <c r="D215" s="34"/>
    </row>
    <row r="216" spans="2:4" s="33" customFormat="1" x14ac:dyDescent="0.25">
      <c r="B216" s="34"/>
      <c r="C216" s="34"/>
      <c r="D216" s="34"/>
    </row>
    <row r="217" spans="2:4" s="33" customFormat="1" x14ac:dyDescent="0.25">
      <c r="B217" s="34"/>
      <c r="C217" s="34"/>
      <c r="D217" s="34"/>
    </row>
    <row r="218" spans="2:4" s="33" customFormat="1" x14ac:dyDescent="0.25">
      <c r="B218" s="34"/>
      <c r="C218" s="34"/>
      <c r="D218" s="34"/>
    </row>
    <row r="219" spans="2:4" s="33" customFormat="1" x14ac:dyDescent="0.25">
      <c r="B219" s="34"/>
      <c r="C219" s="34"/>
      <c r="D219" s="34"/>
    </row>
    <row r="220" spans="2:4" s="33" customFormat="1" x14ac:dyDescent="0.25">
      <c r="B220" s="34"/>
      <c r="C220" s="34"/>
      <c r="D220" s="34"/>
    </row>
    <row r="221" spans="2:4" s="33" customFormat="1" x14ac:dyDescent="0.25">
      <c r="B221" s="34"/>
      <c r="C221" s="34"/>
      <c r="D221" s="34"/>
    </row>
    <row r="222" spans="2:4" s="33" customFormat="1" x14ac:dyDescent="0.25">
      <c r="B222" s="34"/>
      <c r="C222" s="34"/>
      <c r="D222" s="34"/>
    </row>
    <row r="223" spans="2:4" s="33" customFormat="1" x14ac:dyDescent="0.25">
      <c r="B223" s="34"/>
      <c r="C223" s="34"/>
      <c r="D223" s="34"/>
    </row>
    <row r="224" spans="2:4" s="33" customFormat="1" x14ac:dyDescent="0.25">
      <c r="B224" s="34"/>
      <c r="C224" s="34"/>
      <c r="D224" s="34"/>
    </row>
    <row r="225" spans="2:4" s="33" customFormat="1" x14ac:dyDescent="0.25">
      <c r="B225" s="34"/>
      <c r="C225" s="34"/>
      <c r="D225" s="34"/>
    </row>
    <row r="226" spans="2:4" s="33" customFormat="1" x14ac:dyDescent="0.25">
      <c r="B226" s="34"/>
      <c r="C226" s="34"/>
      <c r="D226" s="34"/>
    </row>
    <row r="227" spans="2:4" s="33" customFormat="1" x14ac:dyDescent="0.25">
      <c r="B227" s="34"/>
      <c r="C227" s="34"/>
      <c r="D227" s="34"/>
    </row>
    <row r="228" spans="2:4" s="33" customFormat="1" x14ac:dyDescent="0.25">
      <c r="B228" s="34"/>
      <c r="C228" s="34"/>
      <c r="D228" s="34"/>
    </row>
    <row r="229" spans="2:4" s="33" customFormat="1" x14ac:dyDescent="0.25">
      <c r="B229" s="34"/>
      <c r="C229" s="34"/>
      <c r="D229" s="34"/>
    </row>
    <row r="230" spans="2:4" s="33" customFormat="1" x14ac:dyDescent="0.25">
      <c r="B230" s="34"/>
      <c r="C230" s="34"/>
      <c r="D230" s="34"/>
    </row>
    <row r="231" spans="2:4" s="33" customFormat="1" x14ac:dyDescent="0.25">
      <c r="B231" s="34"/>
      <c r="C231" s="34"/>
      <c r="D231" s="34"/>
    </row>
    <row r="232" spans="2:4" s="33" customFormat="1" x14ac:dyDescent="0.25">
      <c r="B232" s="34"/>
      <c r="C232" s="34"/>
      <c r="D232" s="34"/>
    </row>
    <row r="233" spans="2:4" s="33" customFormat="1" x14ac:dyDescent="0.25">
      <c r="B233" s="34"/>
      <c r="C233" s="34"/>
      <c r="D233" s="34"/>
    </row>
    <row r="234" spans="2:4" s="33" customFormat="1" x14ac:dyDescent="0.25">
      <c r="B234" s="34"/>
      <c r="C234" s="34"/>
      <c r="D234" s="34"/>
    </row>
    <row r="235" spans="2:4" s="33" customFormat="1" x14ac:dyDescent="0.25">
      <c r="B235" s="34"/>
      <c r="C235" s="34"/>
      <c r="D235" s="34"/>
    </row>
    <row r="236" spans="2:4" s="33" customFormat="1" x14ac:dyDescent="0.25">
      <c r="B236" s="34"/>
      <c r="C236" s="34"/>
      <c r="D236" s="34"/>
    </row>
    <row r="237" spans="2:4" s="33" customFormat="1" x14ac:dyDescent="0.25">
      <c r="B237" s="34"/>
      <c r="C237" s="34"/>
      <c r="D237" s="34"/>
    </row>
    <row r="238" spans="2:4" s="33" customFormat="1" x14ac:dyDescent="0.25">
      <c r="B238" s="34"/>
      <c r="C238" s="34"/>
      <c r="D238" s="34"/>
    </row>
    <row r="239" spans="2:4" s="33" customFormat="1" x14ac:dyDescent="0.25">
      <c r="B239" s="34"/>
      <c r="C239" s="34"/>
      <c r="D239" s="34"/>
    </row>
    <row r="240" spans="2:4" s="33" customFormat="1" x14ac:dyDescent="0.25">
      <c r="B240" s="34"/>
      <c r="C240" s="34"/>
      <c r="D240" s="34"/>
    </row>
    <row r="241" spans="2:4" s="33" customFormat="1" x14ac:dyDescent="0.25">
      <c r="B241" s="34"/>
      <c r="C241" s="34"/>
      <c r="D241" s="34"/>
    </row>
    <row r="242" spans="2:4" s="33" customFormat="1" x14ac:dyDescent="0.25">
      <c r="B242" s="34"/>
      <c r="C242" s="34"/>
      <c r="D242" s="34"/>
    </row>
    <row r="243" spans="2:4" s="33" customFormat="1" x14ac:dyDescent="0.25">
      <c r="B243" s="34"/>
      <c r="C243" s="34"/>
      <c r="D243" s="34"/>
    </row>
    <row r="244" spans="2:4" s="33" customFormat="1" x14ac:dyDescent="0.25">
      <c r="B244" s="34"/>
      <c r="C244" s="34"/>
      <c r="D244" s="34"/>
    </row>
    <row r="245" spans="2:4" s="33" customFormat="1" x14ac:dyDescent="0.25">
      <c r="B245" s="34"/>
      <c r="C245" s="34"/>
      <c r="D245" s="34"/>
    </row>
    <row r="246" spans="2:4" s="33" customFormat="1" x14ac:dyDescent="0.25">
      <c r="B246" s="34"/>
      <c r="C246" s="34"/>
      <c r="D246" s="34"/>
    </row>
    <row r="247" spans="2:4" s="33" customFormat="1" x14ac:dyDescent="0.25">
      <c r="B247" s="34"/>
      <c r="C247" s="34"/>
      <c r="D247" s="34"/>
    </row>
    <row r="248" spans="2:4" s="33" customFormat="1" x14ac:dyDescent="0.25">
      <c r="B248" s="34"/>
      <c r="C248" s="34"/>
      <c r="D248" s="34"/>
    </row>
    <row r="249" spans="2:4" s="33" customFormat="1" x14ac:dyDescent="0.25">
      <c r="B249" s="34"/>
      <c r="C249" s="34"/>
      <c r="D249" s="34"/>
    </row>
    <row r="250" spans="2:4" s="33" customFormat="1" x14ac:dyDescent="0.25">
      <c r="B250" s="34"/>
      <c r="C250" s="34"/>
      <c r="D250" s="34"/>
    </row>
    <row r="251" spans="2:4" s="33" customFormat="1" x14ac:dyDescent="0.25">
      <c r="B251" s="34"/>
      <c r="C251" s="34"/>
      <c r="D251" s="34"/>
    </row>
    <row r="252" spans="2:4" s="33" customFormat="1" x14ac:dyDescent="0.25">
      <c r="B252" s="34"/>
      <c r="C252" s="34"/>
      <c r="D252" s="34"/>
    </row>
    <row r="253" spans="2:4" s="33" customFormat="1" x14ac:dyDescent="0.25">
      <c r="B253" s="34"/>
      <c r="C253" s="34"/>
      <c r="D253" s="34"/>
    </row>
    <row r="254" spans="2:4" s="33" customFormat="1" x14ac:dyDescent="0.25">
      <c r="B254" s="34"/>
      <c r="C254" s="34"/>
      <c r="D254" s="34"/>
    </row>
    <row r="255" spans="2:4" s="33" customFormat="1" x14ac:dyDescent="0.25">
      <c r="B255" s="34"/>
      <c r="C255" s="34"/>
      <c r="D255" s="34"/>
    </row>
    <row r="256" spans="2:4" s="33" customFormat="1" x14ac:dyDescent="0.25">
      <c r="B256" s="34"/>
      <c r="C256" s="34"/>
      <c r="D256" s="34"/>
    </row>
    <row r="257" spans="2:4" s="33" customFormat="1" x14ac:dyDescent="0.25">
      <c r="B257" s="34"/>
      <c r="C257" s="34"/>
      <c r="D257" s="34"/>
    </row>
    <row r="258" spans="2:4" s="33" customFormat="1" x14ac:dyDescent="0.25">
      <c r="B258" s="34"/>
      <c r="C258" s="34"/>
      <c r="D258" s="34"/>
    </row>
    <row r="259" spans="2:4" s="33" customFormat="1" x14ac:dyDescent="0.25">
      <c r="B259" s="34"/>
      <c r="C259" s="34"/>
      <c r="D259" s="34"/>
    </row>
    <row r="260" spans="2:4" s="33" customFormat="1" x14ac:dyDescent="0.25">
      <c r="B260" s="34"/>
      <c r="C260" s="34"/>
      <c r="D260" s="34"/>
    </row>
    <row r="261" spans="2:4" s="33" customFormat="1" x14ac:dyDescent="0.25">
      <c r="B261" s="34"/>
      <c r="C261" s="34"/>
      <c r="D261" s="34"/>
    </row>
    <row r="262" spans="2:4" s="33" customFormat="1" x14ac:dyDescent="0.25">
      <c r="B262" s="34"/>
      <c r="C262" s="34"/>
      <c r="D262" s="34"/>
    </row>
    <row r="263" spans="2:4" s="33" customFormat="1" x14ac:dyDescent="0.25">
      <c r="B263" s="34"/>
      <c r="C263" s="34"/>
      <c r="D263" s="34"/>
    </row>
    <row r="264" spans="2:4" s="33" customFormat="1" x14ac:dyDescent="0.25">
      <c r="B264" s="34"/>
      <c r="C264" s="34"/>
      <c r="D264" s="34"/>
    </row>
    <row r="265" spans="2:4" s="33" customFormat="1" x14ac:dyDescent="0.25">
      <c r="B265" s="34"/>
      <c r="C265" s="34"/>
      <c r="D265" s="34"/>
    </row>
    <row r="266" spans="2:4" s="33" customFormat="1" x14ac:dyDescent="0.25">
      <c r="B266" s="34"/>
      <c r="C266" s="34"/>
      <c r="D266" s="34"/>
    </row>
    <row r="267" spans="2:4" s="33" customFormat="1" x14ac:dyDescent="0.25">
      <c r="B267" s="34"/>
      <c r="C267" s="34"/>
      <c r="D267" s="34"/>
    </row>
    <row r="268" spans="2:4" s="33" customFormat="1" x14ac:dyDescent="0.25">
      <c r="B268" s="34"/>
      <c r="C268" s="34"/>
      <c r="D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CLASIFICACION ADMINISTRATIVA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8"/>
  <sheetViews>
    <sheetView tabSelected="1" view="pageLayout" topLeftCell="A55" zoomScaleNormal="100" workbookViewId="0">
      <selection activeCell="A17" sqref="A17"/>
    </sheetView>
  </sheetViews>
  <sheetFormatPr baseColWidth="10" defaultRowHeight="15" x14ac:dyDescent="0.25"/>
  <cols>
    <col min="1" max="1" width="99.140625" customWidth="1"/>
    <col min="2" max="2" width="17.42578125" style="9" customWidth="1"/>
    <col min="3" max="4" width="24.140625" style="9" customWidth="1"/>
    <col min="6" max="7" width="14.7109375" bestFit="1" customWidth="1"/>
  </cols>
  <sheetData>
    <row r="1" spans="1:8" x14ac:dyDescent="0.25">
      <c r="A1" s="26" t="s">
        <v>433</v>
      </c>
      <c r="B1" t="s">
        <v>431</v>
      </c>
      <c r="C1"/>
      <c r="D1"/>
    </row>
    <row r="2" spans="1:8" ht="14.45" x14ac:dyDescent="0.3">
      <c r="A2" s="27" t="s">
        <v>145</v>
      </c>
      <c r="B2" s="4">
        <v>3702500</v>
      </c>
      <c r="C2"/>
      <c r="D2"/>
    </row>
    <row r="3" spans="1:8" ht="14.45" x14ac:dyDescent="0.3">
      <c r="A3" s="32" t="s">
        <v>146</v>
      </c>
      <c r="B3" s="4">
        <v>980000</v>
      </c>
      <c r="C3"/>
      <c r="D3"/>
    </row>
    <row r="4" spans="1:8" x14ac:dyDescent="0.25">
      <c r="A4" s="32" t="s">
        <v>305</v>
      </c>
      <c r="B4" s="4">
        <v>1700000</v>
      </c>
      <c r="C4"/>
      <c r="D4"/>
      <c r="F4" s="9"/>
      <c r="G4" s="28"/>
      <c r="H4" s="28"/>
    </row>
    <row r="5" spans="1:8" ht="14.45" x14ac:dyDescent="0.3">
      <c r="A5" s="32" t="s">
        <v>206</v>
      </c>
      <c r="B5" s="4">
        <v>1022500</v>
      </c>
      <c r="C5"/>
      <c r="D5"/>
      <c r="F5" s="9"/>
    </row>
    <row r="6" spans="1:8" ht="14.45" x14ac:dyDescent="0.3">
      <c r="A6" s="27" t="s">
        <v>101</v>
      </c>
      <c r="B6" s="4">
        <v>98980261.909999996</v>
      </c>
      <c r="C6"/>
      <c r="D6"/>
    </row>
    <row r="7" spans="1:8" x14ac:dyDescent="0.25">
      <c r="A7" s="32" t="s">
        <v>187</v>
      </c>
      <c r="B7" s="4">
        <v>1792556.07</v>
      </c>
      <c r="C7"/>
      <c r="D7"/>
    </row>
    <row r="8" spans="1:8" ht="14.45" x14ac:dyDescent="0.3">
      <c r="A8" s="32" t="s">
        <v>281</v>
      </c>
      <c r="B8" s="4">
        <v>1696522.6099999999</v>
      </c>
      <c r="C8"/>
      <c r="D8"/>
    </row>
    <row r="9" spans="1:8" x14ac:dyDescent="0.25">
      <c r="A9" s="32" t="s">
        <v>298</v>
      </c>
      <c r="B9" s="4">
        <v>3829000</v>
      </c>
      <c r="C9"/>
      <c r="D9"/>
    </row>
    <row r="10" spans="1:8" ht="14.45" x14ac:dyDescent="0.3">
      <c r="A10" s="32" t="s">
        <v>365</v>
      </c>
      <c r="B10" s="4">
        <v>5657837.1900000004</v>
      </c>
      <c r="C10"/>
      <c r="D10"/>
    </row>
    <row r="11" spans="1:8" x14ac:dyDescent="0.25">
      <c r="A11" s="32" t="s">
        <v>339</v>
      </c>
      <c r="B11" s="4">
        <v>10000000</v>
      </c>
      <c r="C11"/>
      <c r="D11"/>
    </row>
    <row r="12" spans="1:8" x14ac:dyDescent="0.25">
      <c r="A12" s="32" t="s">
        <v>268</v>
      </c>
      <c r="B12" s="4">
        <v>1390137.3900000001</v>
      </c>
      <c r="C12"/>
      <c r="D12"/>
    </row>
    <row r="13" spans="1:8" x14ac:dyDescent="0.25">
      <c r="A13" s="32" t="s">
        <v>102</v>
      </c>
      <c r="B13" s="4">
        <v>2538000</v>
      </c>
      <c r="C13"/>
      <c r="D13"/>
    </row>
    <row r="14" spans="1:8" x14ac:dyDescent="0.25">
      <c r="A14" s="32" t="s">
        <v>376</v>
      </c>
      <c r="B14" s="4">
        <v>2200000</v>
      </c>
      <c r="C14"/>
      <c r="D14"/>
    </row>
    <row r="15" spans="1:8" x14ac:dyDescent="0.25">
      <c r="A15" s="32" t="s">
        <v>375</v>
      </c>
      <c r="B15" s="4">
        <v>4000000</v>
      </c>
      <c r="C15"/>
      <c r="D15"/>
    </row>
    <row r="16" spans="1:8" s="33" customFormat="1" ht="14.45" x14ac:dyDescent="0.3">
      <c r="A16" s="32" t="s">
        <v>344</v>
      </c>
      <c r="B16" s="4">
        <v>6260294</v>
      </c>
      <c r="C16" s="34"/>
      <c r="D16" s="34"/>
    </row>
    <row r="17" spans="1:4" s="33" customFormat="1" ht="14.45" x14ac:dyDescent="0.3">
      <c r="A17" s="32" t="s">
        <v>350</v>
      </c>
      <c r="B17" s="4">
        <v>59615914.649999999</v>
      </c>
      <c r="C17" s="34"/>
      <c r="D17" s="34"/>
    </row>
    <row r="18" spans="1:4" s="33" customFormat="1" x14ac:dyDescent="0.25">
      <c r="A18" s="27" t="s">
        <v>154</v>
      </c>
      <c r="B18" s="4">
        <v>5862000</v>
      </c>
      <c r="C18" s="34"/>
      <c r="D18" s="34"/>
    </row>
    <row r="19" spans="1:4" s="33" customFormat="1" x14ac:dyDescent="0.25">
      <c r="A19" s="32" t="s">
        <v>155</v>
      </c>
      <c r="B19" s="4">
        <v>3152976</v>
      </c>
      <c r="C19" s="34"/>
      <c r="D19" s="34"/>
    </row>
    <row r="20" spans="1:4" s="33" customFormat="1" ht="14.45" x14ac:dyDescent="0.3">
      <c r="A20" s="32" t="s">
        <v>310</v>
      </c>
      <c r="B20" s="4">
        <v>500000</v>
      </c>
      <c r="C20" s="34"/>
      <c r="D20" s="34"/>
    </row>
    <row r="21" spans="1:4" s="33" customFormat="1" x14ac:dyDescent="0.25">
      <c r="A21" s="32" t="s">
        <v>373</v>
      </c>
      <c r="B21" s="4">
        <v>1800000</v>
      </c>
      <c r="C21" s="34"/>
      <c r="D21" s="34"/>
    </row>
    <row r="22" spans="1:4" s="33" customFormat="1" x14ac:dyDescent="0.25">
      <c r="A22" s="32" t="s">
        <v>372</v>
      </c>
      <c r="B22" s="4">
        <v>100000</v>
      </c>
      <c r="C22" s="34"/>
      <c r="D22" s="34"/>
    </row>
    <row r="23" spans="1:4" s="33" customFormat="1" x14ac:dyDescent="0.25">
      <c r="A23" s="32" t="s">
        <v>196</v>
      </c>
      <c r="B23" s="4">
        <v>309024</v>
      </c>
      <c r="C23" s="34"/>
      <c r="D23" s="34"/>
    </row>
    <row r="24" spans="1:4" s="33" customFormat="1" x14ac:dyDescent="0.25">
      <c r="A24" s="27" t="s">
        <v>166</v>
      </c>
      <c r="B24" s="4">
        <v>429935096.5199998</v>
      </c>
      <c r="C24" s="34"/>
      <c r="D24" s="34"/>
    </row>
    <row r="25" spans="1:4" s="33" customFormat="1" x14ac:dyDescent="0.25">
      <c r="A25" s="32" t="s">
        <v>167</v>
      </c>
      <c r="B25" s="4">
        <v>429935096.5199998</v>
      </c>
      <c r="C25" s="34"/>
      <c r="D25" s="34"/>
    </row>
    <row r="26" spans="1:4" s="33" customFormat="1" x14ac:dyDescent="0.25">
      <c r="A26" s="27" t="s">
        <v>45</v>
      </c>
      <c r="B26" s="4">
        <v>1916715709.3199999</v>
      </c>
      <c r="C26" s="34"/>
      <c r="D26" s="34"/>
    </row>
    <row r="27" spans="1:4" s="33" customFormat="1" x14ac:dyDescent="0.25">
      <c r="A27" s="32" t="s">
        <v>75</v>
      </c>
      <c r="B27" s="4">
        <v>148681243.84</v>
      </c>
      <c r="C27" s="34"/>
      <c r="D27" s="34"/>
    </row>
    <row r="28" spans="1:4" s="33" customFormat="1" x14ac:dyDescent="0.25">
      <c r="A28" s="32" t="s">
        <v>264</v>
      </c>
      <c r="B28" s="4">
        <v>39158777.899999999</v>
      </c>
      <c r="C28" s="34"/>
      <c r="D28" s="34"/>
    </row>
    <row r="29" spans="1:4" s="33" customFormat="1" x14ac:dyDescent="0.25">
      <c r="A29" s="32" t="s">
        <v>218</v>
      </c>
      <c r="B29" s="4">
        <v>11441551.550000001</v>
      </c>
      <c r="C29" s="34"/>
      <c r="D29" s="34"/>
    </row>
    <row r="30" spans="1:4" s="33" customFormat="1" x14ac:dyDescent="0.25">
      <c r="A30" s="32" t="s">
        <v>138</v>
      </c>
      <c r="B30" s="4">
        <v>167445698.67000005</v>
      </c>
      <c r="C30" s="34"/>
      <c r="D30" s="34"/>
    </row>
    <row r="31" spans="1:4" s="33" customFormat="1" x14ac:dyDescent="0.25">
      <c r="A31" s="32" t="s">
        <v>214</v>
      </c>
      <c r="B31" s="4">
        <v>35000000</v>
      </c>
      <c r="C31" s="34"/>
      <c r="D31" s="34"/>
    </row>
    <row r="32" spans="1:4" s="33" customFormat="1" x14ac:dyDescent="0.25">
      <c r="A32" s="32" t="s">
        <v>212</v>
      </c>
      <c r="B32" s="4">
        <v>8000000</v>
      </c>
      <c r="C32" s="34"/>
      <c r="D32" s="34"/>
    </row>
    <row r="33" spans="1:4" s="33" customFormat="1" x14ac:dyDescent="0.25">
      <c r="A33" s="32" t="s">
        <v>91</v>
      </c>
      <c r="B33" s="4">
        <v>15401237.58</v>
      </c>
      <c r="C33" s="34"/>
      <c r="D33" s="34"/>
    </row>
    <row r="34" spans="1:4" s="33" customFormat="1" x14ac:dyDescent="0.25">
      <c r="A34" s="32" t="s">
        <v>316</v>
      </c>
      <c r="B34" s="4">
        <v>77831973.75999999</v>
      </c>
      <c r="C34" s="34"/>
      <c r="D34" s="34"/>
    </row>
    <row r="35" spans="1:4" s="33" customFormat="1" x14ac:dyDescent="0.25">
      <c r="A35" s="32" t="s">
        <v>82</v>
      </c>
      <c r="B35" s="4">
        <v>5975500</v>
      </c>
      <c r="C35" s="34"/>
      <c r="D35" s="34"/>
    </row>
    <row r="36" spans="1:4" s="33" customFormat="1" x14ac:dyDescent="0.25">
      <c r="A36" s="32" t="s">
        <v>46</v>
      </c>
      <c r="B36" s="4">
        <v>1345966877.3299999</v>
      </c>
      <c r="C36" s="34"/>
      <c r="D36" s="34"/>
    </row>
    <row r="37" spans="1:4" s="33" customFormat="1" x14ac:dyDescent="0.25">
      <c r="A37" s="32" t="s">
        <v>242</v>
      </c>
      <c r="B37" s="4">
        <v>61812848.690000005</v>
      </c>
      <c r="C37" s="34"/>
      <c r="D37" s="34"/>
    </row>
    <row r="38" spans="1:4" s="33" customFormat="1" x14ac:dyDescent="0.25">
      <c r="A38" s="27" t="s">
        <v>119</v>
      </c>
      <c r="B38" s="4">
        <v>610846036.35000002</v>
      </c>
      <c r="C38" s="34"/>
      <c r="D38" s="34"/>
    </row>
    <row r="39" spans="1:4" s="33" customFormat="1" x14ac:dyDescent="0.25">
      <c r="A39" s="32" t="s">
        <v>120</v>
      </c>
      <c r="B39" s="4">
        <v>209000</v>
      </c>
      <c r="C39" s="34"/>
      <c r="D39" s="34"/>
    </row>
    <row r="40" spans="1:4" s="33" customFormat="1" x14ac:dyDescent="0.25">
      <c r="A40" s="32" t="s">
        <v>201</v>
      </c>
      <c r="B40" s="4">
        <v>746000</v>
      </c>
      <c r="C40" s="34"/>
      <c r="D40" s="34"/>
    </row>
    <row r="41" spans="1:4" s="33" customFormat="1" x14ac:dyDescent="0.25">
      <c r="A41" s="32" t="s">
        <v>295</v>
      </c>
      <c r="B41" s="4">
        <v>265781923.35999998</v>
      </c>
      <c r="C41" s="34"/>
      <c r="D41" s="34"/>
    </row>
    <row r="42" spans="1:4" s="33" customFormat="1" x14ac:dyDescent="0.25">
      <c r="A42" s="32" t="s">
        <v>417</v>
      </c>
      <c r="B42" s="4">
        <v>50000000</v>
      </c>
      <c r="C42" s="34"/>
      <c r="D42" s="34"/>
    </row>
    <row r="43" spans="1:4" s="33" customFormat="1" x14ac:dyDescent="0.25">
      <c r="A43" s="32" t="s">
        <v>284</v>
      </c>
      <c r="B43" s="4">
        <v>147979112.99000001</v>
      </c>
      <c r="C43" s="34"/>
      <c r="D43" s="34"/>
    </row>
    <row r="44" spans="1:4" s="33" customFormat="1" x14ac:dyDescent="0.25">
      <c r="A44" s="32" t="s">
        <v>225</v>
      </c>
      <c r="B44" s="4">
        <v>100000</v>
      </c>
      <c r="C44" s="34"/>
      <c r="D44" s="34"/>
    </row>
    <row r="45" spans="1:4" s="33" customFormat="1" x14ac:dyDescent="0.25">
      <c r="A45" s="32" t="s">
        <v>183</v>
      </c>
      <c r="B45" s="4">
        <v>91500000</v>
      </c>
      <c r="C45" s="34"/>
      <c r="D45" s="34"/>
    </row>
    <row r="46" spans="1:4" s="33" customFormat="1" x14ac:dyDescent="0.25">
      <c r="A46" s="32" t="s">
        <v>171</v>
      </c>
      <c r="B46" s="4">
        <v>32830000</v>
      </c>
      <c r="C46" s="34"/>
      <c r="D46" s="34"/>
    </row>
    <row r="47" spans="1:4" s="33" customFormat="1" x14ac:dyDescent="0.25">
      <c r="A47" s="32" t="s">
        <v>245</v>
      </c>
      <c r="B47" s="4">
        <v>5500000</v>
      </c>
      <c r="C47" s="34"/>
      <c r="D47" s="34"/>
    </row>
    <row r="48" spans="1:4" s="33" customFormat="1" x14ac:dyDescent="0.25">
      <c r="A48" s="32" t="s">
        <v>190</v>
      </c>
      <c r="B48" s="4">
        <v>16200000</v>
      </c>
      <c r="C48" s="34"/>
      <c r="D48" s="34"/>
    </row>
    <row r="49" spans="1:4" s="33" customFormat="1" x14ac:dyDescent="0.25">
      <c r="A49" s="27" t="s">
        <v>127</v>
      </c>
      <c r="B49" s="4">
        <v>11130000</v>
      </c>
      <c r="C49" s="34"/>
      <c r="D49" s="34"/>
    </row>
    <row r="50" spans="1:4" s="33" customFormat="1" x14ac:dyDescent="0.25">
      <c r="A50" s="32" t="s">
        <v>238</v>
      </c>
      <c r="B50" s="4">
        <v>40000</v>
      </c>
      <c r="C50" s="34"/>
      <c r="D50" s="34"/>
    </row>
    <row r="51" spans="1:4" s="33" customFormat="1" x14ac:dyDescent="0.25">
      <c r="A51" s="32" t="s">
        <v>128</v>
      </c>
      <c r="B51" s="4">
        <v>11090000</v>
      </c>
      <c r="C51" s="34"/>
      <c r="D51" s="34"/>
    </row>
    <row r="52" spans="1:4" s="33" customFormat="1" x14ac:dyDescent="0.25">
      <c r="A52" s="27" t="s">
        <v>108</v>
      </c>
      <c r="B52" s="4">
        <v>102402039.59999999</v>
      </c>
      <c r="C52" s="34"/>
      <c r="D52" s="34"/>
    </row>
    <row r="53" spans="1:4" s="33" customFormat="1" x14ac:dyDescent="0.25">
      <c r="A53" s="32" t="s">
        <v>359</v>
      </c>
      <c r="B53" s="4">
        <v>15000000</v>
      </c>
      <c r="C53" s="34"/>
      <c r="D53" s="34"/>
    </row>
    <row r="54" spans="1:4" s="33" customFormat="1" x14ac:dyDescent="0.25">
      <c r="A54" s="32" t="s">
        <v>180</v>
      </c>
      <c r="B54" s="4">
        <v>4965000</v>
      </c>
      <c r="C54" s="34"/>
      <c r="D54" s="34"/>
    </row>
    <row r="55" spans="1:4" s="33" customFormat="1" x14ac:dyDescent="0.25">
      <c r="A55" s="32" t="s">
        <v>382</v>
      </c>
      <c r="B55" s="4">
        <v>4000000</v>
      </c>
      <c r="C55" s="34"/>
      <c r="D55" s="34"/>
    </row>
    <row r="56" spans="1:4" s="33" customFormat="1" x14ac:dyDescent="0.25">
      <c r="A56" s="32" t="s">
        <v>381</v>
      </c>
      <c r="B56" s="4">
        <v>1000000</v>
      </c>
      <c r="C56" s="34"/>
      <c r="D56" s="34"/>
    </row>
    <row r="57" spans="1:4" s="33" customFormat="1" x14ac:dyDescent="0.25">
      <c r="A57" s="32" t="s">
        <v>109</v>
      </c>
      <c r="B57" s="4">
        <v>1167623.6000000001</v>
      </c>
      <c r="C57" s="34"/>
      <c r="D57" s="34"/>
    </row>
    <row r="58" spans="1:4" s="33" customFormat="1" x14ac:dyDescent="0.25">
      <c r="A58" s="32" t="s">
        <v>259</v>
      </c>
      <c r="B58" s="4">
        <v>10450000</v>
      </c>
      <c r="C58" s="34"/>
      <c r="D58" s="34"/>
    </row>
    <row r="59" spans="1:4" s="33" customFormat="1" x14ac:dyDescent="0.25">
      <c r="A59" s="32" t="s">
        <v>380</v>
      </c>
      <c r="B59" s="4">
        <v>50566898.219999999</v>
      </c>
      <c r="C59" s="34"/>
      <c r="D59" s="34"/>
    </row>
    <row r="60" spans="1:4" s="33" customFormat="1" x14ac:dyDescent="0.25">
      <c r="A60" s="32" t="s">
        <v>135</v>
      </c>
      <c r="B60" s="4">
        <v>4319416</v>
      </c>
      <c r="C60" s="34"/>
      <c r="D60" s="34"/>
    </row>
    <row r="61" spans="1:4" s="33" customFormat="1" x14ac:dyDescent="0.25">
      <c r="A61" s="32" t="s">
        <v>383</v>
      </c>
      <c r="B61" s="4">
        <v>200000</v>
      </c>
      <c r="C61" s="34"/>
      <c r="D61" s="34"/>
    </row>
    <row r="62" spans="1:4" s="33" customFormat="1" x14ac:dyDescent="0.25">
      <c r="A62" s="32" t="s">
        <v>249</v>
      </c>
      <c r="B62" s="4">
        <v>10733101.779999999</v>
      </c>
      <c r="C62" s="34"/>
      <c r="D62" s="34"/>
    </row>
    <row r="63" spans="1:4" s="33" customFormat="1" x14ac:dyDescent="0.25">
      <c r="A63" s="27" t="s">
        <v>426</v>
      </c>
      <c r="B63" s="317">
        <v>3179573643.7000003</v>
      </c>
      <c r="C63" s="34"/>
      <c r="D63" s="34"/>
    </row>
    <row r="64" spans="1:4" s="33" customFormat="1" x14ac:dyDescent="0.25">
      <c r="B64" s="34"/>
      <c r="C64" s="34"/>
      <c r="D64" s="34"/>
    </row>
    <row r="65" spans="2:4" s="33" customFormat="1" x14ac:dyDescent="0.25">
      <c r="B65" s="34"/>
      <c r="C65" s="34"/>
      <c r="D65" s="34"/>
    </row>
    <row r="66" spans="2:4" s="33" customFormat="1" x14ac:dyDescent="0.25">
      <c r="B66" s="34"/>
      <c r="C66" s="34"/>
      <c r="D66" s="34"/>
    </row>
    <row r="67" spans="2:4" s="33" customFormat="1" x14ac:dyDescent="0.25">
      <c r="B67" s="34"/>
      <c r="C67" s="34"/>
      <c r="D67" s="34"/>
    </row>
    <row r="68" spans="2:4" s="33" customFormat="1" x14ac:dyDescent="0.25">
      <c r="B68" s="34"/>
      <c r="C68" s="34"/>
      <c r="D68" s="34"/>
    </row>
    <row r="69" spans="2:4" s="33" customFormat="1" x14ac:dyDescent="0.25">
      <c r="B69" s="34"/>
      <c r="C69" s="34"/>
      <c r="D69" s="34"/>
    </row>
    <row r="70" spans="2:4" s="33" customFormat="1" x14ac:dyDescent="0.25">
      <c r="B70" s="34"/>
      <c r="C70" s="34"/>
      <c r="D70" s="34"/>
    </row>
    <row r="71" spans="2:4" s="33" customFormat="1" x14ac:dyDescent="0.25">
      <c r="B71" s="34"/>
      <c r="C71" s="34"/>
      <c r="D71" s="34"/>
    </row>
    <row r="72" spans="2:4" s="33" customFormat="1" x14ac:dyDescent="0.25">
      <c r="B72" s="34"/>
      <c r="C72" s="34"/>
      <c r="D72" s="34"/>
    </row>
    <row r="73" spans="2:4" s="33" customFormat="1" x14ac:dyDescent="0.25">
      <c r="B73" s="34"/>
      <c r="C73" s="34"/>
      <c r="D73" s="34"/>
    </row>
    <row r="74" spans="2:4" s="33" customFormat="1" x14ac:dyDescent="0.25">
      <c r="B74" s="34"/>
      <c r="C74" s="34"/>
      <c r="D74" s="34"/>
    </row>
    <row r="75" spans="2:4" s="33" customFormat="1" x14ac:dyDescent="0.25">
      <c r="B75" s="34"/>
      <c r="C75" s="34"/>
      <c r="D75" s="34"/>
    </row>
    <row r="76" spans="2:4" s="33" customFormat="1" x14ac:dyDescent="0.25">
      <c r="B76" s="34"/>
      <c r="C76" s="34"/>
      <c r="D76" s="34"/>
    </row>
    <row r="77" spans="2:4" s="33" customFormat="1" x14ac:dyDescent="0.25">
      <c r="B77" s="34"/>
      <c r="C77" s="34"/>
      <c r="D77" s="34"/>
    </row>
    <row r="78" spans="2:4" s="33" customFormat="1" x14ac:dyDescent="0.25">
      <c r="B78" s="34"/>
      <c r="C78" s="34"/>
      <c r="D78" s="34"/>
    </row>
    <row r="79" spans="2:4" s="33" customFormat="1" x14ac:dyDescent="0.25">
      <c r="B79" s="34"/>
      <c r="C79" s="34"/>
      <c r="D79" s="34"/>
    </row>
    <row r="80" spans="2:4" s="33" customFormat="1" x14ac:dyDescent="0.25">
      <c r="B80" s="34"/>
      <c r="C80" s="34"/>
      <c r="D80" s="34"/>
    </row>
    <row r="81" spans="2:4" s="33" customFormat="1" x14ac:dyDescent="0.25">
      <c r="B81" s="34"/>
      <c r="C81" s="34"/>
      <c r="D81" s="34"/>
    </row>
    <row r="82" spans="2:4" s="33" customFormat="1" x14ac:dyDescent="0.25">
      <c r="B82" s="34"/>
      <c r="C82" s="34"/>
      <c r="D82" s="34"/>
    </row>
    <row r="83" spans="2:4" s="33" customFormat="1" x14ac:dyDescent="0.25">
      <c r="B83" s="34"/>
      <c r="C83" s="34"/>
      <c r="D83" s="34"/>
    </row>
    <row r="84" spans="2:4" s="33" customFormat="1" x14ac:dyDescent="0.25">
      <c r="B84" s="34"/>
      <c r="C84" s="34"/>
      <c r="D84" s="34"/>
    </row>
    <row r="85" spans="2:4" s="33" customFormat="1" x14ac:dyDescent="0.25">
      <c r="B85" s="34"/>
      <c r="C85" s="34"/>
      <c r="D85" s="34"/>
    </row>
    <row r="86" spans="2:4" s="33" customFormat="1" x14ac:dyDescent="0.25">
      <c r="B86" s="34"/>
      <c r="C86" s="34"/>
      <c r="D86" s="34"/>
    </row>
    <row r="87" spans="2:4" s="33" customFormat="1" x14ac:dyDescent="0.25">
      <c r="B87" s="34"/>
      <c r="C87" s="34"/>
      <c r="D87" s="34"/>
    </row>
    <row r="88" spans="2:4" s="33" customFormat="1" x14ac:dyDescent="0.25">
      <c r="B88" s="34"/>
      <c r="C88" s="34"/>
      <c r="D88" s="34"/>
    </row>
    <row r="89" spans="2:4" s="33" customFormat="1" x14ac:dyDescent="0.25">
      <c r="B89" s="34"/>
      <c r="C89" s="34"/>
      <c r="D89" s="34"/>
    </row>
    <row r="90" spans="2:4" s="33" customFormat="1" x14ac:dyDescent="0.25">
      <c r="B90" s="34"/>
      <c r="C90" s="34"/>
      <c r="D90" s="34"/>
    </row>
    <row r="91" spans="2:4" s="33" customFormat="1" x14ac:dyDescent="0.25">
      <c r="B91" s="34"/>
      <c r="C91" s="34"/>
      <c r="D91" s="34"/>
    </row>
    <row r="92" spans="2:4" s="33" customFormat="1" x14ac:dyDescent="0.25">
      <c r="B92" s="34"/>
      <c r="C92" s="34"/>
      <c r="D92" s="34"/>
    </row>
    <row r="93" spans="2:4" s="33" customFormat="1" x14ac:dyDescent="0.25">
      <c r="B93" s="34"/>
      <c r="C93" s="34"/>
      <c r="D93" s="34"/>
    </row>
    <row r="94" spans="2:4" s="33" customFormat="1" x14ac:dyDescent="0.25">
      <c r="B94" s="34"/>
      <c r="C94" s="34"/>
      <c r="D94" s="34"/>
    </row>
    <row r="95" spans="2:4" s="33" customFormat="1" x14ac:dyDescent="0.25">
      <c r="B95" s="34"/>
      <c r="C95" s="34"/>
      <c r="D95" s="34"/>
    </row>
    <row r="96" spans="2:4" s="33" customFormat="1" x14ac:dyDescent="0.25">
      <c r="B96" s="34"/>
      <c r="C96" s="34"/>
      <c r="D96" s="34"/>
    </row>
    <row r="97" spans="2:4" s="33" customFormat="1" x14ac:dyDescent="0.25">
      <c r="B97" s="34"/>
      <c r="C97" s="34"/>
      <c r="D97" s="34"/>
    </row>
    <row r="98" spans="2:4" s="33" customFormat="1" x14ac:dyDescent="0.25">
      <c r="B98" s="34"/>
      <c r="C98" s="34"/>
      <c r="D98" s="34"/>
    </row>
    <row r="99" spans="2:4" s="33" customFormat="1" x14ac:dyDescent="0.25">
      <c r="B99" s="34"/>
      <c r="C99" s="34"/>
      <c r="D99" s="34"/>
    </row>
    <row r="100" spans="2:4" s="33" customFormat="1" x14ac:dyDescent="0.25">
      <c r="B100" s="34"/>
      <c r="C100" s="34"/>
      <c r="D100" s="34"/>
    </row>
    <row r="101" spans="2:4" s="33" customFormat="1" x14ac:dyDescent="0.25">
      <c r="B101" s="34"/>
      <c r="C101" s="34"/>
      <c r="D101" s="34"/>
    </row>
    <row r="102" spans="2:4" s="33" customFormat="1" x14ac:dyDescent="0.25">
      <c r="B102" s="34"/>
      <c r="C102" s="34"/>
      <c r="D102" s="34"/>
    </row>
    <row r="103" spans="2:4" s="33" customFormat="1" x14ac:dyDescent="0.25">
      <c r="B103" s="34"/>
      <c r="C103" s="34"/>
      <c r="D103" s="34"/>
    </row>
    <row r="104" spans="2:4" s="33" customFormat="1" x14ac:dyDescent="0.25">
      <c r="B104" s="34"/>
      <c r="C104" s="34"/>
      <c r="D104" s="34"/>
    </row>
    <row r="105" spans="2:4" s="33" customFormat="1" x14ac:dyDescent="0.25">
      <c r="B105" s="34"/>
      <c r="C105" s="34"/>
      <c r="D105" s="34"/>
    </row>
    <row r="106" spans="2:4" s="33" customFormat="1" x14ac:dyDescent="0.25">
      <c r="B106" s="34"/>
      <c r="C106" s="34"/>
      <c r="D106" s="34"/>
    </row>
    <row r="107" spans="2:4" s="33" customFormat="1" x14ac:dyDescent="0.25">
      <c r="B107" s="34"/>
      <c r="C107" s="34"/>
      <c r="D107" s="34"/>
    </row>
    <row r="108" spans="2:4" s="33" customFormat="1" x14ac:dyDescent="0.25">
      <c r="B108" s="34"/>
      <c r="C108" s="34"/>
      <c r="D108" s="34"/>
    </row>
    <row r="109" spans="2:4" s="33" customFormat="1" x14ac:dyDescent="0.25">
      <c r="B109" s="34"/>
      <c r="C109" s="34"/>
      <c r="D109" s="34"/>
    </row>
    <row r="110" spans="2:4" s="33" customFormat="1" x14ac:dyDescent="0.25">
      <c r="B110" s="34"/>
      <c r="C110" s="34"/>
      <c r="D110" s="34"/>
    </row>
    <row r="111" spans="2:4" s="33" customFormat="1" x14ac:dyDescent="0.25">
      <c r="B111" s="34"/>
      <c r="C111" s="34"/>
      <c r="D111" s="34"/>
    </row>
    <row r="112" spans="2:4" s="33" customFormat="1" x14ac:dyDescent="0.25">
      <c r="B112" s="34"/>
      <c r="C112" s="34"/>
      <c r="D112" s="34"/>
    </row>
    <row r="113" spans="2:4" s="33" customFormat="1" x14ac:dyDescent="0.25">
      <c r="B113" s="34"/>
      <c r="C113" s="34"/>
      <c r="D113" s="34"/>
    </row>
    <row r="114" spans="2:4" s="33" customFormat="1" x14ac:dyDescent="0.25">
      <c r="B114" s="34"/>
      <c r="C114" s="34"/>
      <c r="D114" s="34"/>
    </row>
    <row r="115" spans="2:4" s="33" customFormat="1" x14ac:dyDescent="0.25">
      <c r="B115" s="34"/>
      <c r="C115" s="34"/>
      <c r="D115" s="34"/>
    </row>
    <row r="116" spans="2:4" s="33" customFormat="1" x14ac:dyDescent="0.25">
      <c r="B116" s="34"/>
      <c r="C116" s="34"/>
      <c r="D116" s="34"/>
    </row>
    <row r="117" spans="2:4" s="33" customFormat="1" x14ac:dyDescent="0.25">
      <c r="B117" s="34"/>
      <c r="C117" s="34"/>
      <c r="D117" s="34"/>
    </row>
    <row r="118" spans="2:4" s="33" customFormat="1" x14ac:dyDescent="0.25">
      <c r="B118" s="34"/>
      <c r="C118" s="34"/>
      <c r="D118" s="34"/>
    </row>
    <row r="119" spans="2:4" s="33" customFormat="1" x14ac:dyDescent="0.25">
      <c r="B119" s="34"/>
      <c r="C119" s="34"/>
      <c r="D119" s="34"/>
    </row>
    <row r="120" spans="2:4" s="33" customFormat="1" x14ac:dyDescent="0.25">
      <c r="B120" s="34"/>
      <c r="C120" s="34"/>
      <c r="D120" s="34"/>
    </row>
    <row r="121" spans="2:4" s="33" customFormat="1" x14ac:dyDescent="0.25">
      <c r="B121" s="34"/>
      <c r="C121" s="34"/>
      <c r="D121" s="34"/>
    </row>
    <row r="122" spans="2:4" s="33" customFormat="1" x14ac:dyDescent="0.25">
      <c r="B122" s="34"/>
      <c r="C122" s="34"/>
      <c r="D122" s="34"/>
    </row>
    <row r="123" spans="2:4" s="33" customFormat="1" x14ac:dyDescent="0.25">
      <c r="B123" s="34"/>
      <c r="C123" s="34"/>
      <c r="D123" s="34"/>
    </row>
    <row r="124" spans="2:4" s="33" customFormat="1" x14ac:dyDescent="0.25">
      <c r="B124" s="34"/>
      <c r="C124" s="34"/>
      <c r="D124" s="34"/>
    </row>
    <row r="125" spans="2:4" s="33" customFormat="1" x14ac:dyDescent="0.25">
      <c r="B125" s="34"/>
      <c r="C125" s="34"/>
      <c r="D125" s="34"/>
    </row>
    <row r="126" spans="2:4" s="33" customFormat="1" x14ac:dyDescent="0.25">
      <c r="B126" s="34"/>
      <c r="C126" s="34"/>
      <c r="D126" s="34"/>
    </row>
    <row r="127" spans="2:4" s="33" customFormat="1" x14ac:dyDescent="0.25">
      <c r="B127" s="34"/>
      <c r="C127" s="34"/>
      <c r="D127" s="34"/>
    </row>
    <row r="128" spans="2:4" s="33" customFormat="1" x14ac:dyDescent="0.25">
      <c r="B128" s="34"/>
      <c r="C128" s="34"/>
      <c r="D128" s="34"/>
    </row>
    <row r="129" spans="2:4" s="33" customFormat="1" x14ac:dyDescent="0.25">
      <c r="B129" s="34"/>
      <c r="C129" s="34"/>
      <c r="D129" s="34"/>
    </row>
    <row r="130" spans="2:4" s="33" customFormat="1" x14ac:dyDescent="0.25">
      <c r="B130" s="34"/>
      <c r="C130" s="34"/>
      <c r="D130" s="34"/>
    </row>
    <row r="131" spans="2:4" s="33" customFormat="1" x14ac:dyDescent="0.25">
      <c r="B131" s="34"/>
      <c r="C131" s="34"/>
      <c r="D131" s="34"/>
    </row>
    <row r="132" spans="2:4" s="33" customFormat="1" x14ac:dyDescent="0.25">
      <c r="B132" s="34"/>
      <c r="C132" s="34"/>
      <c r="D132" s="34"/>
    </row>
    <row r="133" spans="2:4" s="33" customFormat="1" x14ac:dyDescent="0.25">
      <c r="B133" s="34"/>
      <c r="C133" s="34"/>
      <c r="D133" s="34"/>
    </row>
    <row r="134" spans="2:4" s="33" customFormat="1" x14ac:dyDescent="0.25">
      <c r="B134" s="34"/>
      <c r="C134" s="34"/>
      <c r="D134" s="34"/>
    </row>
    <row r="135" spans="2:4" s="33" customFormat="1" x14ac:dyDescent="0.25">
      <c r="B135" s="34"/>
      <c r="C135" s="34"/>
      <c r="D135" s="34"/>
    </row>
    <row r="136" spans="2:4" s="33" customFormat="1" x14ac:dyDescent="0.25">
      <c r="B136" s="34"/>
      <c r="C136" s="34"/>
      <c r="D136" s="34"/>
    </row>
    <row r="137" spans="2:4" s="33" customFormat="1" x14ac:dyDescent="0.25">
      <c r="B137" s="34"/>
      <c r="C137" s="34"/>
      <c r="D137" s="34"/>
    </row>
    <row r="138" spans="2:4" s="33" customFormat="1" x14ac:dyDescent="0.25">
      <c r="B138" s="34"/>
      <c r="C138" s="34"/>
      <c r="D138" s="34"/>
    </row>
    <row r="139" spans="2:4" s="33" customFormat="1" x14ac:dyDescent="0.25">
      <c r="B139" s="34"/>
      <c r="C139" s="34"/>
      <c r="D139" s="34"/>
    </row>
    <row r="140" spans="2:4" s="33" customFormat="1" x14ac:dyDescent="0.25">
      <c r="B140" s="34"/>
      <c r="C140" s="34"/>
      <c r="D140" s="34"/>
    </row>
    <row r="141" spans="2:4" s="33" customFormat="1" x14ac:dyDescent="0.25">
      <c r="B141" s="34"/>
      <c r="C141" s="34"/>
      <c r="D141" s="34"/>
    </row>
    <row r="142" spans="2:4" s="33" customFormat="1" x14ac:dyDescent="0.25">
      <c r="B142" s="34"/>
      <c r="C142" s="34"/>
      <c r="D142" s="34"/>
    </row>
    <row r="143" spans="2:4" s="33" customFormat="1" x14ac:dyDescent="0.25">
      <c r="B143" s="34"/>
      <c r="C143" s="34"/>
      <c r="D143" s="34"/>
    </row>
    <row r="144" spans="2:4" s="33" customFormat="1" x14ac:dyDescent="0.25">
      <c r="B144" s="34"/>
      <c r="C144" s="34"/>
      <c r="D144" s="34"/>
    </row>
    <row r="145" spans="2:4" s="33" customFormat="1" x14ac:dyDescent="0.25">
      <c r="B145" s="34"/>
      <c r="C145" s="34"/>
      <c r="D145" s="34"/>
    </row>
    <row r="146" spans="2:4" s="33" customFormat="1" x14ac:dyDescent="0.25">
      <c r="B146" s="34"/>
      <c r="C146" s="34"/>
      <c r="D146" s="34"/>
    </row>
    <row r="147" spans="2:4" s="33" customFormat="1" x14ac:dyDescent="0.25">
      <c r="B147" s="34"/>
      <c r="C147" s="34"/>
      <c r="D147" s="34"/>
    </row>
    <row r="148" spans="2:4" s="33" customFormat="1" x14ac:dyDescent="0.25">
      <c r="B148" s="34"/>
      <c r="C148" s="34"/>
      <c r="D148" s="34"/>
    </row>
    <row r="149" spans="2:4" s="33" customFormat="1" x14ac:dyDescent="0.25">
      <c r="B149" s="34"/>
      <c r="C149" s="34"/>
      <c r="D149" s="34"/>
    </row>
    <row r="150" spans="2:4" s="33" customFormat="1" x14ac:dyDescent="0.25">
      <c r="B150" s="34"/>
      <c r="C150" s="34"/>
      <c r="D150" s="34"/>
    </row>
    <row r="151" spans="2:4" s="33" customFormat="1" x14ac:dyDescent="0.25">
      <c r="B151" s="34"/>
      <c r="C151" s="34"/>
      <c r="D151" s="34"/>
    </row>
    <row r="152" spans="2:4" s="33" customFormat="1" x14ac:dyDescent="0.25">
      <c r="B152" s="34"/>
      <c r="C152" s="34"/>
      <c r="D152" s="34"/>
    </row>
    <row r="153" spans="2:4" s="33" customFormat="1" x14ac:dyDescent="0.25">
      <c r="B153" s="34"/>
      <c r="C153" s="34"/>
      <c r="D153" s="34"/>
    </row>
    <row r="154" spans="2:4" s="33" customFormat="1" x14ac:dyDescent="0.25">
      <c r="B154" s="34"/>
      <c r="C154" s="34"/>
      <c r="D154" s="34"/>
    </row>
    <row r="155" spans="2:4" s="33" customFormat="1" x14ac:dyDescent="0.25">
      <c r="B155" s="34"/>
      <c r="C155" s="34"/>
      <c r="D155" s="34"/>
    </row>
    <row r="156" spans="2:4" s="33" customFormat="1" x14ac:dyDescent="0.25">
      <c r="B156" s="34"/>
      <c r="C156" s="34"/>
      <c r="D156" s="34"/>
    </row>
    <row r="157" spans="2:4" s="33" customFormat="1" x14ac:dyDescent="0.25">
      <c r="B157" s="34"/>
      <c r="C157" s="34"/>
      <c r="D157" s="34"/>
    </row>
    <row r="158" spans="2:4" s="33" customFormat="1" x14ac:dyDescent="0.25">
      <c r="B158" s="34"/>
      <c r="C158" s="34"/>
      <c r="D158" s="34"/>
    </row>
    <row r="159" spans="2:4" s="33" customFormat="1" x14ac:dyDescent="0.25">
      <c r="B159" s="34"/>
      <c r="C159" s="34"/>
      <c r="D159" s="34"/>
    </row>
    <row r="160" spans="2:4" s="33" customFormat="1" x14ac:dyDescent="0.25">
      <c r="B160" s="34"/>
      <c r="C160" s="34"/>
      <c r="D160" s="34"/>
    </row>
    <row r="161" spans="2:4" s="33" customFormat="1" x14ac:dyDescent="0.25">
      <c r="B161" s="34"/>
      <c r="C161" s="34"/>
      <c r="D161" s="34"/>
    </row>
    <row r="162" spans="2:4" s="33" customFormat="1" x14ac:dyDescent="0.25">
      <c r="B162" s="34"/>
      <c r="C162" s="34"/>
      <c r="D162" s="34"/>
    </row>
    <row r="163" spans="2:4" s="33" customFormat="1" x14ac:dyDescent="0.25">
      <c r="B163" s="34"/>
      <c r="C163" s="34"/>
      <c r="D163" s="34"/>
    </row>
    <row r="164" spans="2:4" s="33" customFormat="1" x14ac:dyDescent="0.25">
      <c r="B164" s="34"/>
      <c r="C164" s="34"/>
      <c r="D164" s="34"/>
    </row>
    <row r="165" spans="2:4" s="33" customFormat="1" x14ac:dyDescent="0.25">
      <c r="B165" s="34"/>
      <c r="C165" s="34"/>
      <c r="D165" s="34"/>
    </row>
    <row r="166" spans="2:4" s="33" customFormat="1" x14ac:dyDescent="0.25">
      <c r="B166" s="34"/>
      <c r="C166" s="34"/>
      <c r="D166" s="34"/>
    </row>
    <row r="167" spans="2:4" s="33" customFormat="1" x14ac:dyDescent="0.25">
      <c r="B167" s="34"/>
      <c r="C167" s="34"/>
      <c r="D167" s="34"/>
    </row>
    <row r="168" spans="2:4" s="33" customFormat="1" x14ac:dyDescent="0.25">
      <c r="B168" s="34"/>
      <c r="C168" s="34"/>
      <c r="D168" s="34"/>
    </row>
    <row r="169" spans="2:4" s="33" customFormat="1" x14ac:dyDescent="0.25">
      <c r="B169" s="34"/>
      <c r="C169" s="34"/>
      <c r="D169" s="34"/>
    </row>
    <row r="170" spans="2:4" s="33" customFormat="1" x14ac:dyDescent="0.25">
      <c r="B170" s="34"/>
      <c r="C170" s="34"/>
      <c r="D170" s="34"/>
    </row>
    <row r="171" spans="2:4" s="33" customFormat="1" x14ac:dyDescent="0.25">
      <c r="B171" s="34"/>
      <c r="C171" s="34"/>
      <c r="D171" s="34"/>
    </row>
    <row r="172" spans="2:4" s="33" customFormat="1" x14ac:dyDescent="0.25">
      <c r="B172" s="34"/>
      <c r="C172" s="34"/>
      <c r="D172" s="34"/>
    </row>
    <row r="173" spans="2:4" s="33" customFormat="1" x14ac:dyDescent="0.25">
      <c r="B173" s="34"/>
      <c r="C173" s="34"/>
      <c r="D173" s="34"/>
    </row>
    <row r="174" spans="2:4" s="33" customFormat="1" x14ac:dyDescent="0.25">
      <c r="B174" s="34"/>
      <c r="C174" s="34"/>
      <c r="D174" s="34"/>
    </row>
    <row r="175" spans="2:4" s="33" customFormat="1" x14ac:dyDescent="0.25">
      <c r="B175" s="34"/>
      <c r="C175" s="34"/>
      <c r="D175" s="34"/>
    </row>
    <row r="176" spans="2:4" s="33" customFormat="1" x14ac:dyDescent="0.25">
      <c r="B176" s="34"/>
      <c r="C176" s="34"/>
      <c r="D176" s="34"/>
    </row>
    <row r="177" spans="2:4" s="33" customFormat="1" x14ac:dyDescent="0.25">
      <c r="B177" s="34"/>
      <c r="C177" s="34"/>
      <c r="D177" s="34"/>
    </row>
    <row r="178" spans="2:4" s="33" customFormat="1" x14ac:dyDescent="0.25">
      <c r="B178" s="34"/>
      <c r="C178" s="34"/>
      <c r="D178" s="34"/>
    </row>
    <row r="179" spans="2:4" s="33" customFormat="1" x14ac:dyDescent="0.25">
      <c r="B179" s="34"/>
      <c r="C179" s="34"/>
      <c r="D179" s="34"/>
    </row>
    <row r="180" spans="2:4" s="33" customFormat="1" x14ac:dyDescent="0.25">
      <c r="B180" s="34"/>
      <c r="C180" s="34"/>
      <c r="D180" s="34"/>
    </row>
    <row r="181" spans="2:4" s="33" customFormat="1" x14ac:dyDescent="0.25">
      <c r="B181" s="34"/>
      <c r="C181" s="34"/>
      <c r="D181" s="34"/>
    </row>
    <row r="182" spans="2:4" s="33" customFormat="1" x14ac:dyDescent="0.25">
      <c r="B182" s="34"/>
      <c r="C182" s="34"/>
      <c r="D182" s="34"/>
    </row>
    <row r="183" spans="2:4" s="33" customFormat="1" x14ac:dyDescent="0.25">
      <c r="B183" s="34"/>
      <c r="C183" s="34"/>
      <c r="D183" s="34"/>
    </row>
    <row r="184" spans="2:4" s="33" customFormat="1" x14ac:dyDescent="0.25">
      <c r="B184" s="34"/>
      <c r="C184" s="34"/>
      <c r="D184" s="34"/>
    </row>
    <row r="185" spans="2:4" s="33" customFormat="1" x14ac:dyDescent="0.25">
      <c r="B185" s="34"/>
      <c r="C185" s="34"/>
      <c r="D185" s="34"/>
    </row>
    <row r="186" spans="2:4" s="33" customFormat="1" x14ac:dyDescent="0.25">
      <c r="B186" s="34"/>
      <c r="C186" s="34"/>
      <c r="D186" s="34"/>
    </row>
    <row r="187" spans="2:4" s="33" customFormat="1" x14ac:dyDescent="0.25">
      <c r="B187" s="34"/>
      <c r="C187" s="34"/>
      <c r="D187" s="34"/>
    </row>
    <row r="188" spans="2:4" s="33" customFormat="1" x14ac:dyDescent="0.25">
      <c r="B188" s="34"/>
      <c r="C188" s="34"/>
      <c r="D188" s="34"/>
    </row>
    <row r="189" spans="2:4" s="33" customFormat="1" x14ac:dyDescent="0.25">
      <c r="B189" s="34"/>
      <c r="C189" s="34"/>
      <c r="D189" s="34"/>
    </row>
    <row r="190" spans="2:4" s="33" customFormat="1" x14ac:dyDescent="0.25">
      <c r="B190" s="34"/>
      <c r="C190" s="34"/>
      <c r="D190" s="34"/>
    </row>
    <row r="191" spans="2:4" s="33" customFormat="1" x14ac:dyDescent="0.25">
      <c r="B191" s="34"/>
      <c r="C191" s="34"/>
      <c r="D191" s="34"/>
    </row>
    <row r="192" spans="2:4" s="33" customFormat="1" x14ac:dyDescent="0.25">
      <c r="B192" s="34"/>
      <c r="C192" s="34"/>
      <c r="D192" s="34"/>
    </row>
    <row r="193" spans="2:4" s="33" customFormat="1" x14ac:dyDescent="0.25">
      <c r="B193" s="34"/>
      <c r="C193" s="34"/>
      <c r="D193" s="34"/>
    </row>
    <row r="194" spans="2:4" s="33" customFormat="1" x14ac:dyDescent="0.25">
      <c r="B194" s="34"/>
      <c r="C194" s="34"/>
      <c r="D194" s="34"/>
    </row>
    <row r="195" spans="2:4" s="33" customFormat="1" x14ac:dyDescent="0.25">
      <c r="B195" s="34"/>
      <c r="C195" s="34"/>
      <c r="D195" s="34"/>
    </row>
    <row r="196" spans="2:4" s="33" customFormat="1" x14ac:dyDescent="0.25">
      <c r="B196" s="34"/>
      <c r="C196" s="34"/>
      <c r="D196" s="34"/>
    </row>
    <row r="197" spans="2:4" s="33" customFormat="1" x14ac:dyDescent="0.25">
      <c r="B197" s="34"/>
      <c r="C197" s="34"/>
      <c r="D197" s="34"/>
    </row>
    <row r="198" spans="2:4" s="33" customFormat="1" x14ac:dyDescent="0.25">
      <c r="B198" s="34"/>
      <c r="C198" s="34"/>
      <c r="D198" s="34"/>
    </row>
    <row r="199" spans="2:4" s="33" customFormat="1" x14ac:dyDescent="0.25">
      <c r="B199" s="34"/>
      <c r="C199" s="34"/>
      <c r="D199" s="34"/>
    </row>
    <row r="200" spans="2:4" s="33" customFormat="1" x14ac:dyDescent="0.25">
      <c r="B200" s="34"/>
      <c r="C200" s="34"/>
      <c r="D200" s="34"/>
    </row>
    <row r="201" spans="2:4" s="33" customFormat="1" x14ac:dyDescent="0.25">
      <c r="B201" s="34"/>
      <c r="C201" s="34"/>
      <c r="D201" s="34"/>
    </row>
    <row r="202" spans="2:4" s="33" customFormat="1" x14ac:dyDescent="0.25">
      <c r="B202" s="34"/>
      <c r="C202" s="34"/>
      <c r="D202" s="34"/>
    </row>
    <row r="203" spans="2:4" s="33" customFormat="1" x14ac:dyDescent="0.25">
      <c r="B203" s="34"/>
      <c r="C203" s="34"/>
      <c r="D203" s="34"/>
    </row>
    <row r="204" spans="2:4" s="33" customFormat="1" x14ac:dyDescent="0.25">
      <c r="B204" s="34"/>
      <c r="C204" s="34"/>
      <c r="D204" s="34"/>
    </row>
    <row r="205" spans="2:4" s="33" customFormat="1" x14ac:dyDescent="0.25">
      <c r="B205" s="34"/>
      <c r="C205" s="34"/>
      <c r="D205" s="34"/>
    </row>
    <row r="206" spans="2:4" s="33" customFormat="1" x14ac:dyDescent="0.25">
      <c r="B206" s="34"/>
      <c r="C206" s="34"/>
      <c r="D206" s="34"/>
    </row>
    <row r="207" spans="2:4" s="33" customFormat="1" x14ac:dyDescent="0.25">
      <c r="B207" s="34"/>
      <c r="C207" s="34"/>
      <c r="D207" s="34"/>
    </row>
    <row r="208" spans="2:4" s="33" customFormat="1" x14ac:dyDescent="0.25">
      <c r="B208" s="34"/>
      <c r="C208" s="34"/>
      <c r="D208" s="34"/>
    </row>
    <row r="209" spans="2:4" s="33" customFormat="1" x14ac:dyDescent="0.25">
      <c r="B209" s="34"/>
      <c r="C209" s="34"/>
      <c r="D209" s="34"/>
    </row>
    <row r="210" spans="2:4" s="33" customFormat="1" x14ac:dyDescent="0.25">
      <c r="B210" s="34"/>
      <c r="C210" s="34"/>
      <c r="D210" s="34"/>
    </row>
    <row r="211" spans="2:4" s="33" customFormat="1" x14ac:dyDescent="0.25">
      <c r="B211" s="34"/>
      <c r="C211" s="34"/>
      <c r="D211" s="34"/>
    </row>
    <row r="212" spans="2:4" s="33" customFormat="1" x14ac:dyDescent="0.25">
      <c r="B212" s="34"/>
      <c r="C212" s="34"/>
      <c r="D212" s="34"/>
    </row>
    <row r="213" spans="2:4" s="33" customFormat="1" x14ac:dyDescent="0.25">
      <c r="B213" s="34"/>
      <c r="C213" s="34"/>
      <c r="D213" s="34"/>
    </row>
    <row r="214" spans="2:4" s="33" customFormat="1" x14ac:dyDescent="0.25">
      <c r="B214" s="34"/>
      <c r="C214" s="34"/>
      <c r="D214" s="34"/>
    </row>
    <row r="215" spans="2:4" s="33" customFormat="1" x14ac:dyDescent="0.25">
      <c r="B215" s="34"/>
      <c r="C215" s="34"/>
      <c r="D215" s="34"/>
    </row>
    <row r="216" spans="2:4" s="33" customFormat="1" x14ac:dyDescent="0.25">
      <c r="B216" s="34"/>
      <c r="C216" s="34"/>
      <c r="D216" s="34"/>
    </row>
    <row r="217" spans="2:4" s="33" customFormat="1" x14ac:dyDescent="0.25">
      <c r="B217" s="34"/>
      <c r="C217" s="34"/>
      <c r="D217" s="34"/>
    </row>
    <row r="218" spans="2:4" s="33" customFormat="1" x14ac:dyDescent="0.25">
      <c r="B218" s="34"/>
      <c r="C218" s="34"/>
      <c r="D218" s="34"/>
    </row>
    <row r="219" spans="2:4" s="33" customFormat="1" x14ac:dyDescent="0.25">
      <c r="B219" s="34"/>
      <c r="C219" s="34"/>
      <c r="D219" s="34"/>
    </row>
    <row r="220" spans="2:4" s="33" customFormat="1" x14ac:dyDescent="0.25">
      <c r="B220" s="34"/>
      <c r="C220" s="34"/>
      <c r="D220" s="34"/>
    </row>
    <row r="221" spans="2:4" s="33" customFormat="1" x14ac:dyDescent="0.25">
      <c r="B221" s="34"/>
      <c r="C221" s="34"/>
      <c r="D221" s="34"/>
    </row>
    <row r="222" spans="2:4" s="33" customFormat="1" x14ac:dyDescent="0.25">
      <c r="B222" s="34"/>
      <c r="C222" s="34"/>
      <c r="D222" s="34"/>
    </row>
    <row r="223" spans="2:4" s="33" customFormat="1" x14ac:dyDescent="0.25">
      <c r="B223" s="34"/>
      <c r="C223" s="34"/>
      <c r="D223" s="34"/>
    </row>
    <row r="224" spans="2:4" s="33" customFormat="1" x14ac:dyDescent="0.25">
      <c r="B224" s="34"/>
      <c r="C224" s="34"/>
      <c r="D224" s="34"/>
    </row>
    <row r="225" spans="2:4" s="33" customFormat="1" x14ac:dyDescent="0.25">
      <c r="B225" s="34"/>
      <c r="C225" s="34"/>
      <c r="D225" s="34"/>
    </row>
    <row r="226" spans="2:4" s="33" customFormat="1" x14ac:dyDescent="0.25">
      <c r="B226" s="34"/>
      <c r="C226" s="34"/>
      <c r="D226" s="34"/>
    </row>
    <row r="227" spans="2:4" s="33" customFormat="1" x14ac:dyDescent="0.25">
      <c r="B227" s="34"/>
      <c r="C227" s="34"/>
      <c r="D227" s="34"/>
    </row>
    <row r="228" spans="2:4" s="33" customFormat="1" x14ac:dyDescent="0.25">
      <c r="B228" s="34"/>
      <c r="C228" s="34"/>
      <c r="D228" s="34"/>
    </row>
    <row r="229" spans="2:4" s="33" customFormat="1" x14ac:dyDescent="0.25">
      <c r="B229" s="34"/>
      <c r="C229" s="34"/>
      <c r="D229" s="34"/>
    </row>
    <row r="230" spans="2:4" s="33" customFormat="1" x14ac:dyDescent="0.25">
      <c r="B230" s="34"/>
      <c r="C230" s="34"/>
      <c r="D230" s="34"/>
    </row>
    <row r="231" spans="2:4" s="33" customFormat="1" x14ac:dyDescent="0.25">
      <c r="B231" s="34"/>
      <c r="C231" s="34"/>
      <c r="D231" s="34"/>
    </row>
    <row r="232" spans="2:4" s="33" customFormat="1" x14ac:dyDescent="0.25">
      <c r="B232" s="34"/>
      <c r="C232" s="34"/>
      <c r="D232" s="34"/>
    </row>
    <row r="233" spans="2:4" s="33" customFormat="1" x14ac:dyDescent="0.25">
      <c r="B233" s="34"/>
      <c r="C233" s="34"/>
      <c r="D233" s="34"/>
    </row>
    <row r="234" spans="2:4" s="33" customFormat="1" x14ac:dyDescent="0.25">
      <c r="B234" s="34"/>
      <c r="C234" s="34"/>
      <c r="D234" s="34"/>
    </row>
    <row r="235" spans="2:4" s="33" customFormat="1" x14ac:dyDescent="0.25">
      <c r="B235" s="34"/>
      <c r="C235" s="34"/>
      <c r="D235" s="34"/>
    </row>
    <row r="236" spans="2:4" s="33" customFormat="1" x14ac:dyDescent="0.25">
      <c r="B236" s="34"/>
      <c r="C236" s="34"/>
      <c r="D236" s="34"/>
    </row>
    <row r="237" spans="2:4" s="33" customFormat="1" x14ac:dyDescent="0.25">
      <c r="B237" s="34"/>
      <c r="C237" s="34"/>
      <c r="D237" s="34"/>
    </row>
    <row r="238" spans="2:4" s="33" customFormat="1" x14ac:dyDescent="0.25">
      <c r="B238" s="34"/>
      <c r="C238" s="34"/>
      <c r="D238" s="34"/>
    </row>
    <row r="239" spans="2:4" s="33" customFormat="1" x14ac:dyDescent="0.25">
      <c r="B239" s="34"/>
      <c r="C239" s="34"/>
      <c r="D239" s="34"/>
    </row>
    <row r="240" spans="2:4" s="33" customFormat="1" x14ac:dyDescent="0.25">
      <c r="B240" s="34"/>
      <c r="C240" s="34"/>
      <c r="D240" s="34"/>
    </row>
    <row r="241" spans="2:4" s="33" customFormat="1" x14ac:dyDescent="0.25">
      <c r="B241" s="34"/>
      <c r="C241" s="34"/>
      <c r="D241" s="34"/>
    </row>
    <row r="242" spans="2:4" s="33" customFormat="1" x14ac:dyDescent="0.25">
      <c r="B242" s="34"/>
      <c r="C242" s="34"/>
      <c r="D242" s="34"/>
    </row>
    <row r="243" spans="2:4" s="33" customFormat="1" x14ac:dyDescent="0.25">
      <c r="B243" s="34"/>
      <c r="C243" s="34"/>
      <c r="D243" s="34"/>
    </row>
    <row r="244" spans="2:4" s="33" customFormat="1" x14ac:dyDescent="0.25">
      <c r="B244" s="34"/>
      <c r="C244" s="34"/>
      <c r="D244" s="34"/>
    </row>
    <row r="245" spans="2:4" s="33" customFormat="1" x14ac:dyDescent="0.25">
      <c r="B245" s="34"/>
      <c r="C245" s="34"/>
      <c r="D245" s="34"/>
    </row>
    <row r="246" spans="2:4" s="33" customFormat="1" x14ac:dyDescent="0.25">
      <c r="B246" s="34"/>
      <c r="C246" s="34"/>
      <c r="D246" s="34"/>
    </row>
    <row r="247" spans="2:4" s="33" customFormat="1" x14ac:dyDescent="0.25">
      <c r="B247" s="34"/>
      <c r="C247" s="34"/>
      <c r="D247" s="34"/>
    </row>
    <row r="248" spans="2:4" s="33" customFormat="1" x14ac:dyDescent="0.25">
      <c r="B248" s="34"/>
      <c r="C248" s="34"/>
      <c r="D248" s="34"/>
    </row>
    <row r="249" spans="2:4" s="33" customFormat="1" x14ac:dyDescent="0.25">
      <c r="B249" s="34"/>
      <c r="C249" s="34"/>
      <c r="D249" s="34"/>
    </row>
    <row r="250" spans="2:4" s="33" customFormat="1" x14ac:dyDescent="0.25">
      <c r="B250" s="34"/>
      <c r="C250" s="34"/>
      <c r="D250" s="34"/>
    </row>
    <row r="251" spans="2:4" s="33" customFormat="1" x14ac:dyDescent="0.25">
      <c r="B251" s="34"/>
      <c r="C251" s="34"/>
      <c r="D251" s="34"/>
    </row>
    <row r="252" spans="2:4" s="33" customFormat="1" x14ac:dyDescent="0.25">
      <c r="B252" s="34"/>
      <c r="C252" s="34"/>
      <c r="D252" s="34"/>
    </row>
    <row r="253" spans="2:4" s="33" customFormat="1" x14ac:dyDescent="0.25">
      <c r="B253" s="34"/>
      <c r="C253" s="34"/>
      <c r="D253" s="34"/>
    </row>
    <row r="254" spans="2:4" s="33" customFormat="1" x14ac:dyDescent="0.25">
      <c r="B254" s="34"/>
      <c r="C254" s="34"/>
      <c r="D254" s="34"/>
    </row>
    <row r="255" spans="2:4" s="33" customFormat="1" x14ac:dyDescent="0.25">
      <c r="B255" s="34"/>
      <c r="C255" s="34"/>
      <c r="D255" s="34"/>
    </row>
    <row r="256" spans="2:4" s="33" customFormat="1" x14ac:dyDescent="0.25">
      <c r="B256" s="34"/>
      <c r="C256" s="34"/>
      <c r="D256" s="34"/>
    </row>
    <row r="257" spans="2:4" s="33" customFormat="1" x14ac:dyDescent="0.25">
      <c r="B257" s="34"/>
      <c r="C257" s="34"/>
      <c r="D257" s="34"/>
    </row>
    <row r="258" spans="2:4" s="33" customFormat="1" x14ac:dyDescent="0.25">
      <c r="B258" s="34"/>
      <c r="C258" s="34"/>
      <c r="D258" s="34"/>
    </row>
    <row r="259" spans="2:4" s="33" customFormat="1" x14ac:dyDescent="0.25">
      <c r="B259" s="34"/>
      <c r="C259" s="34"/>
      <c r="D259" s="34"/>
    </row>
    <row r="260" spans="2:4" s="33" customFormat="1" x14ac:dyDescent="0.25">
      <c r="B260" s="34"/>
      <c r="C260" s="34"/>
      <c r="D260" s="34"/>
    </row>
    <row r="261" spans="2:4" s="33" customFormat="1" x14ac:dyDescent="0.25">
      <c r="B261" s="34"/>
      <c r="C261" s="34"/>
      <c r="D261" s="34"/>
    </row>
    <row r="262" spans="2:4" s="33" customFormat="1" x14ac:dyDescent="0.25">
      <c r="B262" s="34"/>
      <c r="C262" s="34"/>
      <c r="D262" s="34"/>
    </row>
    <row r="263" spans="2:4" s="33" customFormat="1" x14ac:dyDescent="0.25">
      <c r="B263" s="34"/>
      <c r="C263" s="34"/>
      <c r="D263" s="34"/>
    </row>
    <row r="264" spans="2:4" s="33" customFormat="1" x14ac:dyDescent="0.25">
      <c r="B264" s="34"/>
      <c r="C264" s="34"/>
      <c r="D264" s="34"/>
    </row>
    <row r="265" spans="2:4" s="33" customFormat="1" x14ac:dyDescent="0.25">
      <c r="B265" s="34"/>
      <c r="C265" s="34"/>
      <c r="D265" s="34"/>
    </row>
    <row r="266" spans="2:4" s="33" customFormat="1" x14ac:dyDescent="0.25">
      <c r="B266" s="34"/>
      <c r="C266" s="34"/>
      <c r="D266" s="34"/>
    </row>
    <row r="267" spans="2:4" s="33" customFormat="1" x14ac:dyDescent="0.25">
      <c r="B267" s="34"/>
      <c r="C267" s="34"/>
      <c r="D267" s="34"/>
    </row>
    <row r="268" spans="2:4" s="33" customFormat="1" x14ac:dyDescent="0.25">
      <c r="B268" s="34"/>
      <c r="C268" s="34"/>
      <c r="D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CLASIFICACION POR PROGRAMAS Y PROYECTOS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8"/>
  <sheetViews>
    <sheetView tabSelected="1" view="pageLayout" zoomScaleNormal="100" workbookViewId="0">
      <selection activeCell="A17" sqref="A17"/>
    </sheetView>
  </sheetViews>
  <sheetFormatPr baseColWidth="10" defaultRowHeight="15" x14ac:dyDescent="0.25"/>
  <cols>
    <col min="1" max="1" width="11.7109375" customWidth="1"/>
    <col min="2" max="2" width="63.85546875" customWidth="1"/>
    <col min="3" max="3" width="32.140625" style="9" customWidth="1"/>
    <col min="4" max="4" width="11.85546875" style="9" customWidth="1"/>
    <col min="5" max="5" width="24.140625" style="9" customWidth="1"/>
    <col min="7" max="8" width="14.7109375" bestFit="1" customWidth="1"/>
  </cols>
  <sheetData>
    <row r="1" spans="2:9" x14ac:dyDescent="0.25">
      <c r="B1" s="41" t="s">
        <v>433</v>
      </c>
      <c r="C1" s="42" t="s">
        <v>431</v>
      </c>
      <c r="D1"/>
      <c r="E1"/>
    </row>
    <row r="2" spans="2:9" x14ac:dyDescent="0.25">
      <c r="B2" s="30" t="s">
        <v>435</v>
      </c>
      <c r="C2" s="29">
        <v>59467958.659999996</v>
      </c>
      <c r="D2"/>
      <c r="E2"/>
    </row>
    <row r="3" spans="2:9" x14ac:dyDescent="0.25">
      <c r="B3" s="30" t="s">
        <v>437</v>
      </c>
      <c r="C3" s="29">
        <v>486901622.98999995</v>
      </c>
      <c r="D3"/>
      <c r="E3"/>
    </row>
    <row r="4" spans="2:9" x14ac:dyDescent="0.25">
      <c r="B4" s="30" t="s">
        <v>436</v>
      </c>
      <c r="C4" s="29">
        <v>2633204062.0499997</v>
      </c>
      <c r="D4"/>
      <c r="E4"/>
      <c r="G4" s="9"/>
      <c r="H4" s="28"/>
      <c r="I4" s="28"/>
    </row>
    <row r="5" spans="2:9" x14ac:dyDescent="0.25">
      <c r="B5" s="30" t="s">
        <v>426</v>
      </c>
      <c r="C5" s="320">
        <v>3179573643.6999998</v>
      </c>
      <c r="D5"/>
      <c r="E5"/>
      <c r="G5" s="9"/>
    </row>
    <row r="6" spans="2:9" ht="14.45" x14ac:dyDescent="0.3">
      <c r="C6"/>
      <c r="D6"/>
      <c r="E6"/>
    </row>
    <row r="7" spans="2:9" ht="14.45" x14ac:dyDescent="0.3">
      <c r="C7"/>
      <c r="D7"/>
      <c r="E7"/>
    </row>
    <row r="8" spans="2:9" ht="14.45" x14ac:dyDescent="0.3">
      <c r="C8"/>
      <c r="D8"/>
      <c r="E8"/>
    </row>
    <row r="9" spans="2:9" ht="14.45" x14ac:dyDescent="0.3">
      <c r="C9"/>
      <c r="D9"/>
      <c r="E9"/>
    </row>
    <row r="10" spans="2:9" ht="14.45" x14ac:dyDescent="0.3">
      <c r="C10"/>
      <c r="D10"/>
      <c r="E10"/>
    </row>
    <row r="11" spans="2:9" ht="14.45" x14ac:dyDescent="0.3">
      <c r="C11"/>
      <c r="D11"/>
      <c r="E11"/>
    </row>
    <row r="12" spans="2:9" ht="14.45" x14ac:dyDescent="0.3">
      <c r="C12"/>
      <c r="D12"/>
      <c r="E12"/>
    </row>
    <row r="13" spans="2:9" ht="14.45" x14ac:dyDescent="0.3">
      <c r="C13"/>
      <c r="D13"/>
      <c r="E13"/>
    </row>
    <row r="14" spans="2:9" ht="14.45" x14ac:dyDescent="0.3">
      <c r="C14"/>
      <c r="D14"/>
      <c r="E14"/>
    </row>
    <row r="15" spans="2:9" ht="14.45" x14ac:dyDescent="0.3">
      <c r="C15"/>
      <c r="D15"/>
      <c r="E15"/>
    </row>
    <row r="16" spans="2:9" s="33" customFormat="1" ht="14.45" x14ac:dyDescent="0.3">
      <c r="B16"/>
      <c r="C16"/>
      <c r="D16" s="34"/>
      <c r="E16" s="34"/>
    </row>
    <row r="17" spans="2:5" s="33" customFormat="1" ht="14.45" x14ac:dyDescent="0.3">
      <c r="B17"/>
      <c r="C17"/>
      <c r="D17" s="34"/>
      <c r="E17" s="34"/>
    </row>
    <row r="18" spans="2:5" s="33" customFormat="1" ht="14.45" x14ac:dyDescent="0.3">
      <c r="B18"/>
      <c r="C18"/>
      <c r="D18" s="34"/>
      <c r="E18" s="34"/>
    </row>
    <row r="19" spans="2:5" s="33" customFormat="1" ht="14.45" x14ac:dyDescent="0.3">
      <c r="B19"/>
      <c r="C19"/>
      <c r="D19" s="34"/>
      <c r="E19" s="34"/>
    </row>
    <row r="20" spans="2:5" s="33" customFormat="1" ht="14.45" x14ac:dyDescent="0.3">
      <c r="B20"/>
      <c r="C20"/>
      <c r="D20" s="34"/>
      <c r="E20" s="34"/>
    </row>
    <row r="21" spans="2:5" s="33" customFormat="1" ht="14.45" x14ac:dyDescent="0.3">
      <c r="B21"/>
      <c r="C21"/>
      <c r="D21" s="34"/>
      <c r="E21" s="34"/>
    </row>
    <row r="22" spans="2:5" s="33" customFormat="1" ht="14.45" x14ac:dyDescent="0.3">
      <c r="B22"/>
      <c r="C22"/>
      <c r="D22" s="34"/>
      <c r="E22" s="34"/>
    </row>
    <row r="23" spans="2:5" s="33" customFormat="1" ht="14.45" x14ac:dyDescent="0.3">
      <c r="B23"/>
      <c r="C23"/>
      <c r="D23" s="34"/>
      <c r="E23" s="34"/>
    </row>
    <row r="24" spans="2:5" s="33" customFormat="1" ht="14.45" x14ac:dyDescent="0.3">
      <c r="B24"/>
      <c r="C24"/>
      <c r="D24" s="34"/>
      <c r="E24" s="34"/>
    </row>
    <row r="25" spans="2:5" s="33" customFormat="1" x14ac:dyDescent="0.25">
      <c r="B25"/>
      <c r="C25"/>
      <c r="D25" s="34"/>
      <c r="E25" s="34"/>
    </row>
    <row r="26" spans="2:5" s="33" customFormat="1" x14ac:dyDescent="0.25">
      <c r="B26"/>
      <c r="C26"/>
      <c r="D26" s="34"/>
      <c r="E26" s="34"/>
    </row>
    <row r="27" spans="2:5" s="33" customFormat="1" x14ac:dyDescent="0.25">
      <c r="B27"/>
      <c r="C27"/>
      <c r="D27" s="34"/>
      <c r="E27" s="34"/>
    </row>
    <row r="28" spans="2:5" s="33" customFormat="1" x14ac:dyDescent="0.25">
      <c r="B28"/>
      <c r="C28"/>
      <c r="D28" s="34"/>
      <c r="E28" s="34"/>
    </row>
    <row r="29" spans="2:5" s="33" customFormat="1" x14ac:dyDescent="0.25">
      <c r="B29"/>
      <c r="C29"/>
      <c r="D29" s="34"/>
      <c r="E29" s="34"/>
    </row>
    <row r="30" spans="2:5" s="33" customFormat="1" x14ac:dyDescent="0.25">
      <c r="B30"/>
      <c r="C30"/>
      <c r="D30" s="34"/>
      <c r="E30" s="34"/>
    </row>
    <row r="31" spans="2:5" s="33" customFormat="1" x14ac:dyDescent="0.25">
      <c r="B31"/>
      <c r="C31"/>
      <c r="D31" s="34"/>
      <c r="E31" s="34"/>
    </row>
    <row r="32" spans="2:5" s="33" customFormat="1" x14ac:dyDescent="0.25">
      <c r="B32"/>
      <c r="C32"/>
      <c r="D32" s="34"/>
      <c r="E32" s="34"/>
    </row>
    <row r="33" spans="2:5" s="33" customFormat="1" x14ac:dyDescent="0.25">
      <c r="B33"/>
      <c r="C33"/>
      <c r="D33" s="34"/>
      <c r="E33" s="34"/>
    </row>
    <row r="34" spans="2:5" s="33" customFormat="1" x14ac:dyDescent="0.25">
      <c r="B34"/>
      <c r="C34"/>
      <c r="D34" s="34"/>
      <c r="E34" s="34"/>
    </row>
    <row r="35" spans="2:5" s="33" customFormat="1" x14ac:dyDescent="0.25">
      <c r="B35"/>
      <c r="C35"/>
      <c r="D35" s="34"/>
      <c r="E35" s="34"/>
    </row>
    <row r="36" spans="2:5" s="33" customFormat="1" x14ac:dyDescent="0.25">
      <c r="B36"/>
      <c r="C36"/>
      <c r="D36" s="34"/>
      <c r="E36" s="34"/>
    </row>
    <row r="37" spans="2:5" s="33" customFormat="1" x14ac:dyDescent="0.25">
      <c r="B37"/>
      <c r="C37"/>
      <c r="D37" s="34"/>
      <c r="E37" s="34"/>
    </row>
    <row r="38" spans="2:5" s="33" customFormat="1" x14ac:dyDescent="0.25">
      <c r="B38"/>
      <c r="C38"/>
      <c r="D38" s="34"/>
      <c r="E38" s="34"/>
    </row>
    <row r="39" spans="2:5" s="33" customFormat="1" x14ac:dyDescent="0.25">
      <c r="B39"/>
      <c r="C39"/>
      <c r="D39" s="34"/>
      <c r="E39" s="34"/>
    </row>
    <row r="40" spans="2:5" s="33" customFormat="1" x14ac:dyDescent="0.25">
      <c r="B40"/>
      <c r="C40"/>
      <c r="D40" s="34"/>
      <c r="E40" s="34"/>
    </row>
    <row r="41" spans="2:5" s="33" customFormat="1" x14ac:dyDescent="0.25">
      <c r="B41"/>
      <c r="C41"/>
      <c r="D41" s="34"/>
      <c r="E41" s="34"/>
    </row>
    <row r="42" spans="2:5" s="33" customFormat="1" x14ac:dyDescent="0.25">
      <c r="B42"/>
      <c r="C42"/>
      <c r="D42" s="34"/>
      <c r="E42" s="34"/>
    </row>
    <row r="43" spans="2:5" s="33" customFormat="1" x14ac:dyDescent="0.25">
      <c r="B43"/>
      <c r="C43"/>
      <c r="D43" s="34"/>
      <c r="E43" s="34"/>
    </row>
    <row r="44" spans="2:5" s="33" customFormat="1" x14ac:dyDescent="0.25">
      <c r="B44"/>
      <c r="C44"/>
      <c r="D44" s="34"/>
      <c r="E44" s="34"/>
    </row>
    <row r="45" spans="2:5" s="33" customFormat="1" x14ac:dyDescent="0.25">
      <c r="B45"/>
      <c r="C45"/>
      <c r="D45" s="34"/>
      <c r="E45" s="34"/>
    </row>
    <row r="46" spans="2:5" s="33" customFormat="1" x14ac:dyDescent="0.25">
      <c r="B46"/>
      <c r="C46"/>
      <c r="D46" s="34"/>
      <c r="E46" s="34"/>
    </row>
    <row r="47" spans="2:5" s="33" customFormat="1" x14ac:dyDescent="0.25">
      <c r="B47"/>
      <c r="C47"/>
      <c r="D47" s="34"/>
      <c r="E47" s="34"/>
    </row>
    <row r="48" spans="2:5" s="33" customFormat="1" x14ac:dyDescent="0.25">
      <c r="B48"/>
      <c r="C48"/>
      <c r="D48" s="34"/>
      <c r="E48" s="34"/>
    </row>
    <row r="49" spans="2:5" s="33" customFormat="1" x14ac:dyDescent="0.25">
      <c r="B49"/>
      <c r="C49"/>
      <c r="D49" s="34"/>
      <c r="E49" s="34"/>
    </row>
    <row r="50" spans="2:5" s="33" customFormat="1" x14ac:dyDescent="0.25">
      <c r="B50"/>
      <c r="C50"/>
      <c r="D50" s="34"/>
      <c r="E50" s="34"/>
    </row>
    <row r="51" spans="2:5" s="33" customFormat="1" x14ac:dyDescent="0.25">
      <c r="B51"/>
      <c r="C51"/>
      <c r="D51" s="34"/>
      <c r="E51" s="34"/>
    </row>
    <row r="52" spans="2:5" s="33" customFormat="1" x14ac:dyDescent="0.25">
      <c r="B52"/>
      <c r="C52"/>
      <c r="D52" s="34"/>
      <c r="E52" s="34"/>
    </row>
    <row r="53" spans="2:5" s="33" customFormat="1" x14ac:dyDescent="0.25">
      <c r="B53"/>
      <c r="C53"/>
      <c r="D53" s="34"/>
      <c r="E53" s="34"/>
    </row>
    <row r="54" spans="2:5" s="33" customFormat="1" x14ac:dyDescent="0.25">
      <c r="B54"/>
      <c r="C54"/>
      <c r="D54" s="34"/>
      <c r="E54" s="34"/>
    </row>
    <row r="55" spans="2:5" s="33" customFormat="1" x14ac:dyDescent="0.25">
      <c r="B55"/>
      <c r="C55"/>
      <c r="D55" s="34"/>
      <c r="E55" s="34"/>
    </row>
    <row r="56" spans="2:5" s="33" customFormat="1" x14ac:dyDescent="0.25">
      <c r="B56"/>
      <c r="C56"/>
      <c r="D56" s="34"/>
      <c r="E56" s="34"/>
    </row>
    <row r="57" spans="2:5" s="33" customFormat="1" x14ac:dyDescent="0.25">
      <c r="B57"/>
      <c r="C57"/>
      <c r="D57" s="34"/>
      <c r="E57" s="34"/>
    </row>
    <row r="58" spans="2:5" s="33" customFormat="1" x14ac:dyDescent="0.25">
      <c r="B58"/>
      <c r="C58"/>
      <c r="D58" s="34"/>
      <c r="E58" s="34"/>
    </row>
    <row r="59" spans="2:5" s="33" customFormat="1" x14ac:dyDescent="0.25">
      <c r="B59"/>
      <c r="C59"/>
      <c r="D59" s="34"/>
      <c r="E59" s="34"/>
    </row>
    <row r="60" spans="2:5" s="33" customFormat="1" x14ac:dyDescent="0.25">
      <c r="B60"/>
      <c r="C60"/>
      <c r="D60" s="34"/>
      <c r="E60" s="34"/>
    </row>
    <row r="61" spans="2:5" s="33" customFormat="1" x14ac:dyDescent="0.25">
      <c r="B61"/>
      <c r="C61"/>
      <c r="D61" s="34"/>
      <c r="E61" s="34"/>
    </row>
    <row r="62" spans="2:5" s="33" customFormat="1" x14ac:dyDescent="0.25">
      <c r="B62"/>
      <c r="C62"/>
      <c r="D62" s="34"/>
      <c r="E62" s="34"/>
    </row>
    <row r="63" spans="2:5" s="33" customFormat="1" x14ac:dyDescent="0.25">
      <c r="B63"/>
      <c r="C63"/>
      <c r="D63" s="34"/>
      <c r="E63" s="34"/>
    </row>
    <row r="64" spans="2:5" s="33" customFormat="1" x14ac:dyDescent="0.25">
      <c r="B64"/>
      <c r="C64"/>
      <c r="D64" s="34"/>
      <c r="E64" s="34"/>
    </row>
    <row r="65" spans="2:5" s="33" customFormat="1" x14ac:dyDescent="0.25">
      <c r="B65"/>
      <c r="C65"/>
      <c r="D65" s="34"/>
      <c r="E65" s="34"/>
    </row>
    <row r="66" spans="2:5" s="33" customFormat="1" x14ac:dyDescent="0.25">
      <c r="B66"/>
      <c r="C66"/>
      <c r="D66" s="34"/>
      <c r="E66" s="34"/>
    </row>
    <row r="67" spans="2:5" s="33" customFormat="1" x14ac:dyDescent="0.25">
      <c r="B67"/>
      <c r="C67"/>
      <c r="D67" s="34"/>
      <c r="E67" s="34"/>
    </row>
    <row r="68" spans="2:5" s="33" customFormat="1" x14ac:dyDescent="0.25">
      <c r="B68"/>
      <c r="C68"/>
      <c r="D68" s="34"/>
      <c r="E68" s="34"/>
    </row>
    <row r="69" spans="2:5" s="33" customFormat="1" x14ac:dyDescent="0.25">
      <c r="B69"/>
      <c r="C69"/>
      <c r="D69" s="34"/>
      <c r="E69" s="34"/>
    </row>
    <row r="70" spans="2:5" s="33" customFormat="1" x14ac:dyDescent="0.25">
      <c r="B70"/>
      <c r="C70"/>
      <c r="D70" s="34"/>
      <c r="E70" s="34"/>
    </row>
    <row r="71" spans="2:5" s="33" customFormat="1" x14ac:dyDescent="0.25">
      <c r="B71"/>
      <c r="C71"/>
      <c r="D71" s="34"/>
      <c r="E71" s="34"/>
    </row>
    <row r="72" spans="2:5" s="33" customFormat="1" x14ac:dyDescent="0.25">
      <c r="B72"/>
      <c r="C72"/>
      <c r="D72" s="34"/>
      <c r="E72" s="34"/>
    </row>
    <row r="73" spans="2:5" s="33" customFormat="1" x14ac:dyDescent="0.25">
      <c r="B73"/>
      <c r="C73"/>
      <c r="D73" s="34"/>
      <c r="E73" s="34"/>
    </row>
    <row r="74" spans="2:5" s="33" customFormat="1" x14ac:dyDescent="0.25">
      <c r="B74"/>
      <c r="C74"/>
      <c r="D74" s="34"/>
      <c r="E74" s="34"/>
    </row>
    <row r="75" spans="2:5" s="33" customFormat="1" x14ac:dyDescent="0.25">
      <c r="B75"/>
      <c r="C75"/>
      <c r="D75" s="34"/>
      <c r="E75" s="34"/>
    </row>
    <row r="76" spans="2:5" s="33" customFormat="1" x14ac:dyDescent="0.25">
      <c r="B76"/>
      <c r="C76"/>
      <c r="D76" s="34"/>
      <c r="E76" s="34"/>
    </row>
    <row r="77" spans="2:5" s="33" customFormat="1" x14ac:dyDescent="0.25">
      <c r="B77"/>
      <c r="C77"/>
      <c r="D77" s="34"/>
      <c r="E77" s="34"/>
    </row>
    <row r="78" spans="2:5" s="33" customFormat="1" x14ac:dyDescent="0.25">
      <c r="B78"/>
      <c r="C78"/>
      <c r="D78" s="34"/>
      <c r="E78" s="34"/>
    </row>
    <row r="79" spans="2:5" s="33" customFormat="1" x14ac:dyDescent="0.25">
      <c r="B79"/>
      <c r="C79"/>
      <c r="D79" s="34"/>
      <c r="E79" s="34"/>
    </row>
    <row r="80" spans="2:5" s="33" customFormat="1" x14ac:dyDescent="0.25">
      <c r="B80"/>
      <c r="C80"/>
      <c r="D80" s="34"/>
      <c r="E80" s="34"/>
    </row>
    <row r="81" spans="2:5" s="33" customFormat="1" x14ac:dyDescent="0.25">
      <c r="B81"/>
      <c r="C81"/>
      <c r="D81" s="34"/>
      <c r="E81" s="34"/>
    </row>
    <row r="82" spans="2:5" s="33" customFormat="1" x14ac:dyDescent="0.25">
      <c r="B82"/>
      <c r="C82"/>
      <c r="D82" s="34"/>
      <c r="E82" s="34"/>
    </row>
    <row r="83" spans="2:5" s="33" customFormat="1" x14ac:dyDescent="0.25">
      <c r="B83"/>
      <c r="C83"/>
      <c r="D83" s="34"/>
      <c r="E83" s="34"/>
    </row>
    <row r="84" spans="2:5" s="33" customFormat="1" x14ac:dyDescent="0.25">
      <c r="B84"/>
      <c r="C84"/>
      <c r="D84" s="34"/>
      <c r="E84" s="34"/>
    </row>
    <row r="85" spans="2:5" s="33" customFormat="1" x14ac:dyDescent="0.25">
      <c r="B85"/>
      <c r="C85"/>
      <c r="D85" s="34"/>
      <c r="E85" s="34"/>
    </row>
    <row r="86" spans="2:5" s="33" customFormat="1" x14ac:dyDescent="0.25">
      <c r="B86"/>
      <c r="C86"/>
      <c r="D86" s="34"/>
      <c r="E86" s="34"/>
    </row>
    <row r="87" spans="2:5" s="33" customFormat="1" x14ac:dyDescent="0.25">
      <c r="B87"/>
      <c r="C87"/>
      <c r="D87" s="34"/>
      <c r="E87" s="34"/>
    </row>
    <row r="88" spans="2:5" s="33" customFormat="1" x14ac:dyDescent="0.25">
      <c r="B88"/>
      <c r="C88"/>
      <c r="D88" s="34"/>
      <c r="E88" s="34"/>
    </row>
    <row r="89" spans="2:5" s="33" customFormat="1" x14ac:dyDescent="0.25">
      <c r="B89"/>
      <c r="C89"/>
      <c r="D89" s="34"/>
      <c r="E89" s="34"/>
    </row>
    <row r="90" spans="2:5" s="33" customFormat="1" x14ac:dyDescent="0.25">
      <c r="B90"/>
      <c r="C90"/>
      <c r="D90" s="34"/>
      <c r="E90" s="34"/>
    </row>
    <row r="91" spans="2:5" s="33" customFormat="1" x14ac:dyDescent="0.25">
      <c r="B91"/>
      <c r="C91"/>
      <c r="D91" s="34"/>
      <c r="E91" s="34"/>
    </row>
    <row r="92" spans="2:5" s="33" customFormat="1" x14ac:dyDescent="0.25">
      <c r="B92"/>
      <c r="C92"/>
      <c r="D92" s="34"/>
      <c r="E92" s="34"/>
    </row>
    <row r="93" spans="2:5" s="33" customFormat="1" x14ac:dyDescent="0.25">
      <c r="B93"/>
      <c r="C93"/>
      <c r="D93" s="34"/>
      <c r="E93" s="34"/>
    </row>
    <row r="94" spans="2:5" s="33" customFormat="1" x14ac:dyDescent="0.25">
      <c r="B94"/>
      <c r="C94"/>
      <c r="D94" s="34"/>
      <c r="E94" s="34"/>
    </row>
    <row r="95" spans="2:5" s="33" customFormat="1" x14ac:dyDescent="0.25">
      <c r="B95"/>
      <c r="C95"/>
      <c r="D95" s="34"/>
      <c r="E95" s="34"/>
    </row>
    <row r="96" spans="2:5" s="33" customFormat="1" x14ac:dyDescent="0.25">
      <c r="B96"/>
      <c r="C96"/>
      <c r="D96" s="34"/>
      <c r="E96" s="34"/>
    </row>
    <row r="97" spans="2:5" s="33" customFormat="1" x14ac:dyDescent="0.25">
      <c r="B97"/>
      <c r="C97"/>
      <c r="D97" s="34"/>
      <c r="E97" s="34"/>
    </row>
    <row r="98" spans="2:5" s="33" customFormat="1" x14ac:dyDescent="0.25">
      <c r="B98"/>
      <c r="C98"/>
      <c r="D98" s="34"/>
      <c r="E98" s="34"/>
    </row>
    <row r="99" spans="2:5" s="33" customFormat="1" x14ac:dyDescent="0.25">
      <c r="B99"/>
      <c r="C99"/>
      <c r="D99" s="34"/>
      <c r="E99" s="34"/>
    </row>
    <row r="100" spans="2:5" s="33" customFormat="1" x14ac:dyDescent="0.25">
      <c r="B100"/>
      <c r="C100"/>
      <c r="D100" s="34"/>
      <c r="E100" s="34"/>
    </row>
    <row r="101" spans="2:5" s="33" customFormat="1" x14ac:dyDescent="0.25">
      <c r="B101"/>
      <c r="C101"/>
      <c r="D101" s="34"/>
      <c r="E101" s="34"/>
    </row>
    <row r="102" spans="2:5" s="33" customFormat="1" x14ac:dyDescent="0.25">
      <c r="B102"/>
      <c r="C102"/>
      <c r="D102" s="34"/>
      <c r="E102" s="34"/>
    </row>
    <row r="103" spans="2:5" s="33" customFormat="1" x14ac:dyDescent="0.25">
      <c r="B103"/>
      <c r="C103"/>
      <c r="D103" s="34"/>
      <c r="E103" s="34"/>
    </row>
    <row r="104" spans="2:5" s="33" customFormat="1" x14ac:dyDescent="0.25">
      <c r="B104"/>
      <c r="C104"/>
      <c r="D104" s="34"/>
      <c r="E104" s="34"/>
    </row>
    <row r="105" spans="2:5" s="33" customFormat="1" x14ac:dyDescent="0.25">
      <c r="B105"/>
      <c r="C105"/>
      <c r="D105" s="34"/>
      <c r="E105" s="34"/>
    </row>
    <row r="106" spans="2:5" s="33" customFormat="1" x14ac:dyDescent="0.25">
      <c r="B106"/>
      <c r="C106"/>
      <c r="D106" s="34"/>
      <c r="E106" s="34"/>
    </row>
    <row r="107" spans="2:5" s="33" customFormat="1" x14ac:dyDescent="0.25">
      <c r="B107"/>
      <c r="C107"/>
      <c r="D107" s="34"/>
      <c r="E107" s="34"/>
    </row>
    <row r="108" spans="2:5" s="33" customFormat="1" x14ac:dyDescent="0.25">
      <c r="B108"/>
      <c r="C108"/>
      <c r="D108" s="34"/>
      <c r="E108" s="34"/>
    </row>
    <row r="109" spans="2:5" s="33" customFormat="1" x14ac:dyDescent="0.25">
      <c r="B109"/>
      <c r="C109"/>
      <c r="D109" s="34"/>
      <c r="E109" s="34"/>
    </row>
    <row r="110" spans="2:5" s="33" customFormat="1" x14ac:dyDescent="0.25">
      <c r="B110"/>
      <c r="C110"/>
      <c r="D110" s="34"/>
      <c r="E110" s="34"/>
    </row>
    <row r="111" spans="2:5" s="33" customFormat="1" x14ac:dyDescent="0.25">
      <c r="B111"/>
      <c r="C111"/>
      <c r="D111" s="34"/>
      <c r="E111" s="34"/>
    </row>
    <row r="112" spans="2:5" s="33" customFormat="1" x14ac:dyDescent="0.25">
      <c r="B112"/>
      <c r="C112"/>
      <c r="D112" s="34"/>
      <c r="E112" s="34"/>
    </row>
    <row r="113" spans="2:5" s="33" customFormat="1" x14ac:dyDescent="0.25">
      <c r="B113"/>
      <c r="C113"/>
      <c r="D113" s="34"/>
      <c r="E113" s="34"/>
    </row>
    <row r="114" spans="2:5" s="33" customFormat="1" x14ac:dyDescent="0.25">
      <c r="B114"/>
      <c r="C114"/>
      <c r="D114" s="34"/>
      <c r="E114" s="34"/>
    </row>
    <row r="115" spans="2:5" s="33" customFormat="1" x14ac:dyDescent="0.25">
      <c r="B115"/>
      <c r="C115"/>
      <c r="D115" s="34"/>
      <c r="E115" s="34"/>
    </row>
    <row r="116" spans="2:5" s="33" customFormat="1" x14ac:dyDescent="0.25">
      <c r="B116"/>
      <c r="C116"/>
      <c r="D116" s="34"/>
      <c r="E116" s="34"/>
    </row>
    <row r="117" spans="2:5" s="33" customFormat="1" x14ac:dyDescent="0.25">
      <c r="B117"/>
      <c r="C117"/>
      <c r="D117" s="34"/>
      <c r="E117" s="34"/>
    </row>
    <row r="118" spans="2:5" s="33" customFormat="1" x14ac:dyDescent="0.25">
      <c r="B118"/>
      <c r="C118"/>
      <c r="D118" s="34"/>
      <c r="E118" s="34"/>
    </row>
    <row r="119" spans="2:5" s="33" customFormat="1" x14ac:dyDescent="0.25">
      <c r="B119"/>
      <c r="C119"/>
      <c r="D119" s="34"/>
      <c r="E119" s="34"/>
    </row>
    <row r="120" spans="2:5" s="33" customFormat="1" x14ac:dyDescent="0.25">
      <c r="B120"/>
      <c r="C120"/>
      <c r="D120" s="34"/>
      <c r="E120" s="34"/>
    </row>
    <row r="121" spans="2:5" s="33" customFormat="1" x14ac:dyDescent="0.25">
      <c r="B121"/>
      <c r="C121"/>
      <c r="D121" s="34"/>
      <c r="E121" s="34"/>
    </row>
    <row r="122" spans="2:5" s="33" customFormat="1" x14ac:dyDescent="0.25">
      <c r="B122"/>
      <c r="C122"/>
      <c r="D122" s="34"/>
      <c r="E122" s="34"/>
    </row>
    <row r="123" spans="2:5" s="33" customFormat="1" x14ac:dyDescent="0.25">
      <c r="B123"/>
      <c r="C123"/>
      <c r="D123" s="34"/>
      <c r="E123" s="34"/>
    </row>
    <row r="124" spans="2:5" s="33" customFormat="1" x14ac:dyDescent="0.25">
      <c r="B124"/>
      <c r="C124"/>
      <c r="D124" s="34"/>
      <c r="E124" s="34"/>
    </row>
    <row r="125" spans="2:5" s="33" customFormat="1" x14ac:dyDescent="0.25">
      <c r="B125"/>
      <c r="C125"/>
      <c r="D125" s="34"/>
      <c r="E125" s="34"/>
    </row>
    <row r="126" spans="2:5" s="33" customFormat="1" x14ac:dyDescent="0.25">
      <c r="B126"/>
      <c r="C126"/>
      <c r="D126" s="34"/>
      <c r="E126" s="34"/>
    </row>
    <row r="127" spans="2:5" s="33" customFormat="1" x14ac:dyDescent="0.25">
      <c r="B127"/>
      <c r="C127"/>
      <c r="D127" s="34"/>
      <c r="E127" s="34"/>
    </row>
    <row r="128" spans="2:5" s="33" customFormat="1" x14ac:dyDescent="0.25">
      <c r="B128"/>
      <c r="C128"/>
      <c r="D128" s="34"/>
      <c r="E128" s="34"/>
    </row>
    <row r="129" spans="2:5" s="33" customFormat="1" x14ac:dyDescent="0.25">
      <c r="B129"/>
      <c r="C129"/>
      <c r="D129" s="34"/>
      <c r="E129" s="34"/>
    </row>
    <row r="130" spans="2:5" s="33" customFormat="1" x14ac:dyDescent="0.25">
      <c r="C130" s="34"/>
      <c r="D130" s="34"/>
      <c r="E130" s="34"/>
    </row>
    <row r="131" spans="2:5" s="33" customFormat="1" x14ac:dyDescent="0.25">
      <c r="C131" s="34"/>
      <c r="D131" s="34"/>
      <c r="E131" s="34"/>
    </row>
    <row r="132" spans="2:5" s="33" customFormat="1" x14ac:dyDescent="0.25">
      <c r="C132" s="34"/>
      <c r="D132" s="34"/>
      <c r="E132" s="34"/>
    </row>
    <row r="133" spans="2:5" s="33" customFormat="1" x14ac:dyDescent="0.25">
      <c r="C133" s="34"/>
      <c r="D133" s="34"/>
      <c r="E133" s="34"/>
    </row>
    <row r="134" spans="2:5" s="33" customFormat="1" x14ac:dyDescent="0.25">
      <c r="C134" s="34"/>
      <c r="D134" s="34"/>
      <c r="E134" s="34"/>
    </row>
    <row r="135" spans="2:5" s="33" customFormat="1" x14ac:dyDescent="0.25">
      <c r="C135" s="34"/>
      <c r="D135" s="34"/>
      <c r="E135" s="34"/>
    </row>
    <row r="136" spans="2:5" s="33" customFormat="1" x14ac:dyDescent="0.25">
      <c r="C136" s="34"/>
      <c r="D136" s="34"/>
      <c r="E136" s="34"/>
    </row>
    <row r="137" spans="2:5" s="33" customFormat="1" x14ac:dyDescent="0.25">
      <c r="C137" s="34"/>
      <c r="D137" s="34"/>
      <c r="E137" s="34"/>
    </row>
    <row r="138" spans="2:5" s="33" customFormat="1" x14ac:dyDescent="0.25">
      <c r="C138" s="34"/>
      <c r="D138" s="34"/>
      <c r="E138" s="34"/>
    </row>
    <row r="139" spans="2:5" s="33" customFormat="1" x14ac:dyDescent="0.25">
      <c r="C139" s="34"/>
      <c r="D139" s="34"/>
      <c r="E139" s="34"/>
    </row>
    <row r="140" spans="2:5" s="33" customFormat="1" x14ac:dyDescent="0.25">
      <c r="C140" s="34"/>
      <c r="D140" s="34"/>
      <c r="E140" s="34"/>
    </row>
    <row r="141" spans="2:5" s="33" customFormat="1" x14ac:dyDescent="0.25">
      <c r="C141" s="34"/>
      <c r="D141" s="34"/>
      <c r="E141" s="34"/>
    </row>
    <row r="142" spans="2:5" s="33" customFormat="1" x14ac:dyDescent="0.25">
      <c r="C142" s="34"/>
      <c r="D142" s="34"/>
      <c r="E142" s="34"/>
    </row>
    <row r="143" spans="2:5" s="33" customFormat="1" x14ac:dyDescent="0.25">
      <c r="C143" s="34"/>
      <c r="D143" s="34"/>
      <c r="E143" s="34"/>
    </row>
    <row r="144" spans="2:5" s="33" customFormat="1" x14ac:dyDescent="0.25">
      <c r="C144" s="34"/>
      <c r="D144" s="34"/>
      <c r="E144" s="34"/>
    </row>
    <row r="145" spans="3:5" s="33" customFormat="1" x14ac:dyDescent="0.25">
      <c r="C145" s="34"/>
      <c r="D145" s="34"/>
      <c r="E145" s="34"/>
    </row>
    <row r="146" spans="3:5" s="33" customFormat="1" x14ac:dyDescent="0.25">
      <c r="C146" s="34"/>
      <c r="D146" s="34"/>
      <c r="E146" s="34"/>
    </row>
    <row r="147" spans="3:5" s="33" customFormat="1" x14ac:dyDescent="0.25">
      <c r="C147" s="34"/>
      <c r="D147" s="34"/>
      <c r="E147" s="34"/>
    </row>
    <row r="148" spans="3:5" s="33" customFormat="1" x14ac:dyDescent="0.25">
      <c r="C148" s="34"/>
      <c r="D148" s="34"/>
      <c r="E148" s="34"/>
    </row>
    <row r="149" spans="3:5" s="33" customFormat="1" x14ac:dyDescent="0.25">
      <c r="C149" s="34"/>
      <c r="D149" s="34"/>
      <c r="E149" s="34"/>
    </row>
    <row r="150" spans="3:5" s="33" customFormat="1" x14ac:dyDescent="0.25">
      <c r="C150" s="34"/>
      <c r="D150" s="34"/>
      <c r="E150" s="34"/>
    </row>
    <row r="151" spans="3:5" s="33" customFormat="1" x14ac:dyDescent="0.25">
      <c r="C151" s="34"/>
      <c r="D151" s="34"/>
      <c r="E151" s="34"/>
    </row>
    <row r="152" spans="3:5" s="33" customFormat="1" x14ac:dyDescent="0.25">
      <c r="C152" s="34"/>
      <c r="D152" s="34"/>
      <c r="E152" s="34"/>
    </row>
    <row r="153" spans="3:5" s="33" customFormat="1" x14ac:dyDescent="0.25">
      <c r="C153" s="34"/>
      <c r="D153" s="34"/>
      <c r="E153" s="34"/>
    </row>
    <row r="154" spans="3:5" s="33" customFormat="1" x14ac:dyDescent="0.25">
      <c r="C154" s="34"/>
      <c r="D154" s="34"/>
      <c r="E154" s="34"/>
    </row>
    <row r="155" spans="3:5" s="33" customFormat="1" x14ac:dyDescent="0.25">
      <c r="C155" s="34"/>
      <c r="D155" s="34"/>
      <c r="E155" s="34"/>
    </row>
    <row r="156" spans="3:5" s="33" customFormat="1" x14ac:dyDescent="0.25">
      <c r="C156" s="34"/>
      <c r="D156" s="34"/>
      <c r="E156" s="34"/>
    </row>
    <row r="157" spans="3:5" s="33" customFormat="1" x14ac:dyDescent="0.25">
      <c r="C157" s="34"/>
      <c r="D157" s="34"/>
      <c r="E157" s="34"/>
    </row>
    <row r="158" spans="3:5" s="33" customFormat="1" x14ac:dyDescent="0.25">
      <c r="C158" s="34"/>
      <c r="D158" s="34"/>
      <c r="E158" s="34"/>
    </row>
    <row r="159" spans="3:5" s="33" customFormat="1" x14ac:dyDescent="0.25">
      <c r="C159" s="34"/>
      <c r="D159" s="34"/>
      <c r="E159" s="34"/>
    </row>
    <row r="160" spans="3:5" s="33" customFormat="1" x14ac:dyDescent="0.25">
      <c r="C160" s="34"/>
      <c r="D160" s="34"/>
      <c r="E160" s="34"/>
    </row>
    <row r="161" spans="3:5" s="33" customFormat="1" x14ac:dyDescent="0.25">
      <c r="C161" s="34"/>
      <c r="D161" s="34"/>
      <c r="E161" s="34"/>
    </row>
    <row r="162" spans="3:5" s="33" customFormat="1" x14ac:dyDescent="0.25">
      <c r="C162" s="34"/>
      <c r="D162" s="34"/>
      <c r="E162" s="34"/>
    </row>
    <row r="163" spans="3:5" s="33" customFormat="1" x14ac:dyDescent="0.25">
      <c r="C163" s="34"/>
      <c r="D163" s="34"/>
      <c r="E163" s="34"/>
    </row>
    <row r="164" spans="3:5" s="33" customFormat="1" x14ac:dyDescent="0.25">
      <c r="C164" s="34"/>
      <c r="D164" s="34"/>
      <c r="E164" s="34"/>
    </row>
    <row r="165" spans="3:5" s="33" customFormat="1" x14ac:dyDescent="0.25">
      <c r="C165" s="34"/>
      <c r="D165" s="34"/>
      <c r="E165" s="34"/>
    </row>
    <row r="166" spans="3:5" s="33" customFormat="1" x14ac:dyDescent="0.25">
      <c r="C166" s="34"/>
      <c r="D166" s="34"/>
      <c r="E166" s="34"/>
    </row>
    <row r="167" spans="3:5" s="33" customFormat="1" x14ac:dyDescent="0.25">
      <c r="C167" s="34"/>
      <c r="D167" s="34"/>
      <c r="E167" s="34"/>
    </row>
    <row r="168" spans="3:5" s="33" customFormat="1" x14ac:dyDescent="0.25">
      <c r="C168" s="34"/>
      <c r="D168" s="34"/>
      <c r="E168" s="34"/>
    </row>
    <row r="169" spans="3:5" s="33" customFormat="1" x14ac:dyDescent="0.25">
      <c r="C169" s="34"/>
      <c r="D169" s="34"/>
      <c r="E169" s="34"/>
    </row>
    <row r="170" spans="3:5" s="33" customFormat="1" x14ac:dyDescent="0.25">
      <c r="C170" s="34"/>
      <c r="D170" s="34"/>
      <c r="E170" s="34"/>
    </row>
    <row r="171" spans="3:5" s="33" customFormat="1" x14ac:dyDescent="0.25">
      <c r="C171" s="34"/>
      <c r="D171" s="34"/>
      <c r="E171" s="34"/>
    </row>
    <row r="172" spans="3:5" s="33" customFormat="1" x14ac:dyDescent="0.25">
      <c r="C172" s="34"/>
      <c r="D172" s="34"/>
      <c r="E172" s="34"/>
    </row>
    <row r="173" spans="3:5" s="33" customFormat="1" x14ac:dyDescent="0.25">
      <c r="C173" s="34"/>
      <c r="D173" s="34"/>
      <c r="E173" s="34"/>
    </row>
    <row r="174" spans="3:5" s="33" customFormat="1" x14ac:dyDescent="0.25">
      <c r="C174" s="34"/>
      <c r="D174" s="34"/>
      <c r="E174" s="34"/>
    </row>
    <row r="175" spans="3:5" s="33" customFormat="1" x14ac:dyDescent="0.25">
      <c r="C175" s="34"/>
      <c r="D175" s="34"/>
      <c r="E175" s="34"/>
    </row>
    <row r="176" spans="3:5" s="33" customFormat="1" x14ac:dyDescent="0.25">
      <c r="C176" s="34"/>
      <c r="D176" s="34"/>
      <c r="E176" s="34"/>
    </row>
    <row r="177" spans="3:5" s="33" customFormat="1" x14ac:dyDescent="0.25">
      <c r="C177" s="34"/>
      <c r="D177" s="34"/>
      <c r="E177" s="34"/>
    </row>
    <row r="178" spans="3:5" s="33" customFormat="1" x14ac:dyDescent="0.25">
      <c r="C178" s="34"/>
      <c r="D178" s="34"/>
      <c r="E178" s="34"/>
    </row>
    <row r="179" spans="3:5" s="33" customFormat="1" x14ac:dyDescent="0.25">
      <c r="C179" s="34"/>
      <c r="D179" s="34"/>
      <c r="E179" s="34"/>
    </row>
    <row r="180" spans="3:5" s="33" customFormat="1" x14ac:dyDescent="0.25">
      <c r="C180" s="34"/>
      <c r="D180" s="34"/>
      <c r="E180" s="34"/>
    </row>
    <row r="181" spans="3:5" s="33" customFormat="1" x14ac:dyDescent="0.25">
      <c r="C181" s="34"/>
      <c r="D181" s="34"/>
      <c r="E181" s="34"/>
    </row>
    <row r="182" spans="3:5" s="33" customFormat="1" x14ac:dyDescent="0.25">
      <c r="C182" s="34"/>
      <c r="D182" s="34"/>
      <c r="E182" s="34"/>
    </row>
    <row r="183" spans="3:5" s="33" customFormat="1" x14ac:dyDescent="0.25">
      <c r="C183" s="34"/>
      <c r="D183" s="34"/>
      <c r="E183" s="34"/>
    </row>
    <row r="184" spans="3:5" s="33" customFormat="1" x14ac:dyDescent="0.25">
      <c r="C184" s="34"/>
      <c r="D184" s="34"/>
      <c r="E184" s="34"/>
    </row>
    <row r="185" spans="3:5" s="33" customFormat="1" x14ac:dyDescent="0.25">
      <c r="C185" s="34"/>
      <c r="D185" s="34"/>
      <c r="E185" s="34"/>
    </row>
    <row r="186" spans="3:5" s="33" customFormat="1" x14ac:dyDescent="0.25">
      <c r="C186" s="34"/>
      <c r="D186" s="34"/>
      <c r="E186" s="34"/>
    </row>
    <row r="187" spans="3:5" s="33" customFormat="1" x14ac:dyDescent="0.25">
      <c r="C187" s="34"/>
      <c r="D187" s="34"/>
      <c r="E187" s="34"/>
    </row>
    <row r="188" spans="3:5" s="33" customFormat="1" x14ac:dyDescent="0.25">
      <c r="C188" s="34"/>
      <c r="D188" s="34"/>
      <c r="E188" s="34"/>
    </row>
    <row r="189" spans="3:5" s="33" customFormat="1" x14ac:dyDescent="0.25">
      <c r="C189" s="34"/>
      <c r="D189" s="34"/>
      <c r="E189" s="34"/>
    </row>
    <row r="190" spans="3:5" s="33" customFormat="1" x14ac:dyDescent="0.25">
      <c r="C190" s="34"/>
      <c r="D190" s="34"/>
      <c r="E190" s="34"/>
    </row>
    <row r="191" spans="3:5" s="33" customFormat="1" x14ac:dyDescent="0.25">
      <c r="C191" s="34"/>
      <c r="D191" s="34"/>
      <c r="E191" s="34"/>
    </row>
    <row r="192" spans="3:5" s="33" customFormat="1" x14ac:dyDescent="0.25">
      <c r="C192" s="34"/>
      <c r="D192" s="34"/>
      <c r="E192" s="34"/>
    </row>
    <row r="193" spans="3:5" s="33" customFormat="1" x14ac:dyDescent="0.25">
      <c r="C193" s="34"/>
      <c r="D193" s="34"/>
      <c r="E193" s="34"/>
    </row>
    <row r="194" spans="3:5" s="33" customFormat="1" x14ac:dyDescent="0.25">
      <c r="C194" s="34"/>
      <c r="D194" s="34"/>
      <c r="E194" s="34"/>
    </row>
    <row r="195" spans="3:5" s="33" customFormat="1" x14ac:dyDescent="0.25">
      <c r="C195" s="34"/>
      <c r="D195" s="34"/>
      <c r="E195" s="34"/>
    </row>
    <row r="196" spans="3:5" s="33" customFormat="1" x14ac:dyDescent="0.25">
      <c r="C196" s="34"/>
      <c r="D196" s="34"/>
      <c r="E196" s="34"/>
    </row>
    <row r="197" spans="3:5" s="33" customFormat="1" x14ac:dyDescent="0.25">
      <c r="C197" s="34"/>
      <c r="D197" s="34"/>
      <c r="E197" s="34"/>
    </row>
    <row r="198" spans="3:5" s="33" customFormat="1" x14ac:dyDescent="0.25">
      <c r="C198" s="34"/>
      <c r="D198" s="34"/>
      <c r="E198" s="34"/>
    </row>
    <row r="199" spans="3:5" s="33" customFormat="1" x14ac:dyDescent="0.25">
      <c r="C199" s="34"/>
      <c r="D199" s="34"/>
      <c r="E199" s="34"/>
    </row>
    <row r="200" spans="3:5" s="33" customFormat="1" x14ac:dyDescent="0.25">
      <c r="C200" s="34"/>
      <c r="D200" s="34"/>
      <c r="E200" s="34"/>
    </row>
    <row r="201" spans="3:5" s="33" customFormat="1" x14ac:dyDescent="0.25">
      <c r="C201" s="34"/>
      <c r="D201" s="34"/>
      <c r="E201" s="34"/>
    </row>
    <row r="202" spans="3:5" s="33" customFormat="1" x14ac:dyDescent="0.25">
      <c r="C202" s="34"/>
      <c r="D202" s="34"/>
      <c r="E202" s="34"/>
    </row>
    <row r="203" spans="3:5" s="33" customFormat="1" x14ac:dyDescent="0.25">
      <c r="C203" s="34"/>
      <c r="D203" s="34"/>
      <c r="E203" s="34"/>
    </row>
    <row r="204" spans="3:5" s="33" customFormat="1" x14ac:dyDescent="0.25">
      <c r="C204" s="34"/>
      <c r="D204" s="34"/>
      <c r="E204" s="34"/>
    </row>
    <row r="205" spans="3:5" s="33" customFormat="1" x14ac:dyDescent="0.25">
      <c r="C205" s="34"/>
      <c r="D205" s="34"/>
      <c r="E205" s="34"/>
    </row>
    <row r="206" spans="3:5" s="33" customFormat="1" x14ac:dyDescent="0.25">
      <c r="C206" s="34"/>
      <c r="D206" s="34"/>
      <c r="E206" s="34"/>
    </row>
    <row r="207" spans="3:5" s="33" customFormat="1" x14ac:dyDescent="0.25">
      <c r="C207" s="34"/>
      <c r="D207" s="34"/>
      <c r="E207" s="34"/>
    </row>
    <row r="208" spans="3:5" s="33" customFormat="1" x14ac:dyDescent="0.25">
      <c r="C208" s="34"/>
      <c r="D208" s="34"/>
      <c r="E208" s="34"/>
    </row>
    <row r="209" spans="3:5" s="33" customFormat="1" x14ac:dyDescent="0.25">
      <c r="C209" s="34"/>
      <c r="D209" s="34"/>
      <c r="E209" s="34"/>
    </row>
    <row r="210" spans="3:5" s="33" customFormat="1" x14ac:dyDescent="0.25">
      <c r="C210" s="34"/>
      <c r="D210" s="34"/>
      <c r="E210" s="34"/>
    </row>
    <row r="211" spans="3:5" s="33" customFormat="1" x14ac:dyDescent="0.25">
      <c r="C211" s="34"/>
      <c r="D211" s="34"/>
      <c r="E211" s="34"/>
    </row>
    <row r="212" spans="3:5" s="33" customFormat="1" x14ac:dyDescent="0.25">
      <c r="C212" s="34"/>
      <c r="D212" s="34"/>
      <c r="E212" s="34"/>
    </row>
    <row r="213" spans="3:5" s="33" customFormat="1" x14ac:dyDescent="0.25">
      <c r="C213" s="34"/>
      <c r="D213" s="34"/>
      <c r="E213" s="34"/>
    </row>
    <row r="214" spans="3:5" s="33" customFormat="1" x14ac:dyDescent="0.25">
      <c r="C214" s="34"/>
      <c r="D214" s="34"/>
      <c r="E214" s="34"/>
    </row>
    <row r="215" spans="3:5" s="33" customFormat="1" x14ac:dyDescent="0.25">
      <c r="C215" s="34"/>
      <c r="D215" s="34"/>
      <c r="E215" s="34"/>
    </row>
    <row r="216" spans="3:5" s="33" customFormat="1" x14ac:dyDescent="0.25">
      <c r="C216" s="34"/>
      <c r="D216" s="34"/>
      <c r="E216" s="34"/>
    </row>
    <row r="217" spans="3:5" s="33" customFormat="1" x14ac:dyDescent="0.25">
      <c r="C217" s="34"/>
      <c r="D217" s="34"/>
      <c r="E217" s="34"/>
    </row>
    <row r="218" spans="3:5" s="33" customFormat="1" x14ac:dyDescent="0.25">
      <c r="C218" s="34"/>
      <c r="D218" s="34"/>
      <c r="E218" s="34"/>
    </row>
    <row r="219" spans="3:5" s="33" customFormat="1" x14ac:dyDescent="0.25">
      <c r="C219" s="34"/>
      <c r="D219" s="34"/>
      <c r="E219" s="34"/>
    </row>
    <row r="220" spans="3:5" s="33" customFormat="1" x14ac:dyDescent="0.25">
      <c r="C220" s="34"/>
      <c r="D220" s="34"/>
      <c r="E220" s="34"/>
    </row>
    <row r="221" spans="3:5" s="33" customFormat="1" x14ac:dyDescent="0.25">
      <c r="C221" s="34"/>
      <c r="D221" s="34"/>
      <c r="E221" s="34"/>
    </row>
    <row r="222" spans="3:5" s="33" customFormat="1" x14ac:dyDescent="0.25">
      <c r="C222" s="34"/>
      <c r="D222" s="34"/>
      <c r="E222" s="34"/>
    </row>
    <row r="223" spans="3:5" s="33" customFormat="1" x14ac:dyDescent="0.25">
      <c r="C223" s="34"/>
      <c r="D223" s="34"/>
      <c r="E223" s="34"/>
    </row>
    <row r="224" spans="3:5" s="33" customFormat="1" x14ac:dyDescent="0.25">
      <c r="C224" s="34"/>
      <c r="D224" s="34"/>
      <c r="E224" s="34"/>
    </row>
    <row r="225" spans="3:5" s="33" customFormat="1" x14ac:dyDescent="0.25">
      <c r="C225" s="34"/>
      <c r="D225" s="34"/>
      <c r="E225" s="34"/>
    </row>
    <row r="226" spans="3:5" s="33" customFormat="1" x14ac:dyDescent="0.25">
      <c r="C226" s="34"/>
      <c r="D226" s="34"/>
      <c r="E226" s="34"/>
    </row>
    <row r="227" spans="3:5" s="33" customFormat="1" x14ac:dyDescent="0.25">
      <c r="C227" s="34"/>
      <c r="D227" s="34"/>
      <c r="E227" s="34"/>
    </row>
    <row r="228" spans="3:5" s="33" customFormat="1" x14ac:dyDescent="0.25">
      <c r="C228" s="34"/>
      <c r="D228" s="34"/>
      <c r="E228" s="34"/>
    </row>
    <row r="229" spans="3:5" s="33" customFormat="1" x14ac:dyDescent="0.25">
      <c r="C229" s="34"/>
      <c r="D229" s="34"/>
      <c r="E229" s="34"/>
    </row>
    <row r="230" spans="3:5" s="33" customFormat="1" x14ac:dyDescent="0.25">
      <c r="C230" s="34"/>
      <c r="D230" s="34"/>
      <c r="E230" s="34"/>
    </row>
    <row r="231" spans="3:5" s="33" customFormat="1" x14ac:dyDescent="0.25">
      <c r="C231" s="34"/>
      <c r="D231" s="34"/>
      <c r="E231" s="34"/>
    </row>
    <row r="232" spans="3:5" s="33" customFormat="1" x14ac:dyDescent="0.25">
      <c r="C232" s="34"/>
      <c r="D232" s="34"/>
      <c r="E232" s="34"/>
    </row>
    <row r="233" spans="3:5" s="33" customFormat="1" x14ac:dyDescent="0.25">
      <c r="C233" s="34"/>
      <c r="D233" s="34"/>
      <c r="E233" s="34"/>
    </row>
    <row r="234" spans="3:5" s="33" customFormat="1" x14ac:dyDescent="0.25">
      <c r="C234" s="34"/>
      <c r="D234" s="34"/>
      <c r="E234" s="34"/>
    </row>
    <row r="235" spans="3:5" s="33" customFormat="1" x14ac:dyDescent="0.25">
      <c r="C235" s="34"/>
      <c r="D235" s="34"/>
      <c r="E235" s="34"/>
    </row>
    <row r="236" spans="3:5" s="33" customFormat="1" x14ac:dyDescent="0.25">
      <c r="C236" s="34"/>
      <c r="D236" s="34"/>
      <c r="E236" s="34"/>
    </row>
    <row r="237" spans="3:5" s="33" customFormat="1" x14ac:dyDescent="0.25">
      <c r="C237" s="34"/>
      <c r="D237" s="34"/>
      <c r="E237" s="34"/>
    </row>
    <row r="238" spans="3:5" s="33" customFormat="1" x14ac:dyDescent="0.25">
      <c r="C238" s="34"/>
      <c r="D238" s="34"/>
      <c r="E238" s="34"/>
    </row>
    <row r="239" spans="3:5" s="33" customFormat="1" x14ac:dyDescent="0.25">
      <c r="C239" s="34"/>
      <c r="D239" s="34"/>
      <c r="E239" s="34"/>
    </row>
    <row r="240" spans="3:5" s="33" customFormat="1" x14ac:dyDescent="0.25">
      <c r="C240" s="34"/>
      <c r="D240" s="34"/>
      <c r="E240" s="34"/>
    </row>
    <row r="241" spans="3:5" s="33" customFormat="1" x14ac:dyDescent="0.25">
      <c r="C241" s="34"/>
      <c r="D241" s="34"/>
      <c r="E241" s="34"/>
    </row>
    <row r="242" spans="3:5" s="33" customFormat="1" x14ac:dyDescent="0.25">
      <c r="C242" s="34"/>
      <c r="D242" s="34"/>
      <c r="E242" s="34"/>
    </row>
    <row r="243" spans="3:5" s="33" customFormat="1" x14ac:dyDescent="0.25">
      <c r="C243" s="34"/>
      <c r="D243" s="34"/>
      <c r="E243" s="34"/>
    </row>
    <row r="244" spans="3:5" s="33" customFormat="1" x14ac:dyDescent="0.25">
      <c r="C244" s="34"/>
      <c r="D244" s="34"/>
      <c r="E244" s="34"/>
    </row>
    <row r="245" spans="3:5" s="33" customFormat="1" x14ac:dyDescent="0.25">
      <c r="C245" s="34"/>
      <c r="D245" s="34"/>
      <c r="E245" s="34"/>
    </row>
    <row r="246" spans="3:5" s="33" customFormat="1" x14ac:dyDescent="0.25">
      <c r="C246" s="34"/>
      <c r="D246" s="34"/>
      <c r="E246" s="34"/>
    </row>
    <row r="247" spans="3:5" s="33" customFormat="1" x14ac:dyDescent="0.25">
      <c r="C247" s="34"/>
      <c r="D247" s="34"/>
      <c r="E247" s="34"/>
    </row>
    <row r="248" spans="3:5" s="33" customFormat="1" x14ac:dyDescent="0.25">
      <c r="C248" s="34"/>
      <c r="D248" s="34"/>
      <c r="E248" s="34"/>
    </row>
    <row r="249" spans="3:5" s="33" customFormat="1" x14ac:dyDescent="0.25">
      <c r="C249" s="34"/>
      <c r="D249" s="34"/>
      <c r="E249" s="34"/>
    </row>
    <row r="250" spans="3:5" s="33" customFormat="1" x14ac:dyDescent="0.25">
      <c r="C250" s="34"/>
      <c r="D250" s="34"/>
      <c r="E250" s="34"/>
    </row>
    <row r="251" spans="3:5" s="33" customFormat="1" x14ac:dyDescent="0.25">
      <c r="C251" s="34"/>
      <c r="D251" s="34"/>
      <c r="E251" s="34"/>
    </row>
    <row r="252" spans="3:5" s="33" customFormat="1" x14ac:dyDescent="0.25">
      <c r="C252" s="34"/>
      <c r="D252" s="34"/>
      <c r="E252" s="34"/>
    </row>
    <row r="253" spans="3:5" s="33" customFormat="1" x14ac:dyDescent="0.25">
      <c r="C253" s="34"/>
      <c r="D253" s="34"/>
      <c r="E253" s="34"/>
    </row>
    <row r="254" spans="3:5" s="33" customFormat="1" x14ac:dyDescent="0.25">
      <c r="C254" s="34"/>
      <c r="D254" s="34"/>
      <c r="E254" s="34"/>
    </row>
    <row r="255" spans="3:5" s="33" customFormat="1" x14ac:dyDescent="0.25">
      <c r="C255" s="34"/>
      <c r="D255" s="34"/>
      <c r="E255" s="34"/>
    </row>
    <row r="256" spans="3:5" s="33" customFormat="1" x14ac:dyDescent="0.25">
      <c r="C256" s="34"/>
      <c r="D256" s="34"/>
      <c r="E256" s="34"/>
    </row>
    <row r="257" spans="3:5" s="33" customFormat="1" x14ac:dyDescent="0.25">
      <c r="C257" s="34"/>
      <c r="D257" s="34"/>
      <c r="E257" s="34"/>
    </row>
    <row r="258" spans="3:5" s="33" customFormat="1" x14ac:dyDescent="0.25">
      <c r="C258" s="34"/>
      <c r="D258" s="34"/>
      <c r="E258" s="34"/>
    </row>
    <row r="259" spans="3:5" s="33" customFormat="1" x14ac:dyDescent="0.25">
      <c r="C259" s="34"/>
      <c r="D259" s="34"/>
      <c r="E259" s="34"/>
    </row>
    <row r="260" spans="3:5" s="33" customFormat="1" x14ac:dyDescent="0.25">
      <c r="C260" s="34"/>
      <c r="D260" s="34"/>
      <c r="E260" s="34"/>
    </row>
    <row r="261" spans="3:5" s="33" customFormat="1" x14ac:dyDescent="0.25">
      <c r="C261" s="34"/>
      <c r="D261" s="34"/>
      <c r="E261" s="34"/>
    </row>
    <row r="262" spans="3:5" s="33" customFormat="1" x14ac:dyDescent="0.25">
      <c r="C262" s="34"/>
      <c r="D262" s="34"/>
      <c r="E262" s="34"/>
    </row>
    <row r="263" spans="3:5" s="33" customFormat="1" x14ac:dyDescent="0.25">
      <c r="C263" s="34"/>
      <c r="D263" s="34"/>
      <c r="E263" s="34"/>
    </row>
    <row r="264" spans="3:5" s="33" customFormat="1" x14ac:dyDescent="0.25">
      <c r="C264" s="34"/>
      <c r="D264" s="34"/>
      <c r="E264" s="34"/>
    </row>
    <row r="265" spans="3:5" s="33" customFormat="1" x14ac:dyDescent="0.25">
      <c r="C265" s="34"/>
      <c r="D265" s="34"/>
      <c r="E265" s="34"/>
    </row>
    <row r="266" spans="3:5" s="33" customFormat="1" x14ac:dyDescent="0.25">
      <c r="C266" s="34"/>
      <c r="D266" s="34"/>
      <c r="E266" s="34"/>
    </row>
    <row r="267" spans="3:5" s="33" customFormat="1" x14ac:dyDescent="0.25">
      <c r="C267" s="34"/>
      <c r="D267" s="34"/>
      <c r="E267" s="34"/>
    </row>
    <row r="268" spans="3:5" s="33" customFormat="1" x14ac:dyDescent="0.25">
      <c r="C268" s="34"/>
      <c r="D268" s="34"/>
      <c r="E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CLASIFICACION POR TIPO DE GASTO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8"/>
  <sheetViews>
    <sheetView tabSelected="1" view="pageLayout" topLeftCell="A124" zoomScale="70" zoomScaleNormal="100" zoomScalePageLayoutView="70" workbookViewId="0">
      <selection activeCell="A17" sqref="A17"/>
    </sheetView>
  </sheetViews>
  <sheetFormatPr baseColWidth="10" defaultRowHeight="15" x14ac:dyDescent="0.25"/>
  <cols>
    <col min="1" max="1" width="9.5703125" style="36" customWidth="1"/>
    <col min="2" max="2" width="57.140625" style="9" customWidth="1"/>
    <col min="3" max="3" width="25.28515625" style="9" customWidth="1"/>
    <col min="4" max="4" width="24.140625" style="9" customWidth="1"/>
    <col min="6" max="7" width="14.7109375" bestFit="1" customWidth="1"/>
  </cols>
  <sheetData>
    <row r="1" spans="1:8" x14ac:dyDescent="0.25">
      <c r="A1" s="288" t="s">
        <v>16</v>
      </c>
      <c r="B1" s="41" t="s">
        <v>17</v>
      </c>
      <c r="C1" s="42" t="s">
        <v>431</v>
      </c>
      <c r="D1"/>
    </row>
    <row r="2" spans="1:8" x14ac:dyDescent="0.25">
      <c r="A2" s="42">
        <v>1111</v>
      </c>
      <c r="B2" s="321" t="s">
        <v>50</v>
      </c>
      <c r="C2" s="29">
        <v>12358086.84</v>
      </c>
      <c r="D2"/>
    </row>
    <row r="3" spans="1:8" x14ac:dyDescent="0.25">
      <c r="A3" s="42">
        <v>1131</v>
      </c>
      <c r="B3" s="321" t="s">
        <v>54</v>
      </c>
      <c r="C3" s="29">
        <v>705679141.08000004</v>
      </c>
      <c r="D3"/>
    </row>
    <row r="4" spans="1:8" x14ac:dyDescent="0.25">
      <c r="A4" s="42">
        <v>1221</v>
      </c>
      <c r="B4" s="321" t="s">
        <v>57</v>
      </c>
      <c r="C4" s="29">
        <v>133426887.48999999</v>
      </c>
      <c r="D4"/>
      <c r="F4" s="9"/>
      <c r="G4" s="28"/>
      <c r="H4" s="28"/>
    </row>
    <row r="5" spans="1:8" x14ac:dyDescent="0.25">
      <c r="A5" s="42">
        <v>1231</v>
      </c>
      <c r="B5" s="321" t="s">
        <v>58</v>
      </c>
      <c r="C5" s="29">
        <v>26400</v>
      </c>
      <c r="D5"/>
      <c r="F5" s="9"/>
    </row>
    <row r="6" spans="1:8" x14ac:dyDescent="0.25">
      <c r="A6" s="42">
        <v>1321</v>
      </c>
      <c r="B6" s="321" t="s">
        <v>59</v>
      </c>
      <c r="C6" s="29">
        <v>11490237.190000001</v>
      </c>
      <c r="D6"/>
    </row>
    <row r="7" spans="1:8" x14ac:dyDescent="0.25">
      <c r="A7" s="42">
        <v>1322</v>
      </c>
      <c r="B7" s="321" t="s">
        <v>60</v>
      </c>
      <c r="C7" s="29">
        <v>126711322.38000003</v>
      </c>
      <c r="D7"/>
    </row>
    <row r="8" spans="1:8" x14ac:dyDescent="0.25">
      <c r="A8" s="42">
        <v>1331</v>
      </c>
      <c r="B8" s="321" t="s">
        <v>62</v>
      </c>
      <c r="C8" s="29">
        <v>1140000</v>
      </c>
      <c r="D8"/>
    </row>
    <row r="9" spans="1:8" x14ac:dyDescent="0.25">
      <c r="A9" s="42">
        <v>1341</v>
      </c>
      <c r="B9" s="321" t="s">
        <v>63</v>
      </c>
      <c r="C9" s="29">
        <v>2500000</v>
      </c>
      <c r="D9"/>
    </row>
    <row r="10" spans="1:8" ht="30" x14ac:dyDescent="0.25">
      <c r="A10" s="42">
        <v>1411</v>
      </c>
      <c r="B10" s="321" t="s">
        <v>64</v>
      </c>
      <c r="C10" s="29">
        <v>49637824.68</v>
      </c>
      <c r="D10"/>
    </row>
    <row r="11" spans="1:8" x14ac:dyDescent="0.25">
      <c r="A11" s="42">
        <v>1421</v>
      </c>
      <c r="B11" s="321" t="s">
        <v>65</v>
      </c>
      <c r="C11" s="29">
        <v>24818912.340000004</v>
      </c>
      <c r="D11"/>
    </row>
    <row r="12" spans="1:8" x14ac:dyDescent="0.25">
      <c r="A12" s="42">
        <v>1431</v>
      </c>
      <c r="B12" s="321" t="s">
        <v>66</v>
      </c>
      <c r="C12" s="29">
        <v>16545941.560000001</v>
      </c>
      <c r="D12"/>
    </row>
    <row r="13" spans="1:8" x14ac:dyDescent="0.25">
      <c r="A13" s="42">
        <v>1432</v>
      </c>
      <c r="B13" s="321" t="s">
        <v>67</v>
      </c>
      <c r="C13" s="29">
        <v>144776988.69</v>
      </c>
      <c r="D13"/>
    </row>
    <row r="14" spans="1:8" x14ac:dyDescent="0.25">
      <c r="A14" s="42">
        <v>1441</v>
      </c>
      <c r="B14" s="321" t="s">
        <v>68</v>
      </c>
      <c r="C14" s="29">
        <v>10000000</v>
      </c>
      <c r="D14"/>
    </row>
    <row r="15" spans="1:8" x14ac:dyDescent="0.25">
      <c r="A15" s="42">
        <v>1521</v>
      </c>
      <c r="B15" s="321" t="s">
        <v>69</v>
      </c>
      <c r="C15" s="29">
        <v>6000000</v>
      </c>
      <c r="D15"/>
    </row>
    <row r="16" spans="1:8" s="33" customFormat="1" x14ac:dyDescent="0.25">
      <c r="A16" s="42">
        <v>1591</v>
      </c>
      <c r="B16" s="321" t="s">
        <v>70</v>
      </c>
      <c r="C16" s="29">
        <v>85810257.75</v>
      </c>
      <c r="D16" s="34"/>
    </row>
    <row r="17" spans="1:4" s="33" customFormat="1" x14ac:dyDescent="0.25">
      <c r="A17" s="42">
        <v>1611</v>
      </c>
      <c r="B17" s="321" t="s">
        <v>71</v>
      </c>
      <c r="C17" s="29">
        <v>0</v>
      </c>
      <c r="D17" s="34"/>
    </row>
    <row r="18" spans="1:4" s="33" customFormat="1" x14ac:dyDescent="0.25">
      <c r="A18" s="42">
        <v>1711</v>
      </c>
      <c r="B18" s="321" t="s">
        <v>74</v>
      </c>
      <c r="C18" s="29">
        <v>15044877.330000002</v>
      </c>
      <c r="D18" s="34"/>
    </row>
    <row r="19" spans="1:4" s="33" customFormat="1" x14ac:dyDescent="0.25">
      <c r="A19" s="42">
        <v>2111</v>
      </c>
      <c r="B19" s="321" t="s">
        <v>77</v>
      </c>
      <c r="C19" s="29">
        <v>1679322.4</v>
      </c>
      <c r="D19" s="34"/>
    </row>
    <row r="20" spans="1:4" s="33" customFormat="1" ht="30" x14ac:dyDescent="0.25">
      <c r="A20" s="42">
        <v>2141</v>
      </c>
      <c r="B20" s="321" t="s">
        <v>85</v>
      </c>
      <c r="C20" s="29">
        <v>147204</v>
      </c>
      <c r="D20" s="34"/>
    </row>
    <row r="21" spans="1:4" s="33" customFormat="1" x14ac:dyDescent="0.25">
      <c r="A21" s="42">
        <v>2161</v>
      </c>
      <c r="B21" s="321" t="s">
        <v>94</v>
      </c>
      <c r="C21" s="29">
        <v>1257760</v>
      </c>
      <c r="D21" s="34"/>
    </row>
    <row r="22" spans="1:4" s="33" customFormat="1" ht="30" x14ac:dyDescent="0.25">
      <c r="A22" s="42">
        <v>2181</v>
      </c>
      <c r="B22" s="321" t="s">
        <v>105</v>
      </c>
      <c r="C22" s="29">
        <v>5440000</v>
      </c>
      <c r="D22" s="34"/>
    </row>
    <row r="23" spans="1:4" s="33" customFormat="1" x14ac:dyDescent="0.25">
      <c r="A23" s="42">
        <v>2211</v>
      </c>
      <c r="B23" s="321" t="s">
        <v>112</v>
      </c>
      <c r="C23" s="29">
        <v>2227500</v>
      </c>
      <c r="D23" s="34"/>
    </row>
    <row r="24" spans="1:4" s="33" customFormat="1" x14ac:dyDescent="0.25">
      <c r="A24" s="42">
        <v>2221</v>
      </c>
      <c r="B24" s="321" t="s">
        <v>149</v>
      </c>
      <c r="C24" s="29">
        <v>446266.16000000003</v>
      </c>
      <c r="D24" s="34"/>
    </row>
    <row r="25" spans="1:4" s="33" customFormat="1" x14ac:dyDescent="0.25">
      <c r="A25" s="42">
        <v>2231</v>
      </c>
      <c r="B25" s="321" t="s">
        <v>158</v>
      </c>
      <c r="C25" s="29">
        <v>5000</v>
      </c>
      <c r="D25" s="34"/>
    </row>
    <row r="26" spans="1:4" s="33" customFormat="1" ht="30" x14ac:dyDescent="0.25">
      <c r="A26" s="42">
        <v>2351</v>
      </c>
      <c r="B26" s="321" t="s">
        <v>159</v>
      </c>
      <c r="C26" s="29">
        <v>620976</v>
      </c>
      <c r="D26" s="34"/>
    </row>
    <row r="27" spans="1:4" s="33" customFormat="1" x14ac:dyDescent="0.25">
      <c r="A27" s="42">
        <v>2391</v>
      </c>
      <c r="B27" s="321" t="s">
        <v>160</v>
      </c>
      <c r="C27" s="29">
        <v>400000</v>
      </c>
      <c r="D27" s="34"/>
    </row>
    <row r="28" spans="1:4" s="33" customFormat="1" x14ac:dyDescent="0.25">
      <c r="A28" s="42">
        <v>2411</v>
      </c>
      <c r="B28" s="321" t="s">
        <v>161</v>
      </c>
      <c r="C28" s="29">
        <v>400000</v>
      </c>
      <c r="D28" s="34"/>
    </row>
    <row r="29" spans="1:4" s="33" customFormat="1" x14ac:dyDescent="0.25">
      <c r="A29" s="42">
        <v>2421</v>
      </c>
      <c r="B29" s="321" t="s">
        <v>170</v>
      </c>
      <c r="C29" s="29">
        <v>11132000</v>
      </c>
      <c r="D29" s="34"/>
    </row>
    <row r="30" spans="1:4" s="33" customFormat="1" x14ac:dyDescent="0.25">
      <c r="A30" s="42">
        <v>2441</v>
      </c>
      <c r="B30" s="321" t="s">
        <v>174</v>
      </c>
      <c r="C30" s="29">
        <v>33000</v>
      </c>
      <c r="D30" s="34"/>
    </row>
    <row r="31" spans="1:4" s="33" customFormat="1" x14ac:dyDescent="0.25">
      <c r="A31" s="42">
        <v>2461</v>
      </c>
      <c r="B31" s="321" t="s">
        <v>175</v>
      </c>
      <c r="C31" s="29">
        <v>6611752</v>
      </c>
      <c r="D31" s="34"/>
    </row>
    <row r="32" spans="1:4" s="33" customFormat="1" x14ac:dyDescent="0.25">
      <c r="A32" s="42">
        <v>2471</v>
      </c>
      <c r="B32" s="321" t="s">
        <v>186</v>
      </c>
      <c r="C32" s="29">
        <v>2364153.11</v>
      </c>
      <c r="D32" s="34"/>
    </row>
    <row r="33" spans="1:4" s="33" customFormat="1" x14ac:dyDescent="0.25">
      <c r="A33" s="42">
        <v>2481</v>
      </c>
      <c r="B33" s="321" t="s">
        <v>193</v>
      </c>
      <c r="C33" s="29">
        <v>10000</v>
      </c>
      <c r="D33" s="34"/>
    </row>
    <row r="34" spans="1:4" s="33" customFormat="1" ht="30" x14ac:dyDescent="0.25">
      <c r="A34" s="42">
        <v>2491</v>
      </c>
      <c r="B34" s="321" t="s">
        <v>194</v>
      </c>
      <c r="C34" s="29">
        <v>4179513</v>
      </c>
      <c r="D34" s="34"/>
    </row>
    <row r="35" spans="1:4" s="33" customFormat="1" x14ac:dyDescent="0.25">
      <c r="A35" s="42">
        <v>2511</v>
      </c>
      <c r="B35" s="321" t="s">
        <v>195</v>
      </c>
      <c r="C35" s="29">
        <v>2834500</v>
      </c>
      <c r="D35" s="34"/>
    </row>
    <row r="36" spans="1:4" s="33" customFormat="1" x14ac:dyDescent="0.25">
      <c r="A36" s="42">
        <v>2521</v>
      </c>
      <c r="B36" s="321" t="s">
        <v>199</v>
      </c>
      <c r="C36" s="29">
        <v>649024</v>
      </c>
      <c r="D36" s="34"/>
    </row>
    <row r="37" spans="1:4" s="33" customFormat="1" x14ac:dyDescent="0.25">
      <c r="A37" s="42">
        <v>2531</v>
      </c>
      <c r="B37" s="321" t="s">
        <v>200</v>
      </c>
      <c r="C37" s="29">
        <v>4830000</v>
      </c>
      <c r="D37" s="34"/>
    </row>
    <row r="38" spans="1:4" s="33" customFormat="1" x14ac:dyDescent="0.25">
      <c r="A38" s="42">
        <v>2541</v>
      </c>
      <c r="B38" s="321" t="s">
        <v>202</v>
      </c>
      <c r="C38" s="29">
        <v>6228923.5999999996</v>
      </c>
      <c r="D38" s="34"/>
    </row>
    <row r="39" spans="1:4" s="33" customFormat="1" x14ac:dyDescent="0.25">
      <c r="A39" s="42">
        <v>2561</v>
      </c>
      <c r="B39" s="321" t="s">
        <v>203</v>
      </c>
      <c r="C39" s="29">
        <v>1500000</v>
      </c>
      <c r="D39" s="34"/>
    </row>
    <row r="40" spans="1:4" s="33" customFormat="1" x14ac:dyDescent="0.25">
      <c r="A40" s="42">
        <v>2591</v>
      </c>
      <c r="B40" s="321" t="s">
        <v>209</v>
      </c>
      <c r="C40" s="29">
        <v>800000</v>
      </c>
      <c r="D40" s="34"/>
    </row>
    <row r="41" spans="1:4" s="33" customFormat="1" x14ac:dyDescent="0.25">
      <c r="A41" s="42">
        <v>2611</v>
      </c>
      <c r="B41" s="321" t="s">
        <v>213</v>
      </c>
      <c r="C41" s="29">
        <v>71501232.379999995</v>
      </c>
      <c r="D41" s="34"/>
    </row>
    <row r="42" spans="1:4" s="33" customFormat="1" x14ac:dyDescent="0.25">
      <c r="A42" s="42">
        <v>2711</v>
      </c>
      <c r="B42" s="321" t="s">
        <v>215</v>
      </c>
      <c r="C42" s="29">
        <v>1702725.55</v>
      </c>
      <c r="D42" s="34"/>
    </row>
    <row r="43" spans="1:4" s="33" customFormat="1" x14ac:dyDescent="0.25">
      <c r="A43" s="42">
        <v>2721</v>
      </c>
      <c r="B43" s="321" t="s">
        <v>221</v>
      </c>
      <c r="C43" s="29">
        <v>730314.6</v>
      </c>
      <c r="D43" s="34"/>
    </row>
    <row r="44" spans="1:4" s="33" customFormat="1" x14ac:dyDescent="0.25">
      <c r="A44" s="42">
        <v>2821</v>
      </c>
      <c r="B44" s="321" t="s">
        <v>222</v>
      </c>
      <c r="C44" s="29">
        <v>822170.91</v>
      </c>
      <c r="D44" s="34"/>
    </row>
    <row r="45" spans="1:4" s="33" customFormat="1" ht="30" x14ac:dyDescent="0.25">
      <c r="A45" s="42">
        <v>2831</v>
      </c>
      <c r="B45" s="321" t="s">
        <v>223</v>
      </c>
      <c r="C45" s="29">
        <v>3100000</v>
      </c>
      <c r="D45" s="34"/>
    </row>
    <row r="46" spans="1:4" s="33" customFormat="1" x14ac:dyDescent="0.25">
      <c r="A46" s="42">
        <v>2911</v>
      </c>
      <c r="B46" s="321" t="s">
        <v>224</v>
      </c>
      <c r="C46" s="29">
        <v>4617021.76</v>
      </c>
      <c r="D46" s="34"/>
    </row>
    <row r="47" spans="1:4" s="33" customFormat="1" x14ac:dyDescent="0.25">
      <c r="A47" s="42">
        <v>2921</v>
      </c>
      <c r="B47" s="321" t="s">
        <v>228</v>
      </c>
      <c r="C47" s="29">
        <v>432874</v>
      </c>
      <c r="D47" s="34"/>
    </row>
    <row r="48" spans="1:4" s="33" customFormat="1" ht="30" x14ac:dyDescent="0.25">
      <c r="A48" s="42">
        <v>2941</v>
      </c>
      <c r="B48" s="321" t="s">
        <v>229</v>
      </c>
      <c r="C48" s="29">
        <v>264900</v>
      </c>
      <c r="D48" s="34"/>
    </row>
    <row r="49" spans="1:4" s="33" customFormat="1" ht="30" x14ac:dyDescent="0.25">
      <c r="A49" s="42">
        <v>2961</v>
      </c>
      <c r="B49" s="321" t="s">
        <v>230</v>
      </c>
      <c r="C49" s="29">
        <v>5355500</v>
      </c>
      <c r="D49" s="34"/>
    </row>
    <row r="50" spans="1:4" s="33" customFormat="1" x14ac:dyDescent="0.25">
      <c r="A50" s="42">
        <v>2971</v>
      </c>
      <c r="B50" s="321" t="s">
        <v>231</v>
      </c>
      <c r="C50" s="29">
        <v>60000</v>
      </c>
      <c r="D50" s="34"/>
    </row>
    <row r="51" spans="1:4" s="33" customFormat="1" ht="30" x14ac:dyDescent="0.25">
      <c r="A51" s="42">
        <v>2981</v>
      </c>
      <c r="B51" s="321" t="s">
        <v>232</v>
      </c>
      <c r="C51" s="29">
        <v>2000921.49</v>
      </c>
      <c r="D51" s="34"/>
    </row>
    <row r="52" spans="1:4" s="33" customFormat="1" x14ac:dyDescent="0.25">
      <c r="A52" s="42">
        <v>2991</v>
      </c>
      <c r="B52" s="321" t="s">
        <v>233</v>
      </c>
      <c r="C52" s="29">
        <v>2000</v>
      </c>
      <c r="D52" s="34"/>
    </row>
    <row r="53" spans="1:4" s="33" customFormat="1" x14ac:dyDescent="0.25">
      <c r="A53" s="42">
        <v>3111</v>
      </c>
      <c r="B53" s="321" t="s">
        <v>235</v>
      </c>
      <c r="C53" s="29">
        <v>297347680.16999996</v>
      </c>
      <c r="D53" s="34"/>
    </row>
    <row r="54" spans="1:4" s="33" customFormat="1" x14ac:dyDescent="0.25">
      <c r="A54" s="42">
        <v>3141</v>
      </c>
      <c r="B54" s="321" t="s">
        <v>236</v>
      </c>
      <c r="C54" s="29">
        <v>2378740.2000000002</v>
      </c>
      <c r="D54" s="34"/>
    </row>
    <row r="55" spans="1:4" s="33" customFormat="1" x14ac:dyDescent="0.25">
      <c r="A55" s="42">
        <v>3161</v>
      </c>
      <c r="B55" s="321" t="s">
        <v>237</v>
      </c>
      <c r="C55" s="29">
        <v>2438262</v>
      </c>
      <c r="D55" s="34"/>
    </row>
    <row r="56" spans="1:4" s="33" customFormat="1" x14ac:dyDescent="0.25">
      <c r="A56" s="42">
        <v>3181</v>
      </c>
      <c r="B56" s="321" t="s">
        <v>239</v>
      </c>
      <c r="C56" s="29">
        <v>13500</v>
      </c>
      <c r="D56" s="34"/>
    </row>
    <row r="57" spans="1:4" s="33" customFormat="1" x14ac:dyDescent="0.25">
      <c r="A57" s="42">
        <v>3221</v>
      </c>
      <c r="B57" s="321" t="s">
        <v>240</v>
      </c>
      <c r="C57" s="29">
        <v>2500000</v>
      </c>
      <c r="D57" s="34"/>
    </row>
    <row r="58" spans="1:4" s="33" customFormat="1" ht="30" x14ac:dyDescent="0.25">
      <c r="A58" s="42">
        <v>3231</v>
      </c>
      <c r="B58" s="321" t="s">
        <v>241</v>
      </c>
      <c r="C58" s="29">
        <v>3350000</v>
      </c>
      <c r="D58" s="34"/>
    </row>
    <row r="59" spans="1:4" s="33" customFormat="1" x14ac:dyDescent="0.25">
      <c r="A59" s="42">
        <v>3251</v>
      </c>
      <c r="B59" s="321" t="s">
        <v>246</v>
      </c>
      <c r="C59" s="29">
        <v>36196971.399999999</v>
      </c>
      <c r="D59" s="34"/>
    </row>
    <row r="60" spans="1:4" s="33" customFormat="1" ht="30" x14ac:dyDescent="0.25">
      <c r="A60" s="42">
        <v>3261</v>
      </c>
      <c r="B60" s="321" t="s">
        <v>252</v>
      </c>
      <c r="C60" s="29">
        <v>40743000</v>
      </c>
      <c r="D60" s="34"/>
    </row>
    <row r="61" spans="1:4" s="33" customFormat="1" x14ac:dyDescent="0.25">
      <c r="A61" s="42">
        <v>3291</v>
      </c>
      <c r="B61" s="321" t="s">
        <v>253</v>
      </c>
      <c r="C61" s="29">
        <v>408323.6</v>
      </c>
      <c r="D61" s="34"/>
    </row>
    <row r="62" spans="1:4" s="33" customFormat="1" ht="30" x14ac:dyDescent="0.25">
      <c r="A62" s="42">
        <v>3311</v>
      </c>
      <c r="B62" s="321" t="s">
        <v>254</v>
      </c>
      <c r="C62" s="29">
        <v>6571986.0000000596</v>
      </c>
      <c r="D62" s="34"/>
    </row>
    <row r="63" spans="1:4" s="33" customFormat="1" ht="30" x14ac:dyDescent="0.25">
      <c r="A63" s="42">
        <v>3321</v>
      </c>
      <c r="B63" s="321" t="s">
        <v>255</v>
      </c>
      <c r="C63" s="29">
        <v>6000000</v>
      </c>
      <c r="D63" s="34"/>
    </row>
    <row r="64" spans="1:4" s="33" customFormat="1" ht="30" x14ac:dyDescent="0.25">
      <c r="A64" s="42">
        <v>3331</v>
      </c>
      <c r="B64" s="321" t="s">
        <v>256</v>
      </c>
      <c r="C64" s="29">
        <v>1229000</v>
      </c>
      <c r="D64" s="34"/>
    </row>
    <row r="65" spans="1:4" s="33" customFormat="1" x14ac:dyDescent="0.25">
      <c r="A65" s="42">
        <v>3341</v>
      </c>
      <c r="B65" s="321" t="s">
        <v>257</v>
      </c>
      <c r="C65" s="29">
        <v>3469200</v>
      </c>
      <c r="D65" s="34"/>
    </row>
    <row r="66" spans="1:4" s="33" customFormat="1" x14ac:dyDescent="0.25">
      <c r="A66" s="42">
        <v>3351</v>
      </c>
      <c r="B66" s="321" t="s">
        <v>258</v>
      </c>
      <c r="C66" s="29">
        <v>450000</v>
      </c>
      <c r="D66" s="34"/>
    </row>
    <row r="67" spans="1:4" s="33" customFormat="1" ht="30" x14ac:dyDescent="0.25">
      <c r="A67" s="42">
        <v>3361</v>
      </c>
      <c r="B67" s="321" t="s">
        <v>260</v>
      </c>
      <c r="C67" s="29">
        <v>12424340</v>
      </c>
      <c r="D67" s="34"/>
    </row>
    <row r="68" spans="1:4" s="33" customFormat="1" x14ac:dyDescent="0.25">
      <c r="A68" s="42">
        <v>3371</v>
      </c>
      <c r="B68" s="321" t="s">
        <v>261</v>
      </c>
      <c r="C68" s="29">
        <v>25895568</v>
      </c>
      <c r="D68" s="34"/>
    </row>
    <row r="69" spans="1:4" s="33" customFormat="1" x14ac:dyDescent="0.25">
      <c r="A69" s="42">
        <v>3381</v>
      </c>
      <c r="B69" s="321" t="s">
        <v>262</v>
      </c>
      <c r="C69" s="29">
        <v>26747000</v>
      </c>
      <c r="D69" s="34"/>
    </row>
    <row r="70" spans="1:4" s="33" customFormat="1" ht="30" x14ac:dyDescent="0.25">
      <c r="A70" s="42">
        <v>3391</v>
      </c>
      <c r="B70" s="321" t="s">
        <v>263</v>
      </c>
      <c r="C70" s="29">
        <v>9431848.370000001</v>
      </c>
      <c r="D70" s="34"/>
    </row>
    <row r="71" spans="1:4" s="33" customFormat="1" x14ac:dyDescent="0.25">
      <c r="A71" s="42">
        <v>3411</v>
      </c>
      <c r="B71" s="321" t="s">
        <v>267</v>
      </c>
      <c r="C71" s="29">
        <v>6984610.1899999995</v>
      </c>
      <c r="D71" s="34"/>
    </row>
    <row r="72" spans="1:4" s="33" customFormat="1" ht="30" x14ac:dyDescent="0.25">
      <c r="A72" s="42">
        <v>3421</v>
      </c>
      <c r="B72" s="321" t="s">
        <v>271</v>
      </c>
      <c r="C72" s="29">
        <v>42648981.939999998</v>
      </c>
      <c r="D72" s="34"/>
    </row>
    <row r="73" spans="1:4" s="33" customFormat="1" ht="30" x14ac:dyDescent="0.25">
      <c r="A73" s="42">
        <v>3431</v>
      </c>
      <c r="B73" s="321" t="s">
        <v>272</v>
      </c>
      <c r="C73" s="29">
        <v>810949.93</v>
      </c>
      <c r="D73" s="34"/>
    </row>
    <row r="74" spans="1:4" s="33" customFormat="1" x14ac:dyDescent="0.25">
      <c r="A74" s="42">
        <v>3441</v>
      </c>
      <c r="B74" s="321" t="s">
        <v>273</v>
      </c>
      <c r="C74" s="29">
        <v>140000</v>
      </c>
      <c r="D74" s="34"/>
    </row>
    <row r="75" spans="1:4" s="33" customFormat="1" x14ac:dyDescent="0.25">
      <c r="A75" s="42">
        <v>3451</v>
      </c>
      <c r="B75" s="321" t="s">
        <v>274</v>
      </c>
      <c r="C75" s="29">
        <v>5142550</v>
      </c>
      <c r="D75" s="34"/>
    </row>
    <row r="76" spans="1:4" s="33" customFormat="1" x14ac:dyDescent="0.25">
      <c r="A76" s="42">
        <v>3481</v>
      </c>
      <c r="B76" s="321" t="s">
        <v>275</v>
      </c>
      <c r="C76" s="29">
        <v>600000</v>
      </c>
      <c r="D76" s="34"/>
    </row>
    <row r="77" spans="1:4" s="33" customFormat="1" x14ac:dyDescent="0.25">
      <c r="A77" s="42">
        <v>3511</v>
      </c>
      <c r="B77" s="321" t="s">
        <v>276</v>
      </c>
      <c r="C77" s="29">
        <v>16200000</v>
      </c>
      <c r="D77" s="34"/>
    </row>
    <row r="78" spans="1:4" s="33" customFormat="1" ht="30" x14ac:dyDescent="0.25">
      <c r="A78" s="42">
        <v>3531</v>
      </c>
      <c r="B78" s="321" t="s">
        <v>277</v>
      </c>
      <c r="C78" s="29">
        <v>17000</v>
      </c>
      <c r="D78" s="34"/>
    </row>
    <row r="79" spans="1:4" s="33" customFormat="1" ht="30" x14ac:dyDescent="0.25">
      <c r="A79" s="42">
        <v>3541</v>
      </c>
      <c r="B79" s="321" t="s">
        <v>278</v>
      </c>
      <c r="C79" s="29">
        <v>500000</v>
      </c>
      <c r="D79" s="34"/>
    </row>
    <row r="80" spans="1:4" s="33" customFormat="1" x14ac:dyDescent="0.25">
      <c r="A80" s="42">
        <v>3551</v>
      </c>
      <c r="B80" s="321" t="s">
        <v>279</v>
      </c>
      <c r="C80" s="29">
        <v>5000000</v>
      </c>
      <c r="D80" s="34"/>
    </row>
    <row r="81" spans="1:4" s="33" customFormat="1" ht="30" x14ac:dyDescent="0.25">
      <c r="A81" s="42">
        <v>3571</v>
      </c>
      <c r="B81" s="321" t="s">
        <v>280</v>
      </c>
      <c r="C81" s="29">
        <v>153237778.95999986</v>
      </c>
      <c r="D81" s="34"/>
    </row>
    <row r="82" spans="1:4" s="33" customFormat="1" x14ac:dyDescent="0.25">
      <c r="A82" s="42">
        <v>3581</v>
      </c>
      <c r="B82" s="321" t="s">
        <v>287</v>
      </c>
      <c r="C82" s="29">
        <v>148879112.99000001</v>
      </c>
      <c r="D82" s="34"/>
    </row>
    <row r="83" spans="1:4" s="33" customFormat="1" ht="45" x14ac:dyDescent="0.25">
      <c r="A83" s="42">
        <v>3611</v>
      </c>
      <c r="B83" s="321" t="s">
        <v>288</v>
      </c>
      <c r="C83" s="29">
        <v>26721277.899999999</v>
      </c>
      <c r="D83" s="34"/>
    </row>
    <row r="84" spans="1:4" s="33" customFormat="1" ht="30" x14ac:dyDescent="0.25">
      <c r="A84" s="42">
        <v>3631</v>
      </c>
      <c r="B84" s="321" t="s">
        <v>289</v>
      </c>
      <c r="C84" s="29">
        <v>5272222.0999999996</v>
      </c>
      <c r="D84" s="34"/>
    </row>
    <row r="85" spans="1:4" s="33" customFormat="1" x14ac:dyDescent="0.25">
      <c r="A85" s="42">
        <v>3651</v>
      </c>
      <c r="B85" s="321" t="s">
        <v>290</v>
      </c>
      <c r="C85" s="29">
        <v>6000000</v>
      </c>
      <c r="D85" s="34"/>
    </row>
    <row r="86" spans="1:4" s="33" customFormat="1" ht="30" x14ac:dyDescent="0.25">
      <c r="A86" s="42">
        <v>3661</v>
      </c>
      <c r="B86" s="321" t="s">
        <v>291</v>
      </c>
      <c r="C86" s="29">
        <v>6000000</v>
      </c>
      <c r="D86" s="34"/>
    </row>
    <row r="87" spans="1:4" s="33" customFormat="1" x14ac:dyDescent="0.25">
      <c r="A87" s="42">
        <v>3711</v>
      </c>
      <c r="B87" s="321" t="s">
        <v>292</v>
      </c>
      <c r="C87" s="29">
        <v>137642.47999999998</v>
      </c>
      <c r="D87" s="34"/>
    </row>
    <row r="88" spans="1:4" s="33" customFormat="1" x14ac:dyDescent="0.25">
      <c r="A88" s="42">
        <v>3751</v>
      </c>
      <c r="B88" s="321" t="s">
        <v>301</v>
      </c>
      <c r="C88" s="29">
        <v>29602</v>
      </c>
      <c r="D88" s="34"/>
    </row>
    <row r="89" spans="1:4" s="33" customFormat="1" x14ac:dyDescent="0.25">
      <c r="A89" s="42">
        <v>3761</v>
      </c>
      <c r="B89" s="321" t="s">
        <v>302</v>
      </c>
      <c r="C89" s="29">
        <v>31899.38</v>
      </c>
      <c r="D89" s="34"/>
    </row>
    <row r="90" spans="1:4" s="33" customFormat="1" x14ac:dyDescent="0.25">
      <c r="A90" s="42">
        <v>3791</v>
      </c>
      <c r="B90" s="321" t="s">
        <v>303</v>
      </c>
      <c r="C90" s="29">
        <v>38558.14</v>
      </c>
      <c r="D90" s="34"/>
    </row>
    <row r="91" spans="1:4" s="33" customFormat="1" x14ac:dyDescent="0.25">
      <c r="A91" s="42">
        <v>3811</v>
      </c>
      <c r="B91" s="321" t="s">
        <v>304</v>
      </c>
      <c r="C91" s="29">
        <v>15000</v>
      </c>
      <c r="D91" s="34"/>
    </row>
    <row r="92" spans="1:4" s="33" customFormat="1" x14ac:dyDescent="0.25">
      <c r="A92" s="42">
        <v>3821</v>
      </c>
      <c r="B92" s="321" t="s">
        <v>308</v>
      </c>
      <c r="C92" s="29">
        <v>7085575</v>
      </c>
      <c r="D92" s="34"/>
    </row>
    <row r="93" spans="1:4" s="33" customFormat="1" x14ac:dyDescent="0.25">
      <c r="A93" s="42">
        <v>3911</v>
      </c>
      <c r="B93" s="321" t="s">
        <v>313</v>
      </c>
      <c r="C93" s="29">
        <v>750000</v>
      </c>
      <c r="D93" s="34"/>
    </row>
    <row r="94" spans="1:4" s="33" customFormat="1" x14ac:dyDescent="0.25">
      <c r="A94" s="42">
        <v>3921</v>
      </c>
      <c r="B94" s="321" t="s">
        <v>319</v>
      </c>
      <c r="C94" s="29">
        <v>7807281.0800000001</v>
      </c>
      <c r="D94" s="34"/>
    </row>
    <row r="95" spans="1:4" s="33" customFormat="1" x14ac:dyDescent="0.25">
      <c r="A95" s="42">
        <v>3922</v>
      </c>
      <c r="B95" s="321" t="s">
        <v>330</v>
      </c>
      <c r="C95" s="29">
        <v>11472879</v>
      </c>
      <c r="D95" s="34"/>
    </row>
    <row r="96" spans="1:4" s="33" customFormat="1" x14ac:dyDescent="0.25">
      <c r="A96" s="42">
        <v>3941</v>
      </c>
      <c r="B96" s="321" t="s">
        <v>331</v>
      </c>
      <c r="C96" s="29">
        <v>10092516</v>
      </c>
      <c r="D96" s="34"/>
    </row>
    <row r="97" spans="1:4" s="33" customFormat="1" x14ac:dyDescent="0.25">
      <c r="A97" s="42">
        <v>3942</v>
      </c>
      <c r="B97" s="321" t="s">
        <v>332</v>
      </c>
      <c r="C97" s="29">
        <v>300000</v>
      </c>
      <c r="D97" s="34"/>
    </row>
    <row r="98" spans="1:4" s="33" customFormat="1" x14ac:dyDescent="0.25">
      <c r="A98" s="42">
        <v>3951</v>
      </c>
      <c r="B98" s="321" t="s">
        <v>333</v>
      </c>
      <c r="C98" s="29">
        <v>300000</v>
      </c>
      <c r="D98" s="34"/>
    </row>
    <row r="99" spans="1:4" s="33" customFormat="1" x14ac:dyDescent="0.25">
      <c r="A99" s="42">
        <v>3962</v>
      </c>
      <c r="B99" s="321" t="s">
        <v>334</v>
      </c>
      <c r="C99" s="29">
        <v>605727.09</v>
      </c>
      <c r="D99" s="34"/>
    </row>
    <row r="100" spans="1:4" s="33" customFormat="1" ht="30" x14ac:dyDescent="0.25">
      <c r="A100" s="42">
        <v>4211</v>
      </c>
      <c r="B100" s="321" t="s">
        <v>336</v>
      </c>
      <c r="C100" s="29">
        <v>99934045.840000004</v>
      </c>
      <c r="D100" s="34"/>
    </row>
    <row r="101" spans="1:4" s="33" customFormat="1" ht="30" x14ac:dyDescent="0.25">
      <c r="A101" s="42">
        <v>4251</v>
      </c>
      <c r="B101" s="321" t="s">
        <v>368</v>
      </c>
      <c r="C101" s="29">
        <v>7000000</v>
      </c>
      <c r="D101" s="34"/>
    </row>
    <row r="102" spans="1:4" s="33" customFormat="1" x14ac:dyDescent="0.25">
      <c r="A102" s="42">
        <v>4311</v>
      </c>
      <c r="B102" s="321" t="s">
        <v>369</v>
      </c>
      <c r="C102" s="29">
        <v>2200000</v>
      </c>
      <c r="D102" s="34"/>
    </row>
    <row r="103" spans="1:4" s="33" customFormat="1" x14ac:dyDescent="0.25">
      <c r="A103" s="42">
        <v>4411</v>
      </c>
      <c r="B103" s="321" t="s">
        <v>374</v>
      </c>
      <c r="C103" s="29">
        <v>85720000</v>
      </c>
      <c r="D103" s="34"/>
    </row>
    <row r="104" spans="1:4" s="33" customFormat="1" x14ac:dyDescent="0.25">
      <c r="A104" s="42">
        <v>4421</v>
      </c>
      <c r="B104" s="321" t="s">
        <v>384</v>
      </c>
      <c r="C104" s="29">
        <v>200000</v>
      </c>
      <c r="D104" s="34"/>
    </row>
    <row r="105" spans="1:4" s="33" customFormat="1" x14ac:dyDescent="0.25">
      <c r="A105" s="42">
        <v>4431</v>
      </c>
      <c r="B105" s="321" t="s">
        <v>385</v>
      </c>
      <c r="C105" s="29">
        <v>3800000</v>
      </c>
      <c r="D105" s="34"/>
    </row>
    <row r="106" spans="1:4" s="33" customFormat="1" x14ac:dyDescent="0.25">
      <c r="A106" s="42">
        <v>4451</v>
      </c>
      <c r="B106" s="321" t="s">
        <v>387</v>
      </c>
      <c r="C106" s="29">
        <v>3080000</v>
      </c>
      <c r="D106" s="34"/>
    </row>
    <row r="107" spans="1:4" s="33" customFormat="1" x14ac:dyDescent="0.25">
      <c r="A107" s="42">
        <v>4481</v>
      </c>
      <c r="B107" s="321" t="s">
        <v>392</v>
      </c>
      <c r="C107" s="29">
        <v>500000</v>
      </c>
      <c r="D107" s="34"/>
    </row>
    <row r="108" spans="1:4" s="33" customFormat="1" x14ac:dyDescent="0.25">
      <c r="A108" s="42">
        <v>5111</v>
      </c>
      <c r="B108" s="321" t="s">
        <v>395</v>
      </c>
      <c r="C108" s="29">
        <v>49135.28</v>
      </c>
      <c r="D108" s="34"/>
    </row>
    <row r="109" spans="1:4" s="33" customFormat="1" x14ac:dyDescent="0.25">
      <c r="A109" s="42">
        <v>5121</v>
      </c>
      <c r="B109" s="321" t="s">
        <v>396</v>
      </c>
      <c r="C109" s="29">
        <v>0</v>
      </c>
      <c r="D109" s="34"/>
    </row>
    <row r="110" spans="1:4" s="33" customFormat="1" x14ac:dyDescent="0.25">
      <c r="A110" s="42">
        <v>5151</v>
      </c>
      <c r="B110" s="321" t="s">
        <v>399</v>
      </c>
      <c r="C110" s="29">
        <v>13111543.379999999</v>
      </c>
      <c r="D110" s="34"/>
    </row>
    <row r="111" spans="1:4" s="33" customFormat="1" x14ac:dyDescent="0.25">
      <c r="A111" s="42">
        <v>5191</v>
      </c>
      <c r="B111" s="321" t="s">
        <v>400</v>
      </c>
      <c r="C111" s="29">
        <v>8129.28</v>
      </c>
      <c r="D111" s="34"/>
    </row>
    <row r="112" spans="1:4" s="33" customFormat="1" x14ac:dyDescent="0.25">
      <c r="A112" s="42">
        <v>5211</v>
      </c>
      <c r="B112" s="321" t="s">
        <v>401</v>
      </c>
      <c r="C112" s="29">
        <v>495320</v>
      </c>
      <c r="D112" s="34"/>
    </row>
    <row r="113" spans="1:4" s="33" customFormat="1" x14ac:dyDescent="0.25">
      <c r="A113" s="42">
        <v>5231</v>
      </c>
      <c r="B113" s="321" t="s">
        <v>402</v>
      </c>
      <c r="C113" s="29">
        <v>248000</v>
      </c>
      <c r="D113" s="34"/>
    </row>
    <row r="114" spans="1:4" s="33" customFormat="1" x14ac:dyDescent="0.25">
      <c r="A114" s="42">
        <v>5291</v>
      </c>
      <c r="B114" s="321" t="s">
        <v>403</v>
      </c>
      <c r="C114" s="29">
        <v>0</v>
      </c>
      <c r="D114" s="34"/>
    </row>
    <row r="115" spans="1:4" s="33" customFormat="1" x14ac:dyDescent="0.25">
      <c r="A115" s="42">
        <v>5311</v>
      </c>
      <c r="B115" s="321" t="s">
        <v>404</v>
      </c>
      <c r="C115" s="29">
        <v>49733.84</v>
      </c>
      <c r="D115" s="34"/>
    </row>
    <row r="116" spans="1:4" s="33" customFormat="1" x14ac:dyDescent="0.25">
      <c r="A116" s="42">
        <v>5611</v>
      </c>
      <c r="B116" s="321" t="s">
        <v>405</v>
      </c>
      <c r="C116" s="29">
        <v>202280</v>
      </c>
      <c r="D116" s="34"/>
    </row>
    <row r="117" spans="1:4" s="33" customFormat="1" ht="30" x14ac:dyDescent="0.25">
      <c r="A117" s="42">
        <v>5641</v>
      </c>
      <c r="B117" s="321" t="s">
        <v>406</v>
      </c>
      <c r="C117" s="29">
        <v>0</v>
      </c>
      <c r="D117" s="34"/>
    </row>
    <row r="118" spans="1:4" s="33" customFormat="1" x14ac:dyDescent="0.25">
      <c r="A118" s="42">
        <v>5651</v>
      </c>
      <c r="B118" s="321" t="s">
        <v>407</v>
      </c>
      <c r="C118" s="29">
        <v>258000</v>
      </c>
      <c r="D118" s="34"/>
    </row>
    <row r="119" spans="1:4" s="33" customFormat="1" x14ac:dyDescent="0.25">
      <c r="A119" s="42">
        <v>5671</v>
      </c>
      <c r="B119" s="321" t="s">
        <v>408</v>
      </c>
      <c r="C119" s="29">
        <v>1417192.1400000001</v>
      </c>
      <c r="D119" s="34"/>
    </row>
    <row r="120" spans="1:4" s="33" customFormat="1" x14ac:dyDescent="0.25">
      <c r="A120" s="42">
        <v>5691</v>
      </c>
      <c r="B120" s="321" t="s">
        <v>409</v>
      </c>
      <c r="C120" s="29">
        <v>52655749.090000004</v>
      </c>
      <c r="D120" s="34"/>
    </row>
    <row r="121" spans="1:4" s="33" customFormat="1" x14ac:dyDescent="0.25">
      <c r="A121" s="42">
        <v>5811</v>
      </c>
      <c r="B121" s="321" t="s">
        <v>410</v>
      </c>
      <c r="C121" s="29">
        <v>1258837.02</v>
      </c>
      <c r="D121" s="34"/>
    </row>
    <row r="122" spans="1:4" s="33" customFormat="1" x14ac:dyDescent="0.25">
      <c r="A122" s="42">
        <v>5911</v>
      </c>
      <c r="B122" s="321" t="s">
        <v>411</v>
      </c>
      <c r="C122" s="29">
        <v>6020779.5999999996</v>
      </c>
      <c r="D122" s="34"/>
    </row>
    <row r="123" spans="1:4" s="33" customFormat="1" x14ac:dyDescent="0.25">
      <c r="A123" s="42">
        <v>5971</v>
      </c>
      <c r="B123" s="321" t="s">
        <v>412</v>
      </c>
      <c r="C123" s="29">
        <v>658000</v>
      </c>
      <c r="D123" s="34"/>
    </row>
    <row r="124" spans="1:4" s="33" customFormat="1" x14ac:dyDescent="0.25">
      <c r="A124" s="42">
        <v>6121</v>
      </c>
      <c r="B124" s="321" t="s">
        <v>415</v>
      </c>
      <c r="C124" s="29">
        <v>158500000</v>
      </c>
      <c r="D124" s="34"/>
    </row>
    <row r="125" spans="1:4" s="33" customFormat="1" ht="45" x14ac:dyDescent="0.25">
      <c r="A125" s="42">
        <v>6131</v>
      </c>
      <c r="B125" s="321" t="s">
        <v>418</v>
      </c>
      <c r="C125" s="29">
        <v>147968923.35999998</v>
      </c>
      <c r="D125" s="34"/>
    </row>
    <row r="126" spans="1:4" s="33" customFormat="1" x14ac:dyDescent="0.25">
      <c r="A126" s="42">
        <v>6151</v>
      </c>
      <c r="B126" s="321" t="s">
        <v>419</v>
      </c>
      <c r="C126" s="29">
        <v>8000000</v>
      </c>
      <c r="D126" s="34"/>
    </row>
    <row r="127" spans="1:4" s="33" customFormat="1" ht="30" x14ac:dyDescent="0.25">
      <c r="A127" s="42">
        <v>6321</v>
      </c>
      <c r="B127" s="321" t="s">
        <v>420</v>
      </c>
      <c r="C127" s="29">
        <v>96000000</v>
      </c>
      <c r="D127" s="34"/>
    </row>
    <row r="128" spans="1:4" s="33" customFormat="1" ht="30" x14ac:dyDescent="0.25">
      <c r="A128" s="42">
        <v>9111</v>
      </c>
      <c r="B128" s="321" t="s">
        <v>424</v>
      </c>
      <c r="C128" s="29">
        <v>38214340.659999996</v>
      </c>
      <c r="D128" s="34"/>
    </row>
    <row r="129" spans="1:4" s="33" customFormat="1" ht="30" x14ac:dyDescent="0.25">
      <c r="A129" s="42">
        <v>9211</v>
      </c>
      <c r="B129" s="321" t="s">
        <v>425</v>
      </c>
      <c r="C129" s="29">
        <v>21253618</v>
      </c>
      <c r="D129" s="34"/>
    </row>
    <row r="130" spans="1:4" s="33" customFormat="1" x14ac:dyDescent="0.25">
      <c r="A130" s="42" t="s">
        <v>426</v>
      </c>
      <c r="B130" s="44"/>
      <c r="C130" s="320">
        <v>3179573643.7000008</v>
      </c>
      <c r="D130" s="34"/>
    </row>
    <row r="131" spans="1:4" s="33" customFormat="1" x14ac:dyDescent="0.25">
      <c r="A131" s="36"/>
      <c r="B131"/>
      <c r="C131"/>
      <c r="D131" s="34"/>
    </row>
    <row r="132" spans="1:4" s="33" customFormat="1" x14ac:dyDescent="0.25">
      <c r="A132" s="36"/>
      <c r="B132"/>
      <c r="C132"/>
      <c r="D132" s="34"/>
    </row>
    <row r="133" spans="1:4" s="33" customFormat="1" x14ac:dyDescent="0.25">
      <c r="A133" s="36"/>
      <c r="B133"/>
      <c r="C133"/>
      <c r="D133" s="34"/>
    </row>
    <row r="134" spans="1:4" s="33" customFormat="1" x14ac:dyDescent="0.25">
      <c r="A134" s="36"/>
      <c r="B134"/>
      <c r="C134"/>
      <c r="D134" s="34"/>
    </row>
    <row r="135" spans="1:4" s="33" customFormat="1" x14ac:dyDescent="0.25">
      <c r="A135" s="36"/>
      <c r="B135"/>
      <c r="C135"/>
      <c r="D135" s="34"/>
    </row>
    <row r="136" spans="1:4" s="33" customFormat="1" x14ac:dyDescent="0.25">
      <c r="A136" s="36"/>
      <c r="B136"/>
      <c r="C136"/>
      <c r="D136" s="34"/>
    </row>
    <row r="137" spans="1:4" s="33" customFormat="1" x14ac:dyDescent="0.25">
      <c r="A137" s="36"/>
      <c r="B137"/>
      <c r="C137"/>
      <c r="D137" s="34"/>
    </row>
    <row r="138" spans="1:4" s="33" customFormat="1" x14ac:dyDescent="0.25">
      <c r="A138" s="36"/>
      <c r="B138"/>
      <c r="C138"/>
      <c r="D138" s="34"/>
    </row>
    <row r="139" spans="1:4" s="33" customFormat="1" x14ac:dyDescent="0.25">
      <c r="A139" s="36"/>
      <c r="B139"/>
      <c r="C139"/>
      <c r="D139" s="34"/>
    </row>
    <row r="140" spans="1:4" s="33" customFormat="1" x14ac:dyDescent="0.25">
      <c r="A140" s="36"/>
      <c r="B140"/>
      <c r="C140"/>
      <c r="D140" s="34"/>
    </row>
    <row r="141" spans="1:4" s="33" customFormat="1" x14ac:dyDescent="0.25">
      <c r="A141" s="36"/>
      <c r="B141"/>
      <c r="C141"/>
      <c r="D141" s="34"/>
    </row>
    <row r="142" spans="1:4" s="33" customFormat="1" x14ac:dyDescent="0.25">
      <c r="A142" s="36"/>
      <c r="B142"/>
      <c r="C142"/>
      <c r="D142" s="34"/>
    </row>
    <row r="143" spans="1:4" s="33" customFormat="1" x14ac:dyDescent="0.25">
      <c r="A143" s="36"/>
      <c r="B143"/>
      <c r="C143"/>
      <c r="D143" s="34"/>
    </row>
    <row r="144" spans="1:4" s="33" customFormat="1" x14ac:dyDescent="0.25">
      <c r="A144" s="36"/>
      <c r="B144"/>
      <c r="C144"/>
      <c r="D144" s="34"/>
    </row>
    <row r="145" spans="1:4" s="33" customFormat="1" x14ac:dyDescent="0.25">
      <c r="A145" s="36"/>
      <c r="B145"/>
      <c r="C145"/>
      <c r="D145" s="34"/>
    </row>
    <row r="146" spans="1:4" s="33" customFormat="1" x14ac:dyDescent="0.25">
      <c r="A146" s="36"/>
      <c r="B146"/>
      <c r="C146"/>
      <c r="D146" s="34"/>
    </row>
    <row r="147" spans="1:4" s="33" customFormat="1" x14ac:dyDescent="0.25">
      <c r="A147" s="36"/>
      <c r="B147"/>
      <c r="C147"/>
      <c r="D147" s="34"/>
    </row>
    <row r="148" spans="1:4" s="33" customFormat="1" x14ac:dyDescent="0.25">
      <c r="A148" s="36"/>
      <c r="B148"/>
      <c r="C148"/>
      <c r="D148" s="34"/>
    </row>
    <row r="149" spans="1:4" s="33" customFormat="1" x14ac:dyDescent="0.25">
      <c r="A149" s="36"/>
      <c r="B149"/>
      <c r="C149"/>
      <c r="D149" s="34"/>
    </row>
    <row r="150" spans="1:4" s="33" customFormat="1" x14ac:dyDescent="0.25">
      <c r="A150" s="36"/>
      <c r="B150"/>
      <c r="C150"/>
      <c r="D150" s="34"/>
    </row>
    <row r="151" spans="1:4" s="33" customFormat="1" x14ac:dyDescent="0.25">
      <c r="A151" s="36"/>
      <c r="B151"/>
      <c r="C151"/>
      <c r="D151" s="34"/>
    </row>
    <row r="152" spans="1:4" s="33" customFormat="1" x14ac:dyDescent="0.25">
      <c r="A152" s="36"/>
      <c r="B152"/>
      <c r="C152"/>
      <c r="D152" s="34"/>
    </row>
    <row r="153" spans="1:4" s="33" customFormat="1" x14ac:dyDescent="0.25">
      <c r="A153" s="36"/>
      <c r="B153"/>
      <c r="C153"/>
      <c r="D153" s="34"/>
    </row>
    <row r="154" spans="1:4" s="33" customFormat="1" x14ac:dyDescent="0.25">
      <c r="A154" s="36"/>
      <c r="B154"/>
      <c r="C154"/>
      <c r="D154" s="34"/>
    </row>
    <row r="155" spans="1:4" s="33" customFormat="1" x14ac:dyDescent="0.25">
      <c r="A155" s="36"/>
      <c r="B155"/>
      <c r="C155"/>
      <c r="D155" s="34"/>
    </row>
    <row r="156" spans="1:4" s="33" customFormat="1" x14ac:dyDescent="0.25">
      <c r="A156" s="36"/>
      <c r="B156"/>
      <c r="C156"/>
      <c r="D156" s="34"/>
    </row>
    <row r="157" spans="1:4" s="33" customFormat="1" x14ac:dyDescent="0.25">
      <c r="A157" s="36"/>
      <c r="B157"/>
      <c r="C157"/>
      <c r="D157" s="34"/>
    </row>
    <row r="158" spans="1:4" s="33" customFormat="1" x14ac:dyDescent="0.25">
      <c r="A158" s="36"/>
      <c r="B158"/>
      <c r="C158"/>
      <c r="D158" s="34"/>
    </row>
    <row r="159" spans="1:4" s="33" customFormat="1" x14ac:dyDescent="0.25">
      <c r="A159" s="36"/>
      <c r="B159"/>
      <c r="C159"/>
      <c r="D159" s="34"/>
    </row>
    <row r="160" spans="1:4" s="33" customFormat="1" x14ac:dyDescent="0.25">
      <c r="A160" s="36"/>
      <c r="B160"/>
      <c r="C160"/>
      <c r="D160" s="34"/>
    </row>
    <row r="161" spans="1:4" s="33" customFormat="1" x14ac:dyDescent="0.25">
      <c r="A161" s="36"/>
      <c r="B161"/>
      <c r="C161"/>
      <c r="D161" s="34"/>
    </row>
    <row r="162" spans="1:4" s="33" customFormat="1" x14ac:dyDescent="0.25">
      <c r="A162" s="36"/>
      <c r="B162"/>
      <c r="C162"/>
      <c r="D162" s="34"/>
    </row>
    <row r="163" spans="1:4" s="33" customFormat="1" x14ac:dyDescent="0.25">
      <c r="A163" s="36"/>
      <c r="B163"/>
      <c r="C163"/>
      <c r="D163" s="34"/>
    </row>
    <row r="164" spans="1:4" s="33" customFormat="1" x14ac:dyDescent="0.25">
      <c r="A164" s="36"/>
      <c r="B164"/>
      <c r="C164"/>
      <c r="D164" s="34"/>
    </row>
    <row r="165" spans="1:4" s="33" customFormat="1" x14ac:dyDescent="0.25">
      <c r="A165" s="36"/>
      <c r="B165"/>
      <c r="C165"/>
      <c r="D165" s="34"/>
    </row>
    <row r="166" spans="1:4" s="33" customFormat="1" x14ac:dyDescent="0.25">
      <c r="A166" s="36"/>
      <c r="B166"/>
      <c r="C166"/>
      <c r="D166" s="34"/>
    </row>
    <row r="167" spans="1:4" s="33" customFormat="1" x14ac:dyDescent="0.25">
      <c r="A167" s="36"/>
      <c r="B167"/>
      <c r="C167"/>
      <c r="D167" s="34"/>
    </row>
    <row r="168" spans="1:4" s="33" customFormat="1" x14ac:dyDescent="0.25">
      <c r="A168" s="36"/>
      <c r="B168"/>
      <c r="C168"/>
      <c r="D168" s="34"/>
    </row>
    <row r="169" spans="1:4" s="33" customFormat="1" x14ac:dyDescent="0.25">
      <c r="A169" s="36"/>
      <c r="B169"/>
      <c r="C169"/>
      <c r="D169" s="34"/>
    </row>
    <row r="170" spans="1:4" s="33" customFormat="1" x14ac:dyDescent="0.25">
      <c r="A170" s="36"/>
      <c r="B170"/>
      <c r="C170"/>
      <c r="D170" s="34"/>
    </row>
    <row r="171" spans="1:4" s="33" customFormat="1" x14ac:dyDescent="0.25">
      <c r="A171" s="36"/>
      <c r="B171"/>
      <c r="C171"/>
      <c r="D171" s="34"/>
    </row>
    <row r="172" spans="1:4" s="33" customFormat="1" x14ac:dyDescent="0.25">
      <c r="A172" s="36"/>
      <c r="B172"/>
      <c r="C172"/>
      <c r="D172" s="34"/>
    </row>
    <row r="173" spans="1:4" s="33" customFormat="1" x14ac:dyDescent="0.25">
      <c r="A173" s="36"/>
      <c r="B173"/>
      <c r="C173"/>
      <c r="D173" s="34"/>
    </row>
    <row r="174" spans="1:4" s="33" customFormat="1" x14ac:dyDescent="0.25">
      <c r="A174" s="36"/>
      <c r="B174"/>
      <c r="C174"/>
      <c r="D174" s="34"/>
    </row>
    <row r="175" spans="1:4" s="33" customFormat="1" x14ac:dyDescent="0.25">
      <c r="A175" s="36"/>
      <c r="B175"/>
      <c r="C175"/>
      <c r="D175" s="34"/>
    </row>
    <row r="176" spans="1:4" s="33" customFormat="1" x14ac:dyDescent="0.25">
      <c r="A176" s="36"/>
      <c r="B176"/>
      <c r="C176"/>
      <c r="D176" s="34"/>
    </row>
    <row r="177" spans="1:4" s="33" customFormat="1" x14ac:dyDescent="0.25">
      <c r="A177" s="36"/>
      <c r="B177"/>
      <c r="C177"/>
      <c r="D177" s="34"/>
    </row>
    <row r="178" spans="1:4" s="33" customFormat="1" x14ac:dyDescent="0.25">
      <c r="A178" s="36"/>
      <c r="B178"/>
      <c r="C178"/>
      <c r="D178" s="34"/>
    </row>
    <row r="179" spans="1:4" s="33" customFormat="1" x14ac:dyDescent="0.25">
      <c r="A179" s="36"/>
      <c r="B179"/>
      <c r="C179"/>
      <c r="D179" s="34"/>
    </row>
    <row r="180" spans="1:4" s="33" customFormat="1" x14ac:dyDescent="0.25">
      <c r="A180" s="36"/>
      <c r="B180"/>
      <c r="C180"/>
      <c r="D180" s="34"/>
    </row>
    <row r="181" spans="1:4" s="33" customFormat="1" x14ac:dyDescent="0.25">
      <c r="A181" s="36"/>
      <c r="B181"/>
      <c r="C181"/>
      <c r="D181" s="34"/>
    </row>
    <row r="182" spans="1:4" s="33" customFormat="1" x14ac:dyDescent="0.25">
      <c r="A182" s="36"/>
      <c r="B182"/>
      <c r="C182"/>
      <c r="D182" s="34"/>
    </row>
    <row r="183" spans="1:4" s="33" customFormat="1" x14ac:dyDescent="0.25">
      <c r="A183" s="36"/>
      <c r="B183"/>
      <c r="C183"/>
      <c r="D183" s="34"/>
    </row>
    <row r="184" spans="1:4" s="33" customFormat="1" x14ac:dyDescent="0.25">
      <c r="A184" s="36"/>
      <c r="B184"/>
      <c r="C184"/>
      <c r="D184" s="34"/>
    </row>
    <row r="185" spans="1:4" s="33" customFormat="1" x14ac:dyDescent="0.25">
      <c r="A185" s="36"/>
      <c r="B185"/>
      <c r="C185"/>
      <c r="D185" s="34"/>
    </row>
    <row r="186" spans="1:4" s="33" customFormat="1" x14ac:dyDescent="0.25">
      <c r="A186" s="36"/>
      <c r="B186"/>
      <c r="C186"/>
      <c r="D186" s="34"/>
    </row>
    <row r="187" spans="1:4" s="33" customFormat="1" x14ac:dyDescent="0.25">
      <c r="A187" s="36"/>
      <c r="B187"/>
      <c r="C187"/>
      <c r="D187" s="34"/>
    </row>
    <row r="188" spans="1:4" s="33" customFormat="1" x14ac:dyDescent="0.25">
      <c r="A188" s="36"/>
      <c r="B188"/>
      <c r="C188"/>
      <c r="D188" s="34"/>
    </row>
    <row r="189" spans="1:4" s="33" customFormat="1" x14ac:dyDescent="0.25">
      <c r="A189" s="36"/>
      <c r="B189"/>
      <c r="C189"/>
      <c r="D189" s="34"/>
    </row>
    <row r="190" spans="1:4" s="33" customFormat="1" x14ac:dyDescent="0.25">
      <c r="A190" s="36"/>
      <c r="B190"/>
      <c r="C190"/>
      <c r="D190" s="34"/>
    </row>
    <row r="191" spans="1:4" s="33" customFormat="1" x14ac:dyDescent="0.25">
      <c r="A191" s="36"/>
      <c r="B191"/>
      <c r="C191"/>
      <c r="D191" s="34"/>
    </row>
    <row r="192" spans="1:4" s="33" customFormat="1" x14ac:dyDescent="0.25">
      <c r="A192" s="36"/>
      <c r="B192"/>
      <c r="C192"/>
      <c r="D192" s="34"/>
    </row>
    <row r="193" spans="1:4" s="33" customFormat="1" x14ac:dyDescent="0.25">
      <c r="A193" s="36"/>
      <c r="B193"/>
      <c r="C193"/>
      <c r="D193" s="34"/>
    </row>
    <row r="194" spans="1:4" s="33" customFormat="1" x14ac:dyDescent="0.25">
      <c r="A194" s="36"/>
      <c r="B194"/>
      <c r="C194"/>
      <c r="D194" s="34"/>
    </row>
    <row r="195" spans="1:4" s="33" customFormat="1" x14ac:dyDescent="0.25">
      <c r="A195" s="36"/>
      <c r="B195"/>
      <c r="C195"/>
      <c r="D195" s="34"/>
    </row>
    <row r="196" spans="1:4" s="33" customFormat="1" x14ac:dyDescent="0.25">
      <c r="A196" s="36"/>
      <c r="B196"/>
      <c r="C196"/>
      <c r="D196" s="34"/>
    </row>
    <row r="197" spans="1:4" s="33" customFormat="1" x14ac:dyDescent="0.25">
      <c r="A197" s="36"/>
      <c r="B197"/>
      <c r="C197"/>
      <c r="D197" s="34"/>
    </row>
    <row r="198" spans="1:4" s="33" customFormat="1" x14ac:dyDescent="0.25">
      <c r="A198" s="36"/>
      <c r="B198"/>
      <c r="C198"/>
      <c r="D198" s="34"/>
    </row>
    <row r="199" spans="1:4" s="33" customFormat="1" x14ac:dyDescent="0.25">
      <c r="A199" s="36"/>
      <c r="B199"/>
      <c r="C199"/>
      <c r="D199" s="34"/>
    </row>
    <row r="200" spans="1:4" s="33" customFormat="1" x14ac:dyDescent="0.25">
      <c r="A200" s="36"/>
      <c r="B200"/>
      <c r="C200"/>
      <c r="D200" s="34"/>
    </row>
    <row r="201" spans="1:4" s="33" customFormat="1" x14ac:dyDescent="0.25">
      <c r="A201" s="36"/>
      <c r="B201"/>
      <c r="C201"/>
      <c r="D201" s="34"/>
    </row>
    <row r="202" spans="1:4" s="33" customFormat="1" x14ac:dyDescent="0.25">
      <c r="A202" s="36"/>
      <c r="B202"/>
      <c r="C202"/>
      <c r="D202" s="34"/>
    </row>
    <row r="203" spans="1:4" s="33" customFormat="1" x14ac:dyDescent="0.25">
      <c r="A203" s="36"/>
      <c r="B203"/>
      <c r="C203"/>
      <c r="D203" s="34"/>
    </row>
    <row r="204" spans="1:4" s="33" customFormat="1" x14ac:dyDescent="0.25">
      <c r="A204" s="36"/>
      <c r="B204"/>
      <c r="C204"/>
      <c r="D204" s="34"/>
    </row>
    <row r="205" spans="1:4" s="33" customFormat="1" x14ac:dyDescent="0.25">
      <c r="A205" s="36"/>
      <c r="B205"/>
      <c r="C205"/>
      <c r="D205" s="34"/>
    </row>
    <row r="206" spans="1:4" s="33" customFormat="1" x14ac:dyDescent="0.25">
      <c r="A206" s="36"/>
      <c r="B206"/>
      <c r="C206"/>
      <c r="D206" s="34"/>
    </row>
    <row r="207" spans="1:4" s="33" customFormat="1" x14ac:dyDescent="0.25">
      <c r="A207" s="36"/>
      <c r="B207"/>
      <c r="C207"/>
      <c r="D207" s="34"/>
    </row>
    <row r="208" spans="1:4" s="33" customFormat="1" x14ac:dyDescent="0.25">
      <c r="A208" s="36"/>
      <c r="B208"/>
      <c r="C208"/>
      <c r="D208" s="34"/>
    </row>
    <row r="209" spans="1:4" s="33" customFormat="1" x14ac:dyDescent="0.25">
      <c r="A209" s="36"/>
      <c r="B209"/>
      <c r="C209"/>
      <c r="D209" s="34"/>
    </row>
    <row r="210" spans="1:4" s="33" customFormat="1" x14ac:dyDescent="0.25">
      <c r="A210" s="36"/>
      <c r="B210"/>
      <c r="C210"/>
      <c r="D210" s="34"/>
    </row>
    <row r="211" spans="1:4" s="33" customFormat="1" x14ac:dyDescent="0.25">
      <c r="A211" s="36"/>
      <c r="B211"/>
      <c r="C211"/>
      <c r="D211" s="34"/>
    </row>
    <row r="212" spans="1:4" s="33" customFormat="1" x14ac:dyDescent="0.25">
      <c r="A212" s="36"/>
      <c r="B212"/>
      <c r="C212"/>
      <c r="D212" s="34"/>
    </row>
    <row r="213" spans="1:4" s="33" customFormat="1" x14ac:dyDescent="0.25">
      <c r="A213" s="36"/>
      <c r="B213"/>
      <c r="C213"/>
      <c r="D213" s="34"/>
    </row>
    <row r="214" spans="1:4" s="33" customFormat="1" x14ac:dyDescent="0.25">
      <c r="A214" s="36"/>
      <c r="B214"/>
      <c r="C214"/>
      <c r="D214" s="34"/>
    </row>
    <row r="215" spans="1:4" s="33" customFormat="1" x14ac:dyDescent="0.25">
      <c r="A215" s="36"/>
      <c r="B215"/>
      <c r="C215"/>
      <c r="D215" s="34"/>
    </row>
    <row r="216" spans="1:4" s="33" customFormat="1" x14ac:dyDescent="0.25">
      <c r="A216" s="36"/>
      <c r="B216"/>
      <c r="C216"/>
      <c r="D216" s="34"/>
    </row>
    <row r="217" spans="1:4" s="33" customFormat="1" x14ac:dyDescent="0.25">
      <c r="A217" s="36"/>
      <c r="B217"/>
      <c r="C217"/>
      <c r="D217" s="34"/>
    </row>
    <row r="218" spans="1:4" s="33" customFormat="1" x14ac:dyDescent="0.25">
      <c r="A218" s="36"/>
      <c r="B218"/>
      <c r="C218"/>
      <c r="D218" s="34"/>
    </row>
    <row r="219" spans="1:4" s="33" customFormat="1" x14ac:dyDescent="0.25">
      <c r="A219" s="36"/>
      <c r="B219"/>
      <c r="C219"/>
      <c r="D219" s="34"/>
    </row>
    <row r="220" spans="1:4" s="33" customFormat="1" x14ac:dyDescent="0.25">
      <c r="A220" s="36"/>
      <c r="B220"/>
      <c r="C220"/>
      <c r="D220" s="34"/>
    </row>
    <row r="221" spans="1:4" s="33" customFormat="1" x14ac:dyDescent="0.25">
      <c r="A221" s="36"/>
      <c r="B221"/>
      <c r="C221"/>
      <c r="D221" s="34"/>
    </row>
    <row r="222" spans="1:4" s="33" customFormat="1" x14ac:dyDescent="0.25">
      <c r="A222" s="36"/>
      <c r="B222"/>
      <c r="C222"/>
      <c r="D222" s="34"/>
    </row>
    <row r="223" spans="1:4" s="33" customFormat="1" x14ac:dyDescent="0.25">
      <c r="A223" s="36"/>
      <c r="B223"/>
      <c r="C223"/>
      <c r="D223" s="34"/>
    </row>
    <row r="224" spans="1:4" s="33" customFormat="1" x14ac:dyDescent="0.25">
      <c r="A224" s="36"/>
      <c r="B224"/>
      <c r="C224"/>
      <c r="D224" s="34"/>
    </row>
    <row r="225" spans="1:4" s="33" customFormat="1" x14ac:dyDescent="0.25">
      <c r="A225" s="36"/>
      <c r="B225"/>
      <c r="C225"/>
      <c r="D225" s="34"/>
    </row>
    <row r="226" spans="1:4" s="33" customFormat="1" x14ac:dyDescent="0.25">
      <c r="A226" s="36"/>
      <c r="B226"/>
      <c r="C226"/>
      <c r="D226" s="34"/>
    </row>
    <row r="227" spans="1:4" s="33" customFormat="1" x14ac:dyDescent="0.25">
      <c r="A227" s="36"/>
      <c r="B227"/>
      <c r="C227"/>
      <c r="D227" s="34"/>
    </row>
    <row r="228" spans="1:4" s="33" customFormat="1" x14ac:dyDescent="0.25">
      <c r="A228" s="36"/>
      <c r="B228"/>
      <c r="C228"/>
      <c r="D228" s="34"/>
    </row>
    <row r="229" spans="1:4" s="33" customFormat="1" x14ac:dyDescent="0.25">
      <c r="A229" s="36"/>
      <c r="B229"/>
      <c r="C229"/>
      <c r="D229" s="34"/>
    </row>
    <row r="230" spans="1:4" s="33" customFormat="1" x14ac:dyDescent="0.25">
      <c r="A230" s="36"/>
      <c r="B230"/>
      <c r="C230"/>
      <c r="D230" s="34"/>
    </row>
    <row r="231" spans="1:4" s="33" customFormat="1" x14ac:dyDescent="0.25">
      <c r="A231" s="36"/>
      <c r="B231"/>
      <c r="C231"/>
      <c r="D231" s="34"/>
    </row>
    <row r="232" spans="1:4" s="33" customFormat="1" x14ac:dyDescent="0.25">
      <c r="A232" s="36"/>
      <c r="B232"/>
      <c r="C232"/>
      <c r="D232" s="34"/>
    </row>
    <row r="233" spans="1:4" s="33" customFormat="1" x14ac:dyDescent="0.25">
      <c r="A233" s="36"/>
      <c r="B233"/>
      <c r="C233"/>
      <c r="D233" s="34"/>
    </row>
    <row r="234" spans="1:4" s="33" customFormat="1" x14ac:dyDescent="0.25">
      <c r="A234" s="36"/>
      <c r="B234"/>
      <c r="C234"/>
      <c r="D234" s="34"/>
    </row>
    <row r="235" spans="1:4" s="33" customFormat="1" x14ac:dyDescent="0.25">
      <c r="A235" s="36"/>
      <c r="B235"/>
      <c r="C235"/>
      <c r="D235" s="34"/>
    </row>
    <row r="236" spans="1:4" s="33" customFormat="1" x14ac:dyDescent="0.25">
      <c r="A236" s="36"/>
      <c r="B236"/>
      <c r="C236"/>
      <c r="D236" s="34"/>
    </row>
    <row r="237" spans="1:4" s="33" customFormat="1" x14ac:dyDescent="0.25">
      <c r="A237" s="36"/>
      <c r="B237"/>
      <c r="C237"/>
      <c r="D237" s="34"/>
    </row>
    <row r="238" spans="1:4" s="33" customFormat="1" x14ac:dyDescent="0.25">
      <c r="A238" s="36"/>
      <c r="B238"/>
      <c r="C238"/>
      <c r="D238" s="34"/>
    </row>
    <row r="239" spans="1:4" s="33" customFormat="1" x14ac:dyDescent="0.25">
      <c r="A239" s="36"/>
      <c r="B239"/>
      <c r="C239"/>
      <c r="D239" s="34"/>
    </row>
    <row r="240" spans="1:4" s="33" customFormat="1" x14ac:dyDescent="0.25">
      <c r="A240" s="36"/>
      <c r="B240"/>
      <c r="C240"/>
      <c r="D240" s="34"/>
    </row>
    <row r="241" spans="1:4" s="33" customFormat="1" x14ac:dyDescent="0.25">
      <c r="A241" s="36"/>
      <c r="B241"/>
      <c r="C241"/>
      <c r="D241" s="34"/>
    </row>
    <row r="242" spans="1:4" s="33" customFormat="1" x14ac:dyDescent="0.25">
      <c r="A242" s="36"/>
      <c r="B242"/>
      <c r="C242"/>
      <c r="D242" s="34"/>
    </row>
    <row r="243" spans="1:4" s="33" customFormat="1" x14ac:dyDescent="0.25">
      <c r="A243" s="36"/>
      <c r="B243"/>
      <c r="C243"/>
      <c r="D243" s="34"/>
    </row>
    <row r="244" spans="1:4" s="33" customFormat="1" x14ac:dyDescent="0.25">
      <c r="A244" s="36"/>
      <c r="B244"/>
      <c r="C244"/>
      <c r="D244" s="34"/>
    </row>
    <row r="245" spans="1:4" s="33" customFormat="1" x14ac:dyDescent="0.25">
      <c r="A245" s="36"/>
      <c r="B245"/>
      <c r="C245"/>
      <c r="D245" s="34"/>
    </row>
    <row r="246" spans="1:4" s="33" customFormat="1" x14ac:dyDescent="0.25">
      <c r="A246" s="36"/>
      <c r="B246"/>
      <c r="C246"/>
      <c r="D246" s="34"/>
    </row>
    <row r="247" spans="1:4" s="33" customFormat="1" x14ac:dyDescent="0.25">
      <c r="A247" s="36"/>
      <c r="B247"/>
      <c r="C247"/>
      <c r="D247" s="34"/>
    </row>
    <row r="248" spans="1:4" s="33" customFormat="1" x14ac:dyDescent="0.25">
      <c r="A248" s="36"/>
      <c r="B248"/>
      <c r="C248"/>
      <c r="D248" s="34"/>
    </row>
    <row r="249" spans="1:4" s="33" customFormat="1" x14ac:dyDescent="0.25">
      <c r="A249" s="36"/>
      <c r="B249"/>
      <c r="C249"/>
      <c r="D249" s="34"/>
    </row>
    <row r="250" spans="1:4" s="33" customFormat="1" x14ac:dyDescent="0.25">
      <c r="A250" s="36"/>
      <c r="B250"/>
      <c r="C250"/>
      <c r="D250" s="34"/>
    </row>
    <row r="251" spans="1:4" s="33" customFormat="1" x14ac:dyDescent="0.25">
      <c r="A251" s="36"/>
      <c r="B251"/>
      <c r="C251"/>
      <c r="D251" s="34"/>
    </row>
    <row r="252" spans="1:4" s="33" customFormat="1" x14ac:dyDescent="0.25">
      <c r="A252" s="36"/>
      <c r="B252"/>
      <c r="C252"/>
      <c r="D252" s="34"/>
    </row>
    <row r="253" spans="1:4" s="33" customFormat="1" x14ac:dyDescent="0.25">
      <c r="A253" s="36"/>
      <c r="B253"/>
      <c r="C253"/>
      <c r="D253" s="34"/>
    </row>
    <row r="254" spans="1:4" s="33" customFormat="1" x14ac:dyDescent="0.25">
      <c r="A254" s="36"/>
      <c r="B254"/>
      <c r="C254"/>
      <c r="D254" s="34"/>
    </row>
    <row r="255" spans="1:4" s="33" customFormat="1" x14ac:dyDescent="0.25">
      <c r="A255" s="36"/>
      <c r="B255"/>
      <c r="C255"/>
      <c r="D255" s="34"/>
    </row>
    <row r="256" spans="1:4" s="33" customFormat="1" x14ac:dyDescent="0.25">
      <c r="A256" s="36"/>
      <c r="B256"/>
      <c r="C256"/>
      <c r="D256" s="34"/>
    </row>
    <row r="257" spans="1:4" s="33" customFormat="1" x14ac:dyDescent="0.25">
      <c r="A257" s="36"/>
      <c r="B257"/>
      <c r="C257"/>
      <c r="D257" s="34"/>
    </row>
    <row r="258" spans="1:4" s="33" customFormat="1" x14ac:dyDescent="0.25">
      <c r="A258" s="36"/>
      <c r="B258"/>
      <c r="C258"/>
      <c r="D258" s="34"/>
    </row>
    <row r="259" spans="1:4" s="33" customFormat="1" x14ac:dyDescent="0.25">
      <c r="A259" s="36"/>
      <c r="B259"/>
      <c r="C259" s="34"/>
      <c r="D259" s="34"/>
    </row>
    <row r="260" spans="1:4" s="33" customFormat="1" x14ac:dyDescent="0.25">
      <c r="A260" s="36"/>
      <c r="B260"/>
      <c r="C260" s="34"/>
      <c r="D260" s="34"/>
    </row>
    <row r="261" spans="1:4" s="33" customFormat="1" x14ac:dyDescent="0.25">
      <c r="A261" s="36"/>
      <c r="B261"/>
      <c r="C261" s="34"/>
      <c r="D261" s="34"/>
    </row>
    <row r="262" spans="1:4" s="33" customFormat="1" x14ac:dyDescent="0.25">
      <c r="A262" s="287"/>
      <c r="B262" s="34"/>
      <c r="C262" s="34"/>
      <c r="D262" s="34"/>
    </row>
    <row r="263" spans="1:4" s="33" customFormat="1" x14ac:dyDescent="0.25">
      <c r="A263" s="287"/>
      <c r="B263" s="34"/>
      <c r="C263" s="34"/>
      <c r="D263" s="34"/>
    </row>
    <row r="264" spans="1:4" s="33" customFormat="1" x14ac:dyDescent="0.25">
      <c r="A264" s="287"/>
      <c r="B264" s="34"/>
      <c r="C264" s="34"/>
      <c r="D264" s="34"/>
    </row>
    <row r="265" spans="1:4" s="33" customFormat="1" x14ac:dyDescent="0.25">
      <c r="A265" s="287"/>
      <c r="B265" s="34"/>
      <c r="C265" s="34"/>
      <c r="D265" s="34"/>
    </row>
    <row r="266" spans="1:4" s="33" customFormat="1" x14ac:dyDescent="0.25">
      <c r="A266" s="287"/>
      <c r="B266" s="34"/>
      <c r="C266" s="34"/>
      <c r="D266" s="34"/>
    </row>
    <row r="267" spans="1:4" s="33" customFormat="1" x14ac:dyDescent="0.25">
      <c r="A267" s="287"/>
      <c r="B267" s="34"/>
      <c r="C267" s="34"/>
      <c r="D267" s="34"/>
    </row>
    <row r="268" spans="1:4" s="33" customFormat="1" x14ac:dyDescent="0.25">
      <c r="A268" s="287"/>
      <c r="B268" s="34"/>
      <c r="C268" s="34"/>
      <c r="D268" s="34"/>
    </row>
  </sheetData>
  <pageMargins left="0.47499999999999998" right="0.70866141732283472" top="1.1417322834645669" bottom="0.74803149606299213" header="0.31496062992125984" footer="0.31496062992125984"/>
  <pageSetup orientation="portrait" horizontalDpi="360" verticalDpi="360" r:id="rId2"/>
  <headerFooter>
    <oddHeader>&amp;C&amp;"-,Negrita"&amp;12MUNICIPIO DE TLAJOMULCO DE ZUÑIGA, JALISCO
1ERA MODIFICACION PRESUPUESTAL 2022 
CLASIFICACION POR OBJETO DEL GASTO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8"/>
  <sheetViews>
    <sheetView tabSelected="1" view="pageLayout" zoomScaleNormal="100" workbookViewId="0">
      <selection activeCell="A17" sqref="A17"/>
    </sheetView>
  </sheetViews>
  <sheetFormatPr baseColWidth="10" defaultRowHeight="15" x14ac:dyDescent="0.25"/>
  <cols>
    <col min="1" max="1" width="8.7109375" customWidth="1"/>
    <col min="2" max="2" width="29.28515625" style="9" customWidth="1"/>
    <col min="3" max="3" width="21.5703125" style="9" customWidth="1"/>
    <col min="4" max="4" width="20.140625" style="9" customWidth="1"/>
    <col min="5" max="5" width="21.85546875" customWidth="1"/>
    <col min="6" max="6" width="16" customWidth="1"/>
    <col min="7" max="7" width="15.28515625" customWidth="1"/>
    <col min="8" max="8" width="15.28515625" bestFit="1" customWidth="1"/>
  </cols>
  <sheetData>
    <row r="1" spans="1:8" x14ac:dyDescent="0.25">
      <c r="A1" s="46" t="s">
        <v>431</v>
      </c>
      <c r="B1" s="46"/>
      <c r="C1" s="46" t="s">
        <v>434</v>
      </c>
      <c r="D1" s="44"/>
      <c r="E1" s="44"/>
      <c r="F1" s="44"/>
    </row>
    <row r="2" spans="1:8" ht="60" x14ac:dyDescent="0.25">
      <c r="A2" s="43" t="s">
        <v>439</v>
      </c>
      <c r="B2" s="43" t="s">
        <v>954</v>
      </c>
      <c r="C2" s="47" t="s">
        <v>435</v>
      </c>
      <c r="D2" s="42" t="s">
        <v>437</v>
      </c>
      <c r="E2" s="42" t="s">
        <v>436</v>
      </c>
      <c r="F2" s="47" t="s">
        <v>946</v>
      </c>
    </row>
    <row r="3" spans="1:8" x14ac:dyDescent="0.25">
      <c r="A3" s="44">
        <v>1000</v>
      </c>
      <c r="B3" s="45" t="s">
        <v>49</v>
      </c>
      <c r="C3" s="29"/>
      <c r="D3" s="29"/>
      <c r="E3" s="29">
        <v>1345966877.3299999</v>
      </c>
      <c r="F3" s="29">
        <v>1345966877.3299999</v>
      </c>
    </row>
    <row r="4" spans="1:8" x14ac:dyDescent="0.25">
      <c r="A4" s="44">
        <v>2000</v>
      </c>
      <c r="B4" s="45" t="s">
        <v>76</v>
      </c>
      <c r="C4" s="29"/>
      <c r="D4" s="29"/>
      <c r="E4" s="29">
        <v>144386554.95999998</v>
      </c>
      <c r="F4" s="29">
        <v>144386554.95999998</v>
      </c>
    </row>
    <row r="5" spans="1:8" x14ac:dyDescent="0.25">
      <c r="A5" s="44">
        <v>3000</v>
      </c>
      <c r="B5" s="45" t="s">
        <v>234</v>
      </c>
      <c r="C5" s="29"/>
      <c r="D5" s="29"/>
      <c r="E5" s="29">
        <v>940416583.91999972</v>
      </c>
      <c r="F5" s="29">
        <v>940416583.91999972</v>
      </c>
    </row>
    <row r="6" spans="1:8" ht="45" x14ac:dyDescent="0.25">
      <c r="A6" s="44">
        <v>4000</v>
      </c>
      <c r="B6" s="45" t="s">
        <v>335</v>
      </c>
      <c r="C6" s="29"/>
      <c r="D6" s="29"/>
      <c r="E6" s="29">
        <v>202434045.84</v>
      </c>
      <c r="F6" s="29">
        <v>202434045.84</v>
      </c>
    </row>
    <row r="7" spans="1:8" ht="30" x14ac:dyDescent="0.25">
      <c r="A7" s="44">
        <v>5000</v>
      </c>
      <c r="B7" s="45" t="s">
        <v>394</v>
      </c>
      <c r="C7" s="29"/>
      <c r="D7" s="29">
        <v>76432699.629999995</v>
      </c>
      <c r="E7" s="29"/>
      <c r="F7" s="29">
        <v>76432699.629999995</v>
      </c>
    </row>
    <row r="8" spans="1:8" x14ac:dyDescent="0.25">
      <c r="A8" s="44">
        <v>6000</v>
      </c>
      <c r="B8" s="45" t="s">
        <v>416</v>
      </c>
      <c r="C8" s="29"/>
      <c r="D8" s="29">
        <v>410468923.36000001</v>
      </c>
      <c r="E8" s="29"/>
      <c r="F8" s="29">
        <v>410468923.36000001</v>
      </c>
    </row>
    <row r="9" spans="1:8" x14ac:dyDescent="0.25">
      <c r="A9" s="44">
        <v>9000</v>
      </c>
      <c r="B9" s="45" t="s">
        <v>423</v>
      </c>
      <c r="C9" s="29">
        <v>59467958.659999996</v>
      </c>
      <c r="D9" s="29"/>
      <c r="E9" s="29"/>
      <c r="F9" s="29">
        <v>59467958.659999996</v>
      </c>
    </row>
    <row r="10" spans="1:8" x14ac:dyDescent="0.25">
      <c r="A10" s="44" t="s">
        <v>946</v>
      </c>
      <c r="B10" s="44"/>
      <c r="C10" s="320">
        <v>59467958.659999996</v>
      </c>
      <c r="D10" s="320">
        <v>486901622.99000001</v>
      </c>
      <c r="E10" s="320">
        <v>2633204062.0499997</v>
      </c>
      <c r="F10" s="320">
        <v>3179573643.6999998</v>
      </c>
    </row>
    <row r="11" spans="1:8" ht="14.45" x14ac:dyDescent="0.3">
      <c r="B11"/>
      <c r="C11"/>
      <c r="D11"/>
    </row>
    <row r="12" spans="1:8" ht="14.45" x14ac:dyDescent="0.3">
      <c r="B12"/>
      <c r="C12"/>
      <c r="D12"/>
    </row>
    <row r="13" spans="1:8" ht="14.45" x14ac:dyDescent="0.3">
      <c r="B13"/>
      <c r="C13"/>
      <c r="D13"/>
    </row>
    <row r="14" spans="1:8" ht="14.45" x14ac:dyDescent="0.3">
      <c r="B14"/>
      <c r="C14"/>
      <c r="D14"/>
    </row>
    <row r="15" spans="1:8" ht="14.45" x14ac:dyDescent="0.3">
      <c r="B15"/>
      <c r="C15"/>
      <c r="D15"/>
    </row>
    <row r="16" spans="1:8" s="33" customFormat="1" ht="14.45" x14ac:dyDescent="0.3">
      <c r="A16"/>
      <c r="B16"/>
      <c r="C16"/>
      <c r="D16"/>
      <c r="E16"/>
      <c r="F16"/>
      <c r="G16"/>
      <c r="H16"/>
    </row>
    <row r="17" spans="1:8" s="33" customFormat="1" ht="14.45" x14ac:dyDescent="0.3">
      <c r="A17"/>
      <c r="B17"/>
      <c r="C17"/>
      <c r="D17"/>
      <c r="E17"/>
      <c r="F17"/>
      <c r="G17"/>
      <c r="H17"/>
    </row>
    <row r="18" spans="1:8" s="33" customFormat="1" ht="14.45" x14ac:dyDescent="0.3">
      <c r="A18"/>
      <c r="B18"/>
      <c r="C18"/>
      <c r="D18"/>
      <c r="E18"/>
      <c r="F18"/>
      <c r="G18"/>
      <c r="H18"/>
    </row>
    <row r="19" spans="1:8" s="33" customFormat="1" x14ac:dyDescent="0.25">
      <c r="A19"/>
      <c r="B19"/>
      <c r="C19"/>
      <c r="D19"/>
      <c r="E19"/>
      <c r="F19"/>
      <c r="G19"/>
      <c r="H19"/>
    </row>
    <row r="20" spans="1:8" s="33" customFormat="1" x14ac:dyDescent="0.25">
      <c r="A20"/>
      <c r="B20"/>
      <c r="C20"/>
      <c r="D20"/>
      <c r="E20"/>
      <c r="F20"/>
      <c r="G20"/>
      <c r="H20"/>
    </row>
    <row r="21" spans="1:8" s="33" customFormat="1" x14ac:dyDescent="0.25">
      <c r="A21"/>
      <c r="B21"/>
      <c r="C21"/>
      <c r="D21"/>
      <c r="E21"/>
      <c r="F21"/>
      <c r="G21"/>
      <c r="H21"/>
    </row>
    <row r="22" spans="1:8" s="33" customFormat="1" x14ac:dyDescent="0.25">
      <c r="A22"/>
      <c r="B22"/>
      <c r="C22"/>
      <c r="D22"/>
      <c r="E22"/>
      <c r="F22"/>
      <c r="G22"/>
      <c r="H22"/>
    </row>
    <row r="23" spans="1:8" s="33" customFormat="1" x14ac:dyDescent="0.25">
      <c r="A23"/>
      <c r="B23"/>
      <c r="C23"/>
      <c r="D23"/>
      <c r="E23"/>
      <c r="F23"/>
      <c r="G23"/>
      <c r="H23"/>
    </row>
    <row r="24" spans="1:8" s="33" customFormat="1" x14ac:dyDescent="0.25">
      <c r="A24"/>
      <c r="B24"/>
      <c r="C24"/>
      <c r="D24"/>
      <c r="E24"/>
      <c r="F24"/>
      <c r="G24"/>
      <c r="H24"/>
    </row>
    <row r="25" spans="1:8" s="33" customFormat="1" x14ac:dyDescent="0.25">
      <c r="A25"/>
      <c r="B25"/>
      <c r="C25"/>
      <c r="D25"/>
      <c r="E25"/>
      <c r="F25"/>
      <c r="G25"/>
      <c r="H25"/>
    </row>
    <row r="26" spans="1:8" s="33" customFormat="1" x14ac:dyDescent="0.25">
      <c r="A26"/>
      <c r="B26"/>
      <c r="C26"/>
      <c r="D26"/>
      <c r="E26"/>
      <c r="F26"/>
      <c r="G26"/>
      <c r="H26"/>
    </row>
    <row r="27" spans="1:8" s="33" customFormat="1" x14ac:dyDescent="0.25">
      <c r="A27"/>
      <c r="B27"/>
      <c r="C27"/>
      <c r="D27"/>
      <c r="E27"/>
      <c r="F27"/>
      <c r="G27"/>
      <c r="H27"/>
    </row>
    <row r="28" spans="1:8" s="33" customFormat="1" x14ac:dyDescent="0.25">
      <c r="A28"/>
      <c r="B28"/>
      <c r="C28"/>
      <c r="D28"/>
      <c r="E28"/>
      <c r="F28"/>
      <c r="G28"/>
      <c r="H28"/>
    </row>
    <row r="29" spans="1:8" s="33" customFormat="1" x14ac:dyDescent="0.25">
      <c r="A29"/>
      <c r="B29"/>
      <c r="C29"/>
      <c r="D29"/>
      <c r="E29"/>
      <c r="F29"/>
      <c r="G29"/>
      <c r="H29"/>
    </row>
    <row r="30" spans="1:8" s="33" customFormat="1" x14ac:dyDescent="0.25">
      <c r="A30"/>
      <c r="B30"/>
      <c r="C30"/>
      <c r="D30"/>
      <c r="E30"/>
      <c r="F30"/>
      <c r="G30"/>
      <c r="H30"/>
    </row>
    <row r="31" spans="1:8" s="33" customFormat="1" x14ac:dyDescent="0.25">
      <c r="A31"/>
      <c r="B31"/>
      <c r="C31"/>
      <c r="D31"/>
      <c r="E31"/>
      <c r="F31"/>
      <c r="G31"/>
      <c r="H31"/>
    </row>
    <row r="32" spans="1:8" s="33" customFormat="1" x14ac:dyDescent="0.25">
      <c r="A32"/>
      <c r="B32"/>
      <c r="C32"/>
      <c r="D32"/>
      <c r="E32"/>
      <c r="F32"/>
      <c r="G32"/>
      <c r="H32"/>
    </row>
    <row r="33" spans="1:8" s="33" customFormat="1" x14ac:dyDescent="0.25">
      <c r="A33"/>
      <c r="B33"/>
      <c r="C33"/>
      <c r="D33"/>
      <c r="E33"/>
      <c r="F33"/>
      <c r="G33"/>
      <c r="H33"/>
    </row>
    <row r="34" spans="1:8" s="33" customFormat="1" x14ac:dyDescent="0.25">
      <c r="A34"/>
      <c r="B34"/>
      <c r="C34"/>
      <c r="D34"/>
      <c r="E34"/>
      <c r="F34"/>
      <c r="G34"/>
      <c r="H34"/>
    </row>
    <row r="35" spans="1:8" s="33" customFormat="1" x14ac:dyDescent="0.25">
      <c r="A35"/>
      <c r="B35"/>
      <c r="C35"/>
      <c r="D35"/>
      <c r="E35"/>
      <c r="F35"/>
      <c r="G35"/>
      <c r="H35"/>
    </row>
    <row r="36" spans="1:8" s="33" customFormat="1" x14ac:dyDescent="0.25">
      <c r="A36"/>
      <c r="B36"/>
      <c r="C36"/>
      <c r="D36"/>
      <c r="E36"/>
      <c r="F36"/>
      <c r="G36"/>
      <c r="H36"/>
    </row>
    <row r="37" spans="1:8" s="33" customFormat="1" x14ac:dyDescent="0.25">
      <c r="A37"/>
      <c r="B37"/>
      <c r="C37"/>
      <c r="D37"/>
      <c r="E37"/>
      <c r="F37"/>
      <c r="G37"/>
      <c r="H37"/>
    </row>
    <row r="38" spans="1:8" s="33" customFormat="1" x14ac:dyDescent="0.25">
      <c r="A38"/>
      <c r="B38"/>
      <c r="C38"/>
      <c r="D38"/>
      <c r="E38"/>
      <c r="F38"/>
      <c r="G38"/>
      <c r="H38"/>
    </row>
    <row r="39" spans="1:8" s="33" customFormat="1" x14ac:dyDescent="0.25">
      <c r="A39"/>
      <c r="B39"/>
      <c r="C39"/>
      <c r="D39"/>
      <c r="E39"/>
      <c r="F39"/>
      <c r="G39"/>
      <c r="H39"/>
    </row>
    <row r="40" spans="1:8" s="33" customFormat="1" x14ac:dyDescent="0.25">
      <c r="A40"/>
      <c r="B40"/>
      <c r="C40"/>
      <c r="D40"/>
      <c r="E40"/>
      <c r="F40"/>
      <c r="G40"/>
      <c r="H40"/>
    </row>
    <row r="41" spans="1:8" s="33" customFormat="1" x14ac:dyDescent="0.25">
      <c r="A41"/>
      <c r="B41"/>
      <c r="C41"/>
      <c r="D41"/>
      <c r="E41"/>
      <c r="F41"/>
      <c r="G41"/>
      <c r="H41"/>
    </row>
    <row r="42" spans="1:8" s="33" customFormat="1" x14ac:dyDescent="0.25">
      <c r="A42"/>
      <c r="B42"/>
      <c r="C42"/>
      <c r="D42"/>
      <c r="E42"/>
      <c r="F42"/>
      <c r="G42"/>
      <c r="H42"/>
    </row>
    <row r="43" spans="1:8" s="33" customFormat="1" x14ac:dyDescent="0.25">
      <c r="A43"/>
      <c r="B43"/>
      <c r="C43"/>
      <c r="D43"/>
      <c r="E43"/>
      <c r="F43"/>
      <c r="G43"/>
      <c r="H43"/>
    </row>
    <row r="44" spans="1:8" s="33" customFormat="1" x14ac:dyDescent="0.25">
      <c r="A44"/>
      <c r="B44"/>
      <c r="C44"/>
      <c r="D44"/>
      <c r="E44"/>
      <c r="F44"/>
      <c r="G44"/>
      <c r="H44"/>
    </row>
    <row r="45" spans="1:8" s="33" customFormat="1" x14ac:dyDescent="0.25">
      <c r="A45"/>
      <c r="B45"/>
      <c r="C45"/>
      <c r="D45"/>
      <c r="E45"/>
      <c r="F45"/>
      <c r="G45"/>
      <c r="H45"/>
    </row>
    <row r="46" spans="1:8" s="33" customFormat="1" x14ac:dyDescent="0.25">
      <c r="A46"/>
      <c r="B46"/>
      <c r="C46"/>
      <c r="D46"/>
      <c r="E46"/>
      <c r="F46"/>
      <c r="G46"/>
      <c r="H46"/>
    </row>
    <row r="47" spans="1:8" s="33" customFormat="1" x14ac:dyDescent="0.25">
      <c r="A47"/>
      <c r="B47"/>
      <c r="C47"/>
      <c r="D47"/>
      <c r="E47"/>
      <c r="F47"/>
      <c r="G47"/>
      <c r="H47"/>
    </row>
    <row r="48" spans="1:8" s="33" customFormat="1" x14ac:dyDescent="0.25">
      <c r="A48"/>
      <c r="B48"/>
      <c r="C48"/>
      <c r="D48"/>
      <c r="E48"/>
      <c r="F48"/>
      <c r="G48"/>
      <c r="H48"/>
    </row>
    <row r="49" spans="1:8" s="33" customFormat="1" x14ac:dyDescent="0.25">
      <c r="A49"/>
      <c r="B49"/>
      <c r="C49"/>
      <c r="D49"/>
      <c r="E49"/>
      <c r="F49"/>
      <c r="G49"/>
      <c r="H49"/>
    </row>
    <row r="50" spans="1:8" s="33" customFormat="1" x14ac:dyDescent="0.25">
      <c r="A50"/>
      <c r="B50"/>
      <c r="C50"/>
      <c r="D50"/>
      <c r="E50"/>
      <c r="F50"/>
      <c r="G50"/>
      <c r="H50"/>
    </row>
    <row r="51" spans="1:8" s="33" customFormat="1" x14ac:dyDescent="0.25">
      <c r="A51"/>
      <c r="B51"/>
      <c r="C51"/>
      <c r="D51"/>
      <c r="E51"/>
      <c r="F51"/>
      <c r="G51"/>
      <c r="H51"/>
    </row>
    <row r="52" spans="1:8" s="33" customFormat="1" x14ac:dyDescent="0.25">
      <c r="A52"/>
      <c r="B52"/>
      <c r="C52"/>
      <c r="D52"/>
      <c r="E52"/>
      <c r="F52"/>
      <c r="G52"/>
      <c r="H52"/>
    </row>
    <row r="53" spans="1:8" s="33" customFormat="1" x14ac:dyDescent="0.25">
      <c r="A53"/>
      <c r="B53"/>
      <c r="C53"/>
      <c r="D53"/>
      <c r="E53"/>
      <c r="F53"/>
      <c r="G53"/>
      <c r="H53"/>
    </row>
    <row r="54" spans="1:8" s="33" customFormat="1" x14ac:dyDescent="0.25">
      <c r="A54"/>
      <c r="B54"/>
      <c r="C54"/>
      <c r="D54"/>
      <c r="E54"/>
      <c r="F54"/>
      <c r="G54"/>
      <c r="H54"/>
    </row>
    <row r="55" spans="1:8" s="33" customFormat="1" x14ac:dyDescent="0.25">
      <c r="A55"/>
      <c r="B55"/>
      <c r="C55"/>
      <c r="D55"/>
      <c r="E55"/>
      <c r="F55"/>
      <c r="G55"/>
      <c r="H55"/>
    </row>
    <row r="56" spans="1:8" s="33" customFormat="1" x14ac:dyDescent="0.25">
      <c r="A56"/>
      <c r="B56"/>
      <c r="C56"/>
      <c r="D56"/>
      <c r="E56"/>
      <c r="F56"/>
      <c r="G56"/>
      <c r="H56"/>
    </row>
    <row r="57" spans="1:8" s="33" customFormat="1" x14ac:dyDescent="0.25">
      <c r="A57"/>
      <c r="B57"/>
      <c r="C57"/>
      <c r="D57"/>
      <c r="E57"/>
      <c r="F57"/>
      <c r="G57"/>
      <c r="H57"/>
    </row>
    <row r="58" spans="1:8" s="33" customFormat="1" x14ac:dyDescent="0.25">
      <c r="A58"/>
      <c r="B58"/>
      <c r="C58"/>
      <c r="D58"/>
      <c r="E58"/>
      <c r="F58"/>
      <c r="G58"/>
      <c r="H58"/>
    </row>
    <row r="59" spans="1:8" s="33" customFormat="1" x14ac:dyDescent="0.25">
      <c r="A59"/>
      <c r="B59"/>
      <c r="C59"/>
      <c r="D59"/>
      <c r="E59"/>
      <c r="F59"/>
      <c r="G59"/>
      <c r="H59"/>
    </row>
    <row r="60" spans="1:8" s="33" customFormat="1" x14ac:dyDescent="0.25">
      <c r="A60"/>
      <c r="B60"/>
      <c r="C60"/>
      <c r="D60"/>
      <c r="E60"/>
      <c r="F60"/>
      <c r="G60"/>
      <c r="H60"/>
    </row>
    <row r="61" spans="1:8" s="33" customFormat="1" x14ac:dyDescent="0.25">
      <c r="A61"/>
      <c r="B61"/>
      <c r="C61"/>
      <c r="D61"/>
      <c r="E61"/>
      <c r="F61"/>
      <c r="G61"/>
      <c r="H61"/>
    </row>
    <row r="62" spans="1:8" s="33" customFormat="1" x14ac:dyDescent="0.25">
      <c r="A62"/>
      <c r="B62"/>
      <c r="C62"/>
      <c r="D62"/>
      <c r="E62"/>
      <c r="F62"/>
      <c r="G62"/>
      <c r="H62"/>
    </row>
    <row r="63" spans="1:8" s="33" customFormat="1" x14ac:dyDescent="0.25">
      <c r="A63"/>
      <c r="B63"/>
      <c r="C63"/>
      <c r="D63"/>
      <c r="E63"/>
      <c r="F63"/>
      <c r="G63"/>
      <c r="H63"/>
    </row>
    <row r="64" spans="1:8" s="33" customFormat="1" x14ac:dyDescent="0.25">
      <c r="A64"/>
      <c r="B64"/>
      <c r="C64"/>
      <c r="D64"/>
      <c r="E64"/>
      <c r="F64"/>
      <c r="G64"/>
      <c r="H64"/>
    </row>
    <row r="65" spans="1:8" s="33" customFormat="1" x14ac:dyDescent="0.25">
      <c r="A65"/>
      <c r="B65"/>
      <c r="C65"/>
      <c r="D65"/>
      <c r="E65"/>
      <c r="F65"/>
      <c r="G65"/>
      <c r="H65"/>
    </row>
    <row r="66" spans="1:8" s="33" customFormat="1" x14ac:dyDescent="0.25">
      <c r="A66"/>
      <c r="B66"/>
      <c r="C66"/>
      <c r="D66"/>
      <c r="E66"/>
      <c r="F66"/>
      <c r="G66"/>
      <c r="H66"/>
    </row>
    <row r="67" spans="1:8" s="33" customFormat="1" x14ac:dyDescent="0.25">
      <c r="A67"/>
      <c r="B67"/>
      <c r="C67"/>
      <c r="D67"/>
      <c r="E67"/>
      <c r="F67"/>
      <c r="G67"/>
      <c r="H67"/>
    </row>
    <row r="68" spans="1:8" s="33" customFormat="1" x14ac:dyDescent="0.25">
      <c r="A68"/>
      <c r="B68"/>
      <c r="C68"/>
      <c r="D68"/>
      <c r="E68"/>
      <c r="F68"/>
      <c r="G68"/>
      <c r="H68"/>
    </row>
    <row r="69" spans="1:8" s="33" customFormat="1" x14ac:dyDescent="0.25">
      <c r="A69"/>
      <c r="B69"/>
      <c r="C69"/>
      <c r="D69"/>
      <c r="E69"/>
      <c r="F69"/>
      <c r="G69"/>
      <c r="H69"/>
    </row>
    <row r="70" spans="1:8" s="33" customFormat="1" x14ac:dyDescent="0.25">
      <c r="A70"/>
      <c r="B70"/>
      <c r="C70"/>
      <c r="D70"/>
      <c r="E70"/>
      <c r="F70"/>
      <c r="G70"/>
      <c r="H70"/>
    </row>
    <row r="71" spans="1:8" s="33" customFormat="1" x14ac:dyDescent="0.25">
      <c r="A71"/>
      <c r="B71"/>
      <c r="C71"/>
      <c r="D71"/>
      <c r="E71"/>
      <c r="F71"/>
      <c r="G71"/>
      <c r="H71"/>
    </row>
    <row r="72" spans="1:8" s="33" customFormat="1" x14ac:dyDescent="0.25">
      <c r="A72"/>
      <c r="B72"/>
      <c r="C72"/>
      <c r="D72"/>
      <c r="E72"/>
      <c r="F72"/>
      <c r="G72"/>
      <c r="H72"/>
    </row>
    <row r="73" spans="1:8" s="33" customFormat="1" x14ac:dyDescent="0.25">
      <c r="A73"/>
      <c r="B73"/>
      <c r="C73"/>
      <c r="D73"/>
      <c r="E73"/>
      <c r="F73"/>
      <c r="G73"/>
      <c r="H73"/>
    </row>
    <row r="74" spans="1:8" s="33" customFormat="1" x14ac:dyDescent="0.25">
      <c r="A74"/>
      <c r="B74"/>
      <c r="C74"/>
      <c r="D74"/>
      <c r="E74"/>
      <c r="F74"/>
      <c r="G74"/>
      <c r="H74"/>
    </row>
    <row r="75" spans="1:8" s="33" customFormat="1" x14ac:dyDescent="0.25">
      <c r="A75"/>
      <c r="B75"/>
      <c r="C75"/>
      <c r="D75"/>
      <c r="E75"/>
      <c r="F75"/>
      <c r="G75"/>
      <c r="H75"/>
    </row>
    <row r="76" spans="1:8" s="33" customFormat="1" x14ac:dyDescent="0.25">
      <c r="A76"/>
      <c r="B76"/>
      <c r="C76"/>
      <c r="D76"/>
      <c r="E76"/>
      <c r="F76"/>
      <c r="G76"/>
      <c r="H76"/>
    </row>
    <row r="77" spans="1:8" s="33" customFormat="1" x14ac:dyDescent="0.25">
      <c r="A77"/>
      <c r="B77"/>
      <c r="C77"/>
      <c r="D77"/>
      <c r="E77"/>
      <c r="F77"/>
      <c r="G77"/>
      <c r="H77"/>
    </row>
    <row r="78" spans="1:8" s="33" customFormat="1" x14ac:dyDescent="0.25">
      <c r="A78"/>
      <c r="B78"/>
      <c r="C78"/>
      <c r="D78"/>
      <c r="E78"/>
      <c r="F78"/>
      <c r="G78"/>
      <c r="H78"/>
    </row>
    <row r="79" spans="1:8" s="33" customFormat="1" x14ac:dyDescent="0.25">
      <c r="A79"/>
      <c r="B79"/>
      <c r="C79"/>
      <c r="D79"/>
      <c r="E79"/>
      <c r="F79"/>
      <c r="G79"/>
      <c r="H79"/>
    </row>
    <row r="80" spans="1:8" s="33" customFormat="1" x14ac:dyDescent="0.25">
      <c r="A80"/>
      <c r="B80"/>
      <c r="C80"/>
      <c r="D80"/>
      <c r="E80"/>
      <c r="F80"/>
      <c r="G80"/>
      <c r="H80"/>
    </row>
    <row r="81" spans="1:8" s="33" customFormat="1" x14ac:dyDescent="0.25">
      <c r="A81"/>
      <c r="B81"/>
      <c r="C81"/>
      <c r="D81"/>
      <c r="E81"/>
      <c r="F81"/>
      <c r="G81"/>
      <c r="H81"/>
    </row>
    <row r="82" spans="1:8" s="33" customFormat="1" x14ac:dyDescent="0.25">
      <c r="A82"/>
      <c r="B82"/>
      <c r="C82"/>
      <c r="D82"/>
      <c r="E82"/>
      <c r="F82"/>
      <c r="G82"/>
      <c r="H82"/>
    </row>
    <row r="83" spans="1:8" s="33" customFormat="1" x14ac:dyDescent="0.25">
      <c r="A83"/>
      <c r="B83"/>
      <c r="C83"/>
      <c r="D83"/>
      <c r="E83"/>
      <c r="F83"/>
      <c r="G83"/>
      <c r="H83"/>
    </row>
    <row r="84" spans="1:8" s="33" customFormat="1" x14ac:dyDescent="0.25">
      <c r="A84"/>
      <c r="B84"/>
      <c r="C84"/>
      <c r="D84"/>
      <c r="E84"/>
      <c r="F84"/>
      <c r="G84"/>
      <c r="H84"/>
    </row>
    <row r="85" spans="1:8" s="33" customFormat="1" x14ac:dyDescent="0.25">
      <c r="A85"/>
      <c r="B85"/>
      <c r="C85"/>
      <c r="D85"/>
      <c r="E85"/>
      <c r="F85"/>
      <c r="G85"/>
      <c r="H85"/>
    </row>
    <row r="86" spans="1:8" s="33" customFormat="1" x14ac:dyDescent="0.25">
      <c r="A86"/>
      <c r="B86"/>
      <c r="C86"/>
      <c r="D86"/>
      <c r="E86"/>
      <c r="F86"/>
      <c r="G86"/>
      <c r="H86"/>
    </row>
    <row r="87" spans="1:8" s="33" customFormat="1" x14ac:dyDescent="0.25">
      <c r="A87"/>
      <c r="B87"/>
      <c r="C87"/>
      <c r="D87"/>
      <c r="E87"/>
      <c r="F87"/>
      <c r="G87"/>
      <c r="H87"/>
    </row>
    <row r="88" spans="1:8" s="33" customFormat="1" x14ac:dyDescent="0.25">
      <c r="A88"/>
      <c r="B88"/>
      <c r="C88"/>
      <c r="D88"/>
      <c r="E88"/>
      <c r="F88"/>
      <c r="G88"/>
      <c r="H88"/>
    </row>
    <row r="89" spans="1:8" s="33" customFormat="1" x14ac:dyDescent="0.25">
      <c r="A89"/>
      <c r="B89"/>
      <c r="C89"/>
      <c r="D89"/>
      <c r="E89"/>
      <c r="F89"/>
      <c r="G89"/>
      <c r="H89"/>
    </row>
    <row r="90" spans="1:8" s="33" customFormat="1" x14ac:dyDescent="0.25">
      <c r="A90"/>
      <c r="B90"/>
      <c r="C90"/>
      <c r="D90"/>
      <c r="E90"/>
      <c r="F90"/>
      <c r="G90"/>
      <c r="H90"/>
    </row>
    <row r="91" spans="1:8" s="33" customFormat="1" x14ac:dyDescent="0.25">
      <c r="A91"/>
      <c r="B91"/>
      <c r="C91"/>
      <c r="D91"/>
      <c r="E91"/>
      <c r="F91"/>
      <c r="G91"/>
      <c r="H91"/>
    </row>
    <row r="92" spans="1:8" s="33" customFormat="1" x14ac:dyDescent="0.25">
      <c r="A92"/>
      <c r="B92"/>
      <c r="C92"/>
      <c r="D92"/>
      <c r="E92"/>
      <c r="F92"/>
      <c r="G92"/>
      <c r="H92"/>
    </row>
    <row r="93" spans="1:8" s="33" customFormat="1" x14ac:dyDescent="0.25">
      <c r="A93"/>
      <c r="B93"/>
      <c r="C93"/>
      <c r="D93"/>
      <c r="E93"/>
      <c r="F93"/>
      <c r="G93"/>
      <c r="H93"/>
    </row>
    <row r="94" spans="1:8" s="33" customFormat="1" x14ac:dyDescent="0.25">
      <c r="A94"/>
      <c r="B94"/>
      <c r="C94"/>
      <c r="D94"/>
      <c r="E94"/>
      <c r="F94"/>
      <c r="G94"/>
      <c r="H94"/>
    </row>
    <row r="95" spans="1:8" s="33" customFormat="1" x14ac:dyDescent="0.25">
      <c r="A95"/>
      <c r="B95"/>
      <c r="C95"/>
      <c r="D95"/>
      <c r="E95"/>
      <c r="F95"/>
      <c r="G95"/>
      <c r="H95"/>
    </row>
    <row r="96" spans="1:8" s="33" customFormat="1" x14ac:dyDescent="0.25">
      <c r="A96"/>
      <c r="B96"/>
      <c r="C96"/>
      <c r="D96"/>
      <c r="E96"/>
      <c r="F96"/>
      <c r="G96"/>
      <c r="H96"/>
    </row>
    <row r="97" spans="1:8" s="33" customFormat="1" x14ac:dyDescent="0.25">
      <c r="A97"/>
      <c r="B97"/>
      <c r="C97"/>
      <c r="D97"/>
      <c r="E97"/>
      <c r="F97"/>
      <c r="G97"/>
      <c r="H97"/>
    </row>
    <row r="98" spans="1:8" s="33" customFormat="1" x14ac:dyDescent="0.25">
      <c r="A98"/>
      <c r="B98"/>
      <c r="C98"/>
      <c r="D98"/>
      <c r="E98"/>
      <c r="F98"/>
      <c r="G98"/>
      <c r="H98"/>
    </row>
    <row r="99" spans="1:8" s="33" customFormat="1" x14ac:dyDescent="0.25">
      <c r="A99"/>
      <c r="B99"/>
      <c r="C99"/>
      <c r="D99"/>
      <c r="E99"/>
      <c r="F99"/>
      <c r="G99"/>
      <c r="H99"/>
    </row>
    <row r="100" spans="1:8" s="33" customFormat="1" x14ac:dyDescent="0.25">
      <c r="A100"/>
      <c r="B100"/>
      <c r="C100"/>
      <c r="D100"/>
      <c r="E100"/>
      <c r="F100"/>
      <c r="G100"/>
      <c r="H100"/>
    </row>
    <row r="101" spans="1:8" s="33" customFormat="1" x14ac:dyDescent="0.25">
      <c r="A101"/>
      <c r="B101"/>
      <c r="C101"/>
      <c r="D101"/>
      <c r="E101"/>
      <c r="F101"/>
      <c r="G101"/>
      <c r="H101"/>
    </row>
    <row r="102" spans="1:8" s="33" customFormat="1" x14ac:dyDescent="0.25">
      <c r="A102"/>
      <c r="B102"/>
      <c r="C102"/>
      <c r="D102"/>
      <c r="E102"/>
      <c r="F102"/>
      <c r="G102"/>
      <c r="H102"/>
    </row>
    <row r="103" spans="1:8" s="33" customFormat="1" x14ac:dyDescent="0.25">
      <c r="A103"/>
      <c r="B103"/>
      <c r="C103"/>
      <c r="D103"/>
      <c r="E103"/>
      <c r="F103"/>
      <c r="G103"/>
      <c r="H103"/>
    </row>
    <row r="104" spans="1:8" s="33" customFormat="1" x14ac:dyDescent="0.25">
      <c r="A104"/>
      <c r="B104"/>
      <c r="C104"/>
      <c r="D104"/>
      <c r="E104"/>
      <c r="F104"/>
      <c r="G104"/>
      <c r="H104"/>
    </row>
    <row r="105" spans="1:8" s="33" customFormat="1" x14ac:dyDescent="0.25">
      <c r="A105"/>
      <c r="B105"/>
      <c r="C105"/>
      <c r="D105"/>
      <c r="E105"/>
      <c r="F105"/>
      <c r="G105"/>
      <c r="H105"/>
    </row>
    <row r="106" spans="1:8" s="33" customFormat="1" x14ac:dyDescent="0.25">
      <c r="A106"/>
      <c r="B106"/>
      <c r="C106"/>
      <c r="D106"/>
      <c r="E106"/>
      <c r="F106"/>
      <c r="G106"/>
      <c r="H106"/>
    </row>
    <row r="107" spans="1:8" s="33" customFormat="1" x14ac:dyDescent="0.25">
      <c r="A107"/>
      <c r="B107"/>
      <c r="C107"/>
      <c r="D107"/>
      <c r="E107"/>
      <c r="F107"/>
      <c r="G107"/>
      <c r="H107"/>
    </row>
    <row r="108" spans="1:8" s="33" customFormat="1" x14ac:dyDescent="0.25">
      <c r="A108"/>
      <c r="B108"/>
      <c r="C108"/>
      <c r="D108"/>
      <c r="E108"/>
      <c r="F108"/>
      <c r="G108"/>
      <c r="H108"/>
    </row>
    <row r="109" spans="1:8" s="33" customFormat="1" x14ac:dyDescent="0.25">
      <c r="A109"/>
      <c r="B109"/>
      <c r="C109"/>
      <c r="D109"/>
      <c r="E109"/>
      <c r="F109"/>
      <c r="G109"/>
      <c r="H109"/>
    </row>
    <row r="110" spans="1:8" s="33" customFormat="1" x14ac:dyDescent="0.25">
      <c r="A110"/>
      <c r="B110"/>
      <c r="C110"/>
      <c r="D110"/>
      <c r="E110"/>
      <c r="F110"/>
      <c r="G110"/>
      <c r="H110"/>
    </row>
    <row r="111" spans="1:8" s="33" customFormat="1" x14ac:dyDescent="0.25">
      <c r="A111"/>
      <c r="B111"/>
      <c r="C111"/>
      <c r="D111"/>
      <c r="E111"/>
      <c r="F111"/>
      <c r="G111"/>
      <c r="H111"/>
    </row>
    <row r="112" spans="1:8" s="33" customFormat="1" x14ac:dyDescent="0.25">
      <c r="A112"/>
      <c r="B112"/>
      <c r="C112"/>
      <c r="D112"/>
      <c r="E112"/>
      <c r="F112"/>
      <c r="G112"/>
      <c r="H112"/>
    </row>
    <row r="113" spans="1:8" s="33" customFormat="1" x14ac:dyDescent="0.25">
      <c r="A113"/>
      <c r="B113"/>
      <c r="C113"/>
      <c r="D113"/>
      <c r="E113"/>
      <c r="F113"/>
      <c r="G113"/>
      <c r="H113"/>
    </row>
    <row r="114" spans="1:8" s="33" customFormat="1" x14ac:dyDescent="0.25">
      <c r="A114"/>
      <c r="B114"/>
      <c r="C114"/>
      <c r="D114"/>
      <c r="E114"/>
      <c r="F114"/>
      <c r="G114"/>
      <c r="H114"/>
    </row>
    <row r="115" spans="1:8" s="33" customFormat="1" x14ac:dyDescent="0.25">
      <c r="A115"/>
      <c r="B115"/>
      <c r="C115"/>
      <c r="D115"/>
      <c r="E115"/>
      <c r="F115"/>
      <c r="G115"/>
      <c r="H115"/>
    </row>
    <row r="116" spans="1:8" s="33" customFormat="1" x14ac:dyDescent="0.25">
      <c r="A116"/>
      <c r="B116"/>
      <c r="C116"/>
      <c r="D116"/>
      <c r="E116"/>
      <c r="F116"/>
      <c r="G116"/>
      <c r="H116"/>
    </row>
    <row r="117" spans="1:8" s="33" customFormat="1" x14ac:dyDescent="0.25">
      <c r="A117"/>
      <c r="B117"/>
      <c r="C117"/>
      <c r="D117"/>
      <c r="E117"/>
      <c r="F117"/>
      <c r="G117"/>
      <c r="H117"/>
    </row>
    <row r="118" spans="1:8" s="33" customFormat="1" x14ac:dyDescent="0.25">
      <c r="A118"/>
      <c r="B118"/>
      <c r="C118"/>
      <c r="D118"/>
      <c r="E118"/>
      <c r="F118"/>
      <c r="G118"/>
      <c r="H118"/>
    </row>
    <row r="119" spans="1:8" s="33" customFormat="1" x14ac:dyDescent="0.25">
      <c r="A119"/>
      <c r="B119"/>
      <c r="C119"/>
      <c r="D119"/>
      <c r="E119"/>
      <c r="F119"/>
      <c r="G119"/>
      <c r="H119"/>
    </row>
    <row r="120" spans="1:8" s="33" customFormat="1" x14ac:dyDescent="0.25">
      <c r="A120"/>
      <c r="B120"/>
      <c r="C120"/>
      <c r="D120"/>
      <c r="E120"/>
      <c r="F120"/>
      <c r="G120"/>
      <c r="H120"/>
    </row>
    <row r="121" spans="1:8" s="33" customFormat="1" x14ac:dyDescent="0.25">
      <c r="A121"/>
      <c r="B121"/>
      <c r="C121"/>
      <c r="D121"/>
      <c r="E121"/>
      <c r="F121"/>
      <c r="G121"/>
      <c r="H121"/>
    </row>
    <row r="122" spans="1:8" s="33" customFormat="1" x14ac:dyDescent="0.25">
      <c r="A122"/>
      <c r="B122"/>
      <c r="C122"/>
      <c r="D122"/>
      <c r="E122"/>
      <c r="F122"/>
      <c r="G122"/>
      <c r="H122"/>
    </row>
    <row r="123" spans="1:8" s="33" customFormat="1" x14ac:dyDescent="0.25">
      <c r="A123"/>
      <c r="B123"/>
      <c r="C123"/>
      <c r="D123"/>
      <c r="E123"/>
      <c r="F123"/>
      <c r="G123"/>
      <c r="H123"/>
    </row>
    <row r="124" spans="1:8" s="33" customFormat="1" x14ac:dyDescent="0.25">
      <c r="A124"/>
      <c r="B124"/>
      <c r="C124"/>
      <c r="D124"/>
      <c r="E124"/>
      <c r="F124"/>
      <c r="G124"/>
      <c r="H124"/>
    </row>
    <row r="125" spans="1:8" s="33" customFormat="1" x14ac:dyDescent="0.25">
      <c r="A125"/>
      <c r="B125"/>
      <c r="C125"/>
      <c r="D125"/>
      <c r="E125"/>
      <c r="F125"/>
      <c r="G125"/>
      <c r="H125"/>
    </row>
    <row r="126" spans="1:8" s="33" customFormat="1" x14ac:dyDescent="0.25">
      <c r="A126"/>
      <c r="B126"/>
      <c r="C126"/>
      <c r="D126"/>
      <c r="E126"/>
      <c r="F126"/>
      <c r="G126"/>
      <c r="H126"/>
    </row>
    <row r="127" spans="1:8" s="33" customFormat="1" x14ac:dyDescent="0.25">
      <c r="A127"/>
      <c r="B127"/>
      <c r="C127"/>
      <c r="D127"/>
      <c r="E127"/>
      <c r="F127"/>
      <c r="G127"/>
      <c r="H127"/>
    </row>
    <row r="128" spans="1:8" s="33" customFormat="1" x14ac:dyDescent="0.25">
      <c r="A128"/>
      <c r="B128"/>
      <c r="C128"/>
      <c r="D128"/>
      <c r="E128"/>
      <c r="F128"/>
      <c r="G128"/>
      <c r="H128"/>
    </row>
    <row r="129" spans="1:8" s="33" customFormat="1" x14ac:dyDescent="0.25">
      <c r="A129"/>
      <c r="B129"/>
      <c r="C129"/>
      <c r="D129"/>
      <c r="E129"/>
      <c r="F129"/>
      <c r="G129"/>
      <c r="H129"/>
    </row>
    <row r="130" spans="1:8" s="33" customFormat="1" x14ac:dyDescent="0.25">
      <c r="A130"/>
      <c r="B130"/>
      <c r="C130"/>
      <c r="D130"/>
      <c r="E130"/>
      <c r="F130"/>
      <c r="G130"/>
      <c r="H130"/>
    </row>
    <row r="131" spans="1:8" s="33" customFormat="1" x14ac:dyDescent="0.25">
      <c r="A131"/>
      <c r="B131"/>
      <c r="C131"/>
      <c r="D131"/>
      <c r="E131"/>
      <c r="F131"/>
      <c r="G131"/>
      <c r="H131"/>
    </row>
    <row r="132" spans="1:8" s="33" customFormat="1" x14ac:dyDescent="0.25">
      <c r="A132"/>
      <c r="B132"/>
      <c r="C132"/>
      <c r="D132" s="34"/>
    </row>
    <row r="133" spans="1:8" s="33" customFormat="1" x14ac:dyDescent="0.25">
      <c r="A133"/>
      <c r="B133"/>
      <c r="C133"/>
      <c r="D133" s="34"/>
    </row>
    <row r="134" spans="1:8" s="33" customFormat="1" x14ac:dyDescent="0.25">
      <c r="A134"/>
      <c r="B134"/>
      <c r="C134"/>
      <c r="D134" s="34"/>
    </row>
    <row r="135" spans="1:8" s="33" customFormat="1" x14ac:dyDescent="0.25">
      <c r="A135"/>
      <c r="B135"/>
      <c r="C135"/>
      <c r="D135" s="34"/>
    </row>
    <row r="136" spans="1:8" s="33" customFormat="1" x14ac:dyDescent="0.25">
      <c r="A136"/>
      <c r="B136"/>
      <c r="C136"/>
      <c r="D136" s="34"/>
    </row>
    <row r="137" spans="1:8" s="33" customFormat="1" x14ac:dyDescent="0.25">
      <c r="A137"/>
      <c r="B137"/>
      <c r="C137"/>
      <c r="D137" s="34"/>
    </row>
    <row r="138" spans="1:8" s="33" customFormat="1" x14ac:dyDescent="0.25">
      <c r="A138"/>
      <c r="B138"/>
      <c r="C138"/>
      <c r="D138" s="34"/>
    </row>
    <row r="139" spans="1:8" s="33" customFormat="1" x14ac:dyDescent="0.25">
      <c r="A139"/>
      <c r="B139"/>
      <c r="C139"/>
      <c r="D139" s="34"/>
    </row>
    <row r="140" spans="1:8" s="33" customFormat="1" x14ac:dyDescent="0.25">
      <c r="A140"/>
      <c r="B140"/>
      <c r="C140"/>
      <c r="D140" s="34"/>
    </row>
    <row r="141" spans="1:8" s="33" customFormat="1" x14ac:dyDescent="0.25">
      <c r="A141"/>
      <c r="B141"/>
      <c r="C141"/>
      <c r="D141" s="34"/>
    </row>
    <row r="142" spans="1:8" s="33" customFormat="1" x14ac:dyDescent="0.25">
      <c r="A142"/>
      <c r="B142"/>
      <c r="C142"/>
      <c r="D142" s="34"/>
    </row>
    <row r="143" spans="1:8" s="33" customFormat="1" x14ac:dyDescent="0.25">
      <c r="A143"/>
      <c r="B143"/>
      <c r="C143"/>
      <c r="D143" s="34"/>
    </row>
    <row r="144" spans="1:8" s="33" customFormat="1" x14ac:dyDescent="0.25">
      <c r="A144"/>
      <c r="B144"/>
      <c r="C144"/>
      <c r="D144" s="34"/>
    </row>
    <row r="145" spans="1:4" s="33" customFormat="1" x14ac:dyDescent="0.25">
      <c r="A145"/>
      <c r="B145"/>
      <c r="C145"/>
      <c r="D145" s="34"/>
    </row>
    <row r="146" spans="1:4" s="33" customFormat="1" x14ac:dyDescent="0.25">
      <c r="A146"/>
      <c r="B146"/>
      <c r="C146"/>
      <c r="D146" s="34"/>
    </row>
    <row r="147" spans="1:4" s="33" customFormat="1" x14ac:dyDescent="0.25">
      <c r="A147"/>
      <c r="B147"/>
      <c r="C147"/>
      <c r="D147" s="34"/>
    </row>
    <row r="148" spans="1:4" s="33" customFormat="1" x14ac:dyDescent="0.25">
      <c r="A148"/>
      <c r="B148"/>
      <c r="C148"/>
      <c r="D148" s="34"/>
    </row>
    <row r="149" spans="1:4" s="33" customFormat="1" x14ac:dyDescent="0.25">
      <c r="A149"/>
      <c r="B149"/>
      <c r="C149"/>
      <c r="D149" s="34"/>
    </row>
    <row r="150" spans="1:4" s="33" customFormat="1" x14ac:dyDescent="0.25">
      <c r="A150"/>
      <c r="B150"/>
      <c r="C150"/>
      <c r="D150" s="34"/>
    </row>
    <row r="151" spans="1:4" s="33" customFormat="1" x14ac:dyDescent="0.25">
      <c r="A151"/>
      <c r="B151"/>
      <c r="C151"/>
      <c r="D151" s="34"/>
    </row>
    <row r="152" spans="1:4" s="33" customFormat="1" x14ac:dyDescent="0.25">
      <c r="A152"/>
      <c r="B152"/>
      <c r="C152"/>
      <c r="D152" s="34"/>
    </row>
    <row r="153" spans="1:4" s="33" customFormat="1" x14ac:dyDescent="0.25">
      <c r="A153"/>
      <c r="B153"/>
      <c r="C153"/>
      <c r="D153" s="34"/>
    </row>
    <row r="154" spans="1:4" s="33" customFormat="1" x14ac:dyDescent="0.25">
      <c r="A154"/>
      <c r="B154"/>
      <c r="C154"/>
      <c r="D154" s="34"/>
    </row>
    <row r="155" spans="1:4" s="33" customFormat="1" x14ac:dyDescent="0.25">
      <c r="A155"/>
      <c r="B155"/>
      <c r="C155"/>
      <c r="D155" s="34"/>
    </row>
    <row r="156" spans="1:4" s="33" customFormat="1" x14ac:dyDescent="0.25">
      <c r="A156"/>
      <c r="B156"/>
      <c r="C156"/>
      <c r="D156" s="34"/>
    </row>
    <row r="157" spans="1:4" s="33" customFormat="1" x14ac:dyDescent="0.25">
      <c r="A157"/>
      <c r="B157"/>
      <c r="C157"/>
      <c r="D157" s="34"/>
    </row>
    <row r="158" spans="1:4" s="33" customFormat="1" x14ac:dyDescent="0.25">
      <c r="A158"/>
      <c r="B158"/>
      <c r="C158"/>
      <c r="D158" s="34"/>
    </row>
    <row r="159" spans="1:4" s="33" customFormat="1" x14ac:dyDescent="0.25">
      <c r="A159"/>
      <c r="B159"/>
      <c r="C159"/>
      <c r="D159" s="34"/>
    </row>
    <row r="160" spans="1:4" s="33" customFormat="1" x14ac:dyDescent="0.25">
      <c r="A160"/>
      <c r="B160"/>
      <c r="C160"/>
      <c r="D160" s="34"/>
    </row>
    <row r="161" spans="1:4" s="33" customFormat="1" x14ac:dyDescent="0.25">
      <c r="A161"/>
      <c r="B161"/>
      <c r="C161"/>
      <c r="D161" s="34"/>
    </row>
    <row r="162" spans="1:4" s="33" customFormat="1" x14ac:dyDescent="0.25">
      <c r="A162"/>
      <c r="B162"/>
      <c r="C162"/>
      <c r="D162" s="34"/>
    </row>
    <row r="163" spans="1:4" s="33" customFormat="1" x14ac:dyDescent="0.25">
      <c r="A163"/>
      <c r="B163"/>
      <c r="C163"/>
      <c r="D163" s="34"/>
    </row>
    <row r="164" spans="1:4" s="33" customFormat="1" x14ac:dyDescent="0.25">
      <c r="A164"/>
      <c r="B164"/>
      <c r="C164"/>
      <c r="D164" s="34"/>
    </row>
    <row r="165" spans="1:4" s="33" customFormat="1" x14ac:dyDescent="0.25">
      <c r="A165"/>
      <c r="B165"/>
      <c r="C165"/>
      <c r="D165" s="34"/>
    </row>
    <row r="166" spans="1:4" s="33" customFormat="1" x14ac:dyDescent="0.25">
      <c r="A166"/>
      <c r="B166"/>
      <c r="C166"/>
      <c r="D166" s="34"/>
    </row>
    <row r="167" spans="1:4" s="33" customFormat="1" x14ac:dyDescent="0.25">
      <c r="A167"/>
      <c r="B167"/>
      <c r="C167"/>
      <c r="D167" s="34"/>
    </row>
    <row r="168" spans="1:4" s="33" customFormat="1" x14ac:dyDescent="0.25">
      <c r="A168"/>
      <c r="B168"/>
      <c r="C168"/>
      <c r="D168" s="34"/>
    </row>
    <row r="169" spans="1:4" s="33" customFormat="1" x14ac:dyDescent="0.25">
      <c r="A169"/>
      <c r="B169"/>
      <c r="C169"/>
      <c r="D169" s="34"/>
    </row>
    <row r="170" spans="1:4" s="33" customFormat="1" x14ac:dyDescent="0.25">
      <c r="A170"/>
      <c r="B170"/>
      <c r="C170"/>
      <c r="D170" s="34"/>
    </row>
    <row r="171" spans="1:4" s="33" customFormat="1" x14ac:dyDescent="0.25">
      <c r="A171"/>
      <c r="B171"/>
      <c r="C171"/>
      <c r="D171" s="34"/>
    </row>
    <row r="172" spans="1:4" s="33" customFormat="1" x14ac:dyDescent="0.25">
      <c r="A172"/>
      <c r="B172"/>
      <c r="C172"/>
      <c r="D172" s="34"/>
    </row>
    <row r="173" spans="1:4" s="33" customFormat="1" x14ac:dyDescent="0.25">
      <c r="A173"/>
      <c r="B173"/>
      <c r="C173"/>
      <c r="D173" s="34"/>
    </row>
    <row r="174" spans="1:4" s="33" customFormat="1" x14ac:dyDescent="0.25">
      <c r="A174"/>
      <c r="B174"/>
      <c r="C174"/>
      <c r="D174" s="34"/>
    </row>
    <row r="175" spans="1:4" s="33" customFormat="1" x14ac:dyDescent="0.25">
      <c r="A175"/>
      <c r="B175"/>
      <c r="C175"/>
      <c r="D175" s="34"/>
    </row>
    <row r="176" spans="1:4" s="33" customFormat="1" x14ac:dyDescent="0.25">
      <c r="A176"/>
      <c r="B176"/>
      <c r="C176"/>
      <c r="D176" s="34"/>
    </row>
    <row r="177" spans="1:4" s="33" customFormat="1" x14ac:dyDescent="0.25">
      <c r="A177"/>
      <c r="B177"/>
      <c r="C177"/>
      <c r="D177" s="34"/>
    </row>
    <row r="178" spans="1:4" s="33" customFormat="1" x14ac:dyDescent="0.25">
      <c r="A178"/>
      <c r="B178"/>
      <c r="C178"/>
      <c r="D178" s="34"/>
    </row>
    <row r="179" spans="1:4" s="33" customFormat="1" x14ac:dyDescent="0.25">
      <c r="A179"/>
      <c r="B179"/>
      <c r="C179"/>
      <c r="D179" s="34"/>
    </row>
    <row r="180" spans="1:4" s="33" customFormat="1" x14ac:dyDescent="0.25">
      <c r="A180"/>
      <c r="B180"/>
      <c r="C180"/>
      <c r="D180" s="34"/>
    </row>
    <row r="181" spans="1:4" s="33" customFormat="1" x14ac:dyDescent="0.25">
      <c r="A181"/>
      <c r="B181"/>
      <c r="C181"/>
      <c r="D181" s="34"/>
    </row>
    <row r="182" spans="1:4" s="33" customFormat="1" x14ac:dyDescent="0.25">
      <c r="A182"/>
      <c r="B182"/>
      <c r="C182"/>
      <c r="D182" s="34"/>
    </row>
    <row r="183" spans="1:4" s="33" customFormat="1" x14ac:dyDescent="0.25">
      <c r="A183"/>
      <c r="B183"/>
      <c r="C183"/>
      <c r="D183" s="34"/>
    </row>
    <row r="184" spans="1:4" s="33" customFormat="1" x14ac:dyDescent="0.25">
      <c r="A184"/>
      <c r="B184"/>
      <c r="C184"/>
      <c r="D184" s="34"/>
    </row>
    <row r="185" spans="1:4" s="33" customFormat="1" x14ac:dyDescent="0.25">
      <c r="A185"/>
      <c r="B185"/>
      <c r="C185"/>
      <c r="D185" s="34"/>
    </row>
    <row r="186" spans="1:4" s="33" customFormat="1" x14ac:dyDescent="0.25">
      <c r="A186"/>
      <c r="B186"/>
      <c r="C186"/>
      <c r="D186" s="34"/>
    </row>
    <row r="187" spans="1:4" s="33" customFormat="1" x14ac:dyDescent="0.25">
      <c r="A187"/>
      <c r="B187"/>
      <c r="C187"/>
      <c r="D187" s="34"/>
    </row>
    <row r="188" spans="1:4" s="33" customFormat="1" x14ac:dyDescent="0.25">
      <c r="A188"/>
      <c r="B188"/>
      <c r="C188"/>
      <c r="D188" s="34"/>
    </row>
    <row r="189" spans="1:4" s="33" customFormat="1" x14ac:dyDescent="0.25">
      <c r="A189"/>
      <c r="B189"/>
      <c r="C189"/>
      <c r="D189" s="34"/>
    </row>
    <row r="190" spans="1:4" s="33" customFormat="1" x14ac:dyDescent="0.25">
      <c r="A190"/>
      <c r="B190"/>
      <c r="C190"/>
      <c r="D190" s="34"/>
    </row>
    <row r="191" spans="1:4" s="33" customFormat="1" x14ac:dyDescent="0.25">
      <c r="A191"/>
      <c r="B191"/>
      <c r="C191"/>
      <c r="D191" s="34"/>
    </row>
    <row r="192" spans="1:4" s="33" customFormat="1" x14ac:dyDescent="0.25">
      <c r="A192"/>
      <c r="B192"/>
      <c r="C192"/>
      <c r="D192" s="34"/>
    </row>
    <row r="193" spans="1:4" s="33" customFormat="1" x14ac:dyDescent="0.25">
      <c r="A193"/>
      <c r="B193"/>
      <c r="C193"/>
      <c r="D193" s="34"/>
    </row>
    <row r="194" spans="1:4" s="33" customFormat="1" x14ac:dyDescent="0.25">
      <c r="A194"/>
      <c r="B194"/>
      <c r="C194"/>
      <c r="D194" s="34"/>
    </row>
    <row r="195" spans="1:4" s="33" customFormat="1" x14ac:dyDescent="0.25">
      <c r="A195"/>
      <c r="B195"/>
      <c r="C195"/>
      <c r="D195" s="34"/>
    </row>
    <row r="196" spans="1:4" s="33" customFormat="1" x14ac:dyDescent="0.25">
      <c r="A196"/>
      <c r="B196"/>
      <c r="C196"/>
      <c r="D196" s="34"/>
    </row>
    <row r="197" spans="1:4" s="33" customFormat="1" x14ac:dyDescent="0.25">
      <c r="A197"/>
      <c r="B197"/>
      <c r="C197"/>
      <c r="D197" s="34"/>
    </row>
    <row r="198" spans="1:4" s="33" customFormat="1" x14ac:dyDescent="0.25">
      <c r="A198"/>
      <c r="B198"/>
      <c r="C198"/>
      <c r="D198" s="34"/>
    </row>
    <row r="199" spans="1:4" s="33" customFormat="1" x14ac:dyDescent="0.25">
      <c r="A199"/>
      <c r="B199"/>
      <c r="C199"/>
      <c r="D199" s="34"/>
    </row>
    <row r="200" spans="1:4" s="33" customFormat="1" x14ac:dyDescent="0.25">
      <c r="A200"/>
      <c r="B200"/>
      <c r="C200"/>
      <c r="D200" s="34"/>
    </row>
    <row r="201" spans="1:4" s="33" customFormat="1" x14ac:dyDescent="0.25">
      <c r="A201"/>
      <c r="B201"/>
      <c r="C201"/>
      <c r="D201" s="34"/>
    </row>
    <row r="202" spans="1:4" s="33" customFormat="1" x14ac:dyDescent="0.25">
      <c r="A202"/>
      <c r="B202"/>
      <c r="C202"/>
      <c r="D202" s="34"/>
    </row>
    <row r="203" spans="1:4" s="33" customFormat="1" x14ac:dyDescent="0.25">
      <c r="A203"/>
      <c r="B203"/>
      <c r="C203"/>
      <c r="D203" s="34"/>
    </row>
    <row r="204" spans="1:4" s="33" customFormat="1" x14ac:dyDescent="0.25">
      <c r="A204"/>
      <c r="B204"/>
      <c r="C204"/>
      <c r="D204" s="34"/>
    </row>
    <row r="205" spans="1:4" s="33" customFormat="1" x14ac:dyDescent="0.25">
      <c r="A205"/>
      <c r="B205"/>
      <c r="C205"/>
      <c r="D205" s="34"/>
    </row>
    <row r="206" spans="1:4" s="33" customFormat="1" x14ac:dyDescent="0.25">
      <c r="A206"/>
      <c r="B206"/>
      <c r="C206"/>
      <c r="D206" s="34"/>
    </row>
    <row r="207" spans="1:4" s="33" customFormat="1" x14ac:dyDescent="0.25">
      <c r="A207"/>
      <c r="B207"/>
      <c r="C207"/>
      <c r="D207" s="34"/>
    </row>
    <row r="208" spans="1:4" s="33" customFormat="1" x14ac:dyDescent="0.25">
      <c r="A208"/>
      <c r="B208"/>
      <c r="C208"/>
      <c r="D208" s="34"/>
    </row>
    <row r="209" spans="1:4" s="33" customFormat="1" x14ac:dyDescent="0.25">
      <c r="A209"/>
      <c r="B209"/>
      <c r="C209"/>
      <c r="D209" s="34"/>
    </row>
    <row r="210" spans="1:4" s="33" customFormat="1" x14ac:dyDescent="0.25">
      <c r="A210"/>
      <c r="B210"/>
      <c r="C210"/>
      <c r="D210" s="34"/>
    </row>
    <row r="211" spans="1:4" s="33" customFormat="1" x14ac:dyDescent="0.25">
      <c r="A211"/>
      <c r="B211"/>
      <c r="C211"/>
      <c r="D211" s="34"/>
    </row>
    <row r="212" spans="1:4" s="33" customFormat="1" x14ac:dyDescent="0.25">
      <c r="A212"/>
      <c r="B212"/>
      <c r="C212"/>
      <c r="D212" s="34"/>
    </row>
    <row r="213" spans="1:4" s="33" customFormat="1" x14ac:dyDescent="0.25">
      <c r="A213"/>
      <c r="B213"/>
      <c r="C213"/>
      <c r="D213" s="34"/>
    </row>
    <row r="214" spans="1:4" s="33" customFormat="1" x14ac:dyDescent="0.25">
      <c r="A214"/>
      <c r="B214"/>
      <c r="C214"/>
      <c r="D214" s="34"/>
    </row>
    <row r="215" spans="1:4" s="33" customFormat="1" x14ac:dyDescent="0.25">
      <c r="A215"/>
      <c r="B215"/>
      <c r="C215"/>
      <c r="D215" s="34"/>
    </row>
    <row r="216" spans="1:4" s="33" customFormat="1" x14ac:dyDescent="0.25">
      <c r="A216"/>
      <c r="B216"/>
      <c r="C216"/>
      <c r="D216" s="34"/>
    </row>
    <row r="217" spans="1:4" s="33" customFormat="1" x14ac:dyDescent="0.25">
      <c r="A217"/>
      <c r="B217"/>
      <c r="C217"/>
      <c r="D217" s="34"/>
    </row>
    <row r="218" spans="1:4" s="33" customFormat="1" x14ac:dyDescent="0.25">
      <c r="A218"/>
      <c r="B218"/>
      <c r="C218"/>
      <c r="D218" s="34"/>
    </row>
    <row r="219" spans="1:4" s="33" customFormat="1" x14ac:dyDescent="0.25">
      <c r="A219"/>
      <c r="B219"/>
      <c r="C219"/>
      <c r="D219" s="34"/>
    </row>
    <row r="220" spans="1:4" s="33" customFormat="1" x14ac:dyDescent="0.25">
      <c r="A220"/>
      <c r="B220"/>
      <c r="C220"/>
      <c r="D220" s="34"/>
    </row>
    <row r="221" spans="1:4" s="33" customFormat="1" x14ac:dyDescent="0.25">
      <c r="A221"/>
      <c r="B221"/>
      <c r="C221"/>
      <c r="D221" s="34"/>
    </row>
    <row r="222" spans="1:4" s="33" customFormat="1" x14ac:dyDescent="0.25">
      <c r="A222"/>
      <c r="B222"/>
      <c r="C222"/>
      <c r="D222" s="34"/>
    </row>
    <row r="223" spans="1:4" s="33" customFormat="1" x14ac:dyDescent="0.25">
      <c r="A223"/>
      <c r="B223"/>
      <c r="C223"/>
      <c r="D223" s="34"/>
    </row>
    <row r="224" spans="1:4" s="33" customFormat="1" x14ac:dyDescent="0.25">
      <c r="A224"/>
      <c r="B224"/>
      <c r="C224"/>
      <c r="D224" s="34"/>
    </row>
    <row r="225" spans="1:4" s="33" customFormat="1" x14ac:dyDescent="0.25">
      <c r="A225"/>
      <c r="B225"/>
      <c r="C225"/>
      <c r="D225" s="34"/>
    </row>
    <row r="226" spans="1:4" s="33" customFormat="1" x14ac:dyDescent="0.25">
      <c r="A226"/>
      <c r="B226"/>
      <c r="C226"/>
      <c r="D226" s="34"/>
    </row>
    <row r="227" spans="1:4" s="33" customFormat="1" x14ac:dyDescent="0.25">
      <c r="A227"/>
      <c r="B227"/>
      <c r="C227"/>
      <c r="D227" s="34"/>
    </row>
    <row r="228" spans="1:4" s="33" customFormat="1" x14ac:dyDescent="0.25">
      <c r="A228"/>
      <c r="B228"/>
      <c r="C228"/>
      <c r="D228" s="34"/>
    </row>
    <row r="229" spans="1:4" s="33" customFormat="1" x14ac:dyDescent="0.25">
      <c r="A229"/>
      <c r="B229"/>
      <c r="C229"/>
      <c r="D229" s="34"/>
    </row>
    <row r="230" spans="1:4" s="33" customFormat="1" x14ac:dyDescent="0.25">
      <c r="A230"/>
      <c r="B230"/>
      <c r="C230"/>
      <c r="D230" s="34"/>
    </row>
    <row r="231" spans="1:4" s="33" customFormat="1" x14ac:dyDescent="0.25">
      <c r="A231"/>
      <c r="B231"/>
      <c r="C231"/>
      <c r="D231" s="34"/>
    </row>
    <row r="232" spans="1:4" s="33" customFormat="1" x14ac:dyDescent="0.25">
      <c r="A232"/>
      <c r="B232"/>
      <c r="C232"/>
      <c r="D232" s="34"/>
    </row>
    <row r="233" spans="1:4" s="33" customFormat="1" x14ac:dyDescent="0.25">
      <c r="A233"/>
      <c r="B233"/>
      <c r="C233"/>
      <c r="D233" s="34"/>
    </row>
    <row r="234" spans="1:4" s="33" customFormat="1" x14ac:dyDescent="0.25">
      <c r="A234"/>
      <c r="B234"/>
      <c r="C234"/>
      <c r="D234" s="34"/>
    </row>
    <row r="235" spans="1:4" s="33" customFormat="1" x14ac:dyDescent="0.25">
      <c r="A235"/>
      <c r="B235"/>
      <c r="C235"/>
      <c r="D235" s="34"/>
    </row>
    <row r="236" spans="1:4" s="33" customFormat="1" x14ac:dyDescent="0.25">
      <c r="A236"/>
      <c r="B236"/>
      <c r="C236"/>
      <c r="D236" s="34"/>
    </row>
    <row r="237" spans="1:4" s="33" customFormat="1" x14ac:dyDescent="0.25">
      <c r="A237"/>
      <c r="B237"/>
      <c r="C237"/>
      <c r="D237" s="34"/>
    </row>
    <row r="238" spans="1:4" s="33" customFormat="1" x14ac:dyDescent="0.25">
      <c r="A238"/>
      <c r="B238"/>
      <c r="C238"/>
      <c r="D238" s="34"/>
    </row>
    <row r="239" spans="1:4" s="33" customFormat="1" x14ac:dyDescent="0.25">
      <c r="A239"/>
      <c r="B239"/>
      <c r="C239"/>
      <c r="D239" s="34"/>
    </row>
    <row r="240" spans="1:4" s="33" customFormat="1" x14ac:dyDescent="0.25">
      <c r="A240"/>
      <c r="B240"/>
      <c r="C240"/>
      <c r="D240" s="34"/>
    </row>
    <row r="241" spans="1:4" s="33" customFormat="1" x14ac:dyDescent="0.25">
      <c r="A241"/>
      <c r="B241"/>
      <c r="C241"/>
      <c r="D241" s="34"/>
    </row>
    <row r="242" spans="1:4" s="33" customFormat="1" x14ac:dyDescent="0.25">
      <c r="A242"/>
      <c r="B242"/>
      <c r="C242"/>
      <c r="D242" s="34"/>
    </row>
    <row r="243" spans="1:4" s="33" customFormat="1" x14ac:dyDescent="0.25">
      <c r="A243"/>
      <c r="B243"/>
      <c r="C243"/>
      <c r="D243" s="34"/>
    </row>
    <row r="244" spans="1:4" s="33" customFormat="1" x14ac:dyDescent="0.25">
      <c r="A244"/>
      <c r="B244"/>
      <c r="C244"/>
      <c r="D244" s="34"/>
    </row>
    <row r="245" spans="1:4" s="33" customFormat="1" x14ac:dyDescent="0.25">
      <c r="A245"/>
      <c r="B245"/>
      <c r="C245"/>
      <c r="D245" s="34"/>
    </row>
    <row r="246" spans="1:4" s="33" customFormat="1" x14ac:dyDescent="0.25">
      <c r="A246"/>
      <c r="B246"/>
      <c r="C246"/>
      <c r="D246" s="34"/>
    </row>
    <row r="247" spans="1:4" s="33" customFormat="1" x14ac:dyDescent="0.25">
      <c r="A247"/>
      <c r="B247"/>
      <c r="C247"/>
      <c r="D247" s="34"/>
    </row>
    <row r="248" spans="1:4" s="33" customFormat="1" x14ac:dyDescent="0.25">
      <c r="A248"/>
      <c r="B248"/>
      <c r="C248"/>
      <c r="D248" s="34"/>
    </row>
    <row r="249" spans="1:4" s="33" customFormat="1" x14ac:dyDescent="0.25">
      <c r="A249"/>
      <c r="B249"/>
      <c r="C249"/>
      <c r="D249" s="34"/>
    </row>
    <row r="250" spans="1:4" s="33" customFormat="1" x14ac:dyDescent="0.25">
      <c r="A250"/>
      <c r="B250"/>
      <c r="C250"/>
      <c r="D250" s="34"/>
    </row>
    <row r="251" spans="1:4" s="33" customFormat="1" x14ac:dyDescent="0.25">
      <c r="A251"/>
      <c r="B251"/>
      <c r="C251"/>
      <c r="D251" s="34"/>
    </row>
    <row r="252" spans="1:4" s="33" customFormat="1" x14ac:dyDescent="0.25">
      <c r="A252"/>
      <c r="B252"/>
      <c r="C252"/>
      <c r="D252" s="34"/>
    </row>
    <row r="253" spans="1:4" s="33" customFormat="1" x14ac:dyDescent="0.25">
      <c r="A253"/>
      <c r="B253"/>
      <c r="C253"/>
      <c r="D253" s="34"/>
    </row>
    <row r="254" spans="1:4" s="33" customFormat="1" x14ac:dyDescent="0.25">
      <c r="A254"/>
      <c r="B254"/>
      <c r="C254"/>
      <c r="D254" s="34"/>
    </row>
    <row r="255" spans="1:4" s="33" customFormat="1" x14ac:dyDescent="0.25">
      <c r="A255"/>
      <c r="B255"/>
      <c r="C255"/>
      <c r="D255" s="34"/>
    </row>
    <row r="256" spans="1:4" s="33" customFormat="1" x14ac:dyDescent="0.25">
      <c r="A256"/>
      <c r="B256"/>
      <c r="C256"/>
      <c r="D256" s="34"/>
    </row>
    <row r="257" spans="1:4" s="33" customFormat="1" x14ac:dyDescent="0.25">
      <c r="A257"/>
      <c r="B257"/>
      <c r="C257"/>
      <c r="D257" s="34"/>
    </row>
    <row r="258" spans="1:4" s="33" customFormat="1" x14ac:dyDescent="0.25">
      <c r="A258"/>
      <c r="B258"/>
      <c r="C258"/>
      <c r="D258" s="34"/>
    </row>
    <row r="259" spans="1:4" s="33" customFormat="1" x14ac:dyDescent="0.25">
      <c r="A259"/>
      <c r="B259"/>
      <c r="C259" s="34"/>
      <c r="D259" s="34"/>
    </row>
    <row r="260" spans="1:4" s="33" customFormat="1" x14ac:dyDescent="0.25">
      <c r="A260"/>
      <c r="B260"/>
      <c r="C260" s="34"/>
      <c r="D260" s="34"/>
    </row>
    <row r="261" spans="1:4" s="33" customFormat="1" x14ac:dyDescent="0.25">
      <c r="A261"/>
      <c r="B261"/>
      <c r="C261" s="34"/>
      <c r="D261" s="34"/>
    </row>
    <row r="262" spans="1:4" s="33" customFormat="1" x14ac:dyDescent="0.25">
      <c r="B262" s="34"/>
      <c r="C262" s="34"/>
      <c r="D262" s="34"/>
    </row>
    <row r="263" spans="1:4" s="33" customFormat="1" x14ac:dyDescent="0.25">
      <c r="B263" s="34"/>
      <c r="C263" s="34"/>
      <c r="D263" s="34"/>
    </row>
    <row r="264" spans="1:4" s="33" customFormat="1" x14ac:dyDescent="0.25">
      <c r="B264" s="34"/>
      <c r="C264" s="34"/>
      <c r="D264" s="34"/>
    </row>
    <row r="265" spans="1:4" s="33" customFormat="1" x14ac:dyDescent="0.25">
      <c r="B265" s="34"/>
      <c r="C265" s="34"/>
      <c r="D265" s="34"/>
    </row>
    <row r="266" spans="1:4" s="33" customFormat="1" x14ac:dyDescent="0.25">
      <c r="B266" s="34"/>
      <c r="C266" s="34"/>
      <c r="D266" s="34"/>
    </row>
    <row r="267" spans="1:4" s="33" customFormat="1" x14ac:dyDescent="0.25">
      <c r="B267" s="34"/>
      <c r="C267" s="34"/>
      <c r="D267" s="34"/>
    </row>
    <row r="268" spans="1:4" s="33" customFormat="1" x14ac:dyDescent="0.25">
      <c r="B268" s="34"/>
      <c r="C268" s="34"/>
      <c r="D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CLASIFICACION ECONOMICA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8"/>
  <sheetViews>
    <sheetView tabSelected="1" view="pageLayout" topLeftCell="A3" zoomScaleNormal="100" workbookViewId="0">
      <selection activeCell="A17" sqref="A17"/>
    </sheetView>
  </sheetViews>
  <sheetFormatPr baseColWidth="10" defaultRowHeight="15" x14ac:dyDescent="0.25"/>
  <cols>
    <col min="1" max="1" width="10.5703125" customWidth="1"/>
    <col min="2" max="2" width="12.7109375" customWidth="1"/>
    <col min="3" max="3" width="65.5703125" style="9" customWidth="1"/>
    <col min="4" max="4" width="17.42578125" style="9" customWidth="1"/>
    <col min="5" max="5" width="12" style="9" customWidth="1"/>
    <col min="6" max="10" width="13.7109375" customWidth="1"/>
    <col min="11" max="11" width="14.140625" customWidth="1"/>
    <col min="12" max="16" width="16.7109375" customWidth="1"/>
    <col min="17" max="17" width="15.28515625" bestFit="1" customWidth="1"/>
    <col min="18" max="18" width="10.5703125" customWidth="1"/>
  </cols>
  <sheetData>
    <row r="1" spans="2:11" hidden="1" x14ac:dyDescent="0.25">
      <c r="B1" s="43" t="s">
        <v>439</v>
      </c>
      <c r="C1" s="30">
        <v>9000</v>
      </c>
      <c r="E1"/>
    </row>
    <row r="2" spans="2:11" ht="14.45" hidden="1" x14ac:dyDescent="0.3">
      <c r="C2"/>
      <c r="E2"/>
    </row>
    <row r="3" spans="2:11" ht="30" x14ac:dyDescent="0.25">
      <c r="B3" s="41" t="s">
        <v>16</v>
      </c>
      <c r="C3" s="41" t="s">
        <v>17</v>
      </c>
      <c r="D3" s="47" t="s">
        <v>427</v>
      </c>
      <c r="E3"/>
    </row>
    <row r="4" spans="2:11" x14ac:dyDescent="0.25">
      <c r="B4" s="44">
        <v>9111</v>
      </c>
      <c r="C4" s="44" t="s">
        <v>424</v>
      </c>
      <c r="D4" s="277">
        <v>38214340.659999996</v>
      </c>
      <c r="E4"/>
    </row>
    <row r="5" spans="2:11" x14ac:dyDescent="0.25">
      <c r="B5" s="44">
        <v>9211</v>
      </c>
      <c r="C5" s="44" t="s">
        <v>425</v>
      </c>
      <c r="D5" s="277">
        <v>21253618</v>
      </c>
      <c r="E5"/>
    </row>
    <row r="6" spans="2:11" x14ac:dyDescent="0.25">
      <c r="B6" s="44" t="s">
        <v>438</v>
      </c>
      <c r="C6" s="44"/>
      <c r="D6" s="318">
        <v>59467958.659999996</v>
      </c>
    </row>
    <row r="7" spans="2:11" ht="14.45" x14ac:dyDescent="0.3">
      <c r="C7"/>
    </row>
    <row r="8" spans="2:11" ht="14.45" x14ac:dyDescent="0.3">
      <c r="C8"/>
    </row>
    <row r="9" spans="2:11" ht="14.45" x14ac:dyDescent="0.3">
      <c r="C9"/>
    </row>
    <row r="10" spans="2:11" ht="14.45" x14ac:dyDescent="0.3">
      <c r="C10"/>
    </row>
    <row r="11" spans="2:11" ht="14.45" x14ac:dyDescent="0.3">
      <c r="C11"/>
    </row>
    <row r="12" spans="2:11" ht="14.45" x14ac:dyDescent="0.3">
      <c r="C12"/>
    </row>
    <row r="13" spans="2:11" ht="14.45" x14ac:dyDescent="0.3">
      <c r="C13"/>
    </row>
    <row r="14" spans="2:11" ht="14.45" x14ac:dyDescent="0.3">
      <c r="C14"/>
    </row>
    <row r="15" spans="2:11" ht="14.45" x14ac:dyDescent="0.3">
      <c r="C15"/>
    </row>
    <row r="16" spans="2:11" s="33" customFormat="1" ht="14.45" x14ac:dyDescent="0.3">
      <c r="B16"/>
      <c r="C16"/>
      <c r="D16" s="9"/>
      <c r="E16" s="9"/>
      <c r="F16"/>
      <c r="G16"/>
      <c r="H16"/>
      <c r="I16"/>
      <c r="J16"/>
      <c r="K16"/>
    </row>
    <row r="17" spans="2:11" s="33" customFormat="1" ht="14.45" x14ac:dyDescent="0.3">
      <c r="B17"/>
      <c r="C17"/>
      <c r="D17" s="9"/>
      <c r="E17" s="9"/>
      <c r="F17"/>
      <c r="G17"/>
      <c r="H17"/>
      <c r="I17"/>
      <c r="J17"/>
      <c r="K17"/>
    </row>
    <row r="18" spans="2:11" s="33" customFormat="1" ht="14.45" x14ac:dyDescent="0.3">
      <c r="B18"/>
      <c r="C18"/>
      <c r="D18" s="9"/>
      <c r="E18" s="9"/>
      <c r="F18"/>
      <c r="G18"/>
      <c r="H18"/>
      <c r="I18"/>
      <c r="J18"/>
      <c r="K18"/>
    </row>
    <row r="19" spans="2:11" s="33" customFormat="1" ht="14.45" x14ac:dyDescent="0.3">
      <c r="B19"/>
      <c r="C19"/>
      <c r="D19" s="9"/>
      <c r="E19" s="9"/>
      <c r="F19"/>
      <c r="G19"/>
      <c r="H19"/>
      <c r="I19"/>
      <c r="J19"/>
      <c r="K19"/>
    </row>
    <row r="20" spans="2:11" s="33" customFormat="1" ht="14.45" x14ac:dyDescent="0.3">
      <c r="B20"/>
      <c r="C20"/>
      <c r="D20" s="9"/>
      <c r="E20" s="9"/>
      <c r="F20"/>
      <c r="G20"/>
      <c r="H20"/>
      <c r="I20"/>
      <c r="J20"/>
      <c r="K20"/>
    </row>
    <row r="21" spans="2:11" s="33" customFormat="1" ht="14.45" x14ac:dyDescent="0.3">
      <c r="B21"/>
      <c r="C21"/>
      <c r="D21" s="9"/>
      <c r="E21" s="9"/>
      <c r="F21"/>
      <c r="G21"/>
      <c r="H21"/>
      <c r="I21"/>
      <c r="J21"/>
      <c r="K21"/>
    </row>
    <row r="22" spans="2:11" s="33" customFormat="1" ht="14.45" x14ac:dyDescent="0.3">
      <c r="B22"/>
      <c r="C22"/>
      <c r="D22" s="9"/>
      <c r="E22" s="9"/>
      <c r="F22"/>
      <c r="G22"/>
      <c r="H22"/>
      <c r="I22"/>
      <c r="J22"/>
      <c r="K22"/>
    </row>
    <row r="23" spans="2:11" s="33" customFormat="1" ht="14.45" x14ac:dyDescent="0.3">
      <c r="B23"/>
      <c r="C23"/>
      <c r="D23" s="9"/>
      <c r="E23" s="9"/>
      <c r="F23"/>
      <c r="G23"/>
      <c r="H23"/>
      <c r="I23"/>
      <c r="J23"/>
      <c r="K23"/>
    </row>
    <row r="24" spans="2:11" s="33" customFormat="1" ht="14.45" x14ac:dyDescent="0.3">
      <c r="B24"/>
      <c r="C24"/>
      <c r="D24" s="9"/>
      <c r="E24" s="9"/>
      <c r="F24"/>
      <c r="G24"/>
      <c r="H24"/>
      <c r="I24"/>
      <c r="J24"/>
      <c r="K24"/>
    </row>
    <row r="25" spans="2:11" s="33" customFormat="1" ht="14.45" x14ac:dyDescent="0.3">
      <c r="B25"/>
      <c r="C25"/>
      <c r="D25" s="9"/>
      <c r="E25" s="9"/>
      <c r="F25"/>
      <c r="G25"/>
      <c r="H25"/>
      <c r="I25"/>
      <c r="J25"/>
      <c r="K25"/>
    </row>
    <row r="26" spans="2:11" s="33" customFormat="1" ht="14.45" x14ac:dyDescent="0.3">
      <c r="B26"/>
      <c r="C26"/>
      <c r="D26" s="9"/>
      <c r="E26" s="9"/>
      <c r="F26"/>
      <c r="G26"/>
      <c r="H26"/>
      <c r="I26"/>
      <c r="J26"/>
      <c r="K26"/>
    </row>
    <row r="27" spans="2:11" s="33" customFormat="1" x14ac:dyDescent="0.25">
      <c r="B27"/>
      <c r="C27"/>
      <c r="D27" s="9"/>
      <c r="E27" s="9"/>
      <c r="F27"/>
      <c r="G27"/>
      <c r="H27"/>
      <c r="I27"/>
      <c r="J27"/>
      <c r="K27"/>
    </row>
    <row r="28" spans="2:11" s="33" customFormat="1" x14ac:dyDescent="0.25">
      <c r="B28"/>
      <c r="C28"/>
      <c r="D28" s="9"/>
      <c r="E28" s="9"/>
      <c r="F28"/>
      <c r="G28"/>
      <c r="H28"/>
      <c r="I28"/>
      <c r="J28"/>
      <c r="K28"/>
    </row>
    <row r="29" spans="2:11" s="33" customFormat="1" x14ac:dyDescent="0.25">
      <c r="B29"/>
      <c r="C29"/>
      <c r="D29" s="9"/>
      <c r="E29" s="9"/>
      <c r="F29"/>
      <c r="G29"/>
      <c r="H29"/>
      <c r="I29"/>
      <c r="J29"/>
      <c r="K29"/>
    </row>
    <row r="30" spans="2:11" s="33" customFormat="1" x14ac:dyDescent="0.25">
      <c r="B30"/>
      <c r="C30"/>
      <c r="D30" s="9"/>
      <c r="E30" s="9"/>
      <c r="F30"/>
      <c r="G30"/>
      <c r="H30"/>
      <c r="I30"/>
      <c r="J30"/>
      <c r="K30"/>
    </row>
    <row r="31" spans="2:11" s="33" customFormat="1" x14ac:dyDescent="0.25">
      <c r="B31"/>
      <c r="C31"/>
      <c r="D31" s="9"/>
      <c r="E31" s="9"/>
      <c r="F31"/>
      <c r="G31"/>
      <c r="H31"/>
      <c r="I31"/>
      <c r="J31"/>
      <c r="K31"/>
    </row>
    <row r="32" spans="2:11" s="33" customFormat="1" x14ac:dyDescent="0.25">
      <c r="B32"/>
      <c r="C32"/>
      <c r="D32" s="9"/>
      <c r="E32" s="9"/>
      <c r="F32"/>
      <c r="G32"/>
      <c r="H32"/>
      <c r="I32"/>
      <c r="J32"/>
      <c r="K32"/>
    </row>
    <row r="33" spans="2:11" s="33" customFormat="1" x14ac:dyDescent="0.25">
      <c r="B33"/>
      <c r="C33"/>
      <c r="D33" s="9"/>
      <c r="E33" s="9"/>
      <c r="F33"/>
      <c r="G33"/>
      <c r="H33"/>
      <c r="I33"/>
      <c r="J33"/>
      <c r="K33"/>
    </row>
    <row r="34" spans="2:11" s="33" customFormat="1" x14ac:dyDescent="0.25">
      <c r="B34"/>
      <c r="C34"/>
      <c r="D34" s="9"/>
      <c r="E34" s="9"/>
      <c r="F34"/>
      <c r="G34"/>
      <c r="H34"/>
      <c r="I34"/>
      <c r="J34"/>
      <c r="K34"/>
    </row>
    <row r="35" spans="2:11" s="33" customFormat="1" x14ac:dyDescent="0.25">
      <c r="B35"/>
      <c r="C35"/>
      <c r="D35" s="9"/>
      <c r="E35" s="9"/>
      <c r="F35"/>
      <c r="G35"/>
      <c r="H35"/>
      <c r="I35"/>
      <c r="J35"/>
      <c r="K35"/>
    </row>
    <row r="36" spans="2:11" s="33" customFormat="1" x14ac:dyDescent="0.25">
      <c r="B36"/>
      <c r="C36"/>
      <c r="D36" s="9"/>
      <c r="E36" s="9"/>
      <c r="F36"/>
      <c r="G36"/>
      <c r="H36"/>
      <c r="I36"/>
      <c r="J36"/>
      <c r="K36"/>
    </row>
    <row r="37" spans="2:11" s="33" customFormat="1" x14ac:dyDescent="0.25">
      <c r="B37"/>
      <c r="C37"/>
      <c r="D37" s="9"/>
      <c r="E37" s="9"/>
      <c r="F37"/>
      <c r="G37"/>
      <c r="H37"/>
      <c r="I37"/>
      <c r="J37"/>
      <c r="K37"/>
    </row>
    <row r="38" spans="2:11" s="33" customFormat="1" x14ac:dyDescent="0.25">
      <c r="B38"/>
      <c r="C38"/>
      <c r="D38" s="9"/>
      <c r="E38" s="9"/>
      <c r="F38"/>
      <c r="G38"/>
      <c r="H38"/>
      <c r="I38"/>
      <c r="J38"/>
      <c r="K38"/>
    </row>
    <row r="39" spans="2:11" s="33" customFormat="1" x14ac:dyDescent="0.25">
      <c r="B39"/>
      <c r="C39"/>
      <c r="D39" s="9"/>
      <c r="E39" s="9"/>
      <c r="F39"/>
      <c r="G39"/>
      <c r="H39"/>
      <c r="I39"/>
      <c r="J39"/>
      <c r="K39"/>
    </row>
    <row r="40" spans="2:11" s="33" customFormat="1" x14ac:dyDescent="0.25">
      <c r="B40"/>
      <c r="C40"/>
      <c r="D40" s="9"/>
      <c r="E40" s="9"/>
      <c r="F40"/>
      <c r="G40"/>
      <c r="H40"/>
      <c r="I40"/>
      <c r="J40"/>
      <c r="K40"/>
    </row>
    <row r="41" spans="2:11" s="33" customFormat="1" x14ac:dyDescent="0.25">
      <c r="B41"/>
      <c r="C41"/>
      <c r="D41" s="9"/>
      <c r="E41" s="9"/>
      <c r="F41"/>
      <c r="G41"/>
      <c r="H41"/>
      <c r="I41"/>
      <c r="J41"/>
      <c r="K41"/>
    </row>
    <row r="42" spans="2:11" s="33" customFormat="1" x14ac:dyDescent="0.25">
      <c r="B42"/>
      <c r="C42"/>
      <c r="D42" s="9"/>
      <c r="E42" s="9"/>
      <c r="F42"/>
      <c r="G42"/>
      <c r="H42"/>
      <c r="I42"/>
      <c r="J42"/>
      <c r="K42"/>
    </row>
    <row r="43" spans="2:11" s="33" customFormat="1" x14ac:dyDescent="0.25">
      <c r="B43"/>
      <c r="C43"/>
      <c r="D43" s="9"/>
      <c r="E43" s="9"/>
      <c r="F43"/>
      <c r="G43"/>
      <c r="H43"/>
      <c r="I43"/>
      <c r="J43"/>
      <c r="K43"/>
    </row>
    <row r="44" spans="2:11" s="33" customFormat="1" x14ac:dyDescent="0.25">
      <c r="B44"/>
      <c r="C44"/>
      <c r="D44" s="9"/>
      <c r="E44" s="9"/>
      <c r="F44"/>
      <c r="G44"/>
      <c r="H44"/>
      <c r="I44"/>
      <c r="J44"/>
      <c r="K44"/>
    </row>
    <row r="45" spans="2:11" s="33" customFormat="1" x14ac:dyDescent="0.25">
      <c r="B45"/>
      <c r="C45"/>
      <c r="D45" s="9"/>
      <c r="E45" s="9"/>
      <c r="F45"/>
      <c r="G45"/>
      <c r="H45"/>
      <c r="I45"/>
      <c r="J45"/>
      <c r="K45"/>
    </row>
    <row r="46" spans="2:11" s="33" customFormat="1" x14ac:dyDescent="0.25">
      <c r="B46"/>
      <c r="C46"/>
      <c r="D46" s="9"/>
      <c r="E46" s="9"/>
      <c r="F46"/>
      <c r="G46"/>
      <c r="H46"/>
      <c r="I46"/>
      <c r="J46"/>
      <c r="K46"/>
    </row>
    <row r="47" spans="2:11" s="33" customFormat="1" x14ac:dyDescent="0.25">
      <c r="B47"/>
      <c r="C47"/>
      <c r="D47" s="9"/>
      <c r="E47" s="9"/>
      <c r="F47"/>
      <c r="G47"/>
      <c r="H47"/>
      <c r="I47"/>
      <c r="J47"/>
      <c r="K47"/>
    </row>
    <row r="48" spans="2:11" s="33" customFormat="1" x14ac:dyDescent="0.25">
      <c r="B48"/>
      <c r="C48"/>
      <c r="D48" s="9"/>
      <c r="E48" s="9"/>
      <c r="F48"/>
      <c r="G48"/>
      <c r="H48"/>
      <c r="I48"/>
      <c r="J48"/>
      <c r="K48"/>
    </row>
    <row r="49" spans="2:11" s="33" customFormat="1" x14ac:dyDescent="0.25">
      <c r="B49"/>
      <c r="C49"/>
      <c r="D49" s="9"/>
      <c r="E49" s="9"/>
      <c r="F49"/>
      <c r="G49"/>
      <c r="H49"/>
      <c r="I49"/>
      <c r="J49"/>
      <c r="K49"/>
    </row>
    <row r="50" spans="2:11" s="33" customFormat="1" x14ac:dyDescent="0.25">
      <c r="B50"/>
      <c r="C50"/>
      <c r="D50" s="9"/>
      <c r="E50" s="9"/>
      <c r="F50"/>
      <c r="G50"/>
      <c r="H50"/>
      <c r="I50"/>
      <c r="J50"/>
      <c r="K50"/>
    </row>
    <row r="51" spans="2:11" s="33" customFormat="1" x14ac:dyDescent="0.25">
      <c r="B51"/>
      <c r="C51"/>
      <c r="D51" s="9"/>
      <c r="E51" s="9"/>
      <c r="F51"/>
      <c r="G51"/>
      <c r="H51"/>
      <c r="I51"/>
      <c r="J51"/>
      <c r="K51"/>
    </row>
    <row r="52" spans="2:11" s="33" customFormat="1" x14ac:dyDescent="0.25">
      <c r="B52"/>
      <c r="C52"/>
      <c r="D52" s="9"/>
      <c r="E52" s="9"/>
      <c r="F52"/>
      <c r="G52"/>
      <c r="H52"/>
      <c r="I52"/>
      <c r="J52"/>
      <c r="K52"/>
    </row>
    <row r="53" spans="2:11" s="33" customFormat="1" x14ac:dyDescent="0.25">
      <c r="B53"/>
      <c r="C53"/>
      <c r="D53" s="9"/>
      <c r="E53" s="9"/>
      <c r="F53"/>
      <c r="G53"/>
      <c r="H53"/>
      <c r="I53"/>
      <c r="J53"/>
      <c r="K53"/>
    </row>
    <row r="54" spans="2:11" s="33" customFormat="1" x14ac:dyDescent="0.25">
      <c r="B54"/>
      <c r="C54"/>
      <c r="D54" s="9"/>
      <c r="E54" s="9"/>
      <c r="F54"/>
      <c r="G54"/>
      <c r="H54"/>
      <c r="I54"/>
      <c r="J54"/>
      <c r="K54"/>
    </row>
    <row r="55" spans="2:11" s="33" customFormat="1" x14ac:dyDescent="0.25">
      <c r="B55"/>
      <c r="C55"/>
      <c r="D55" s="9"/>
      <c r="E55" s="9"/>
      <c r="F55"/>
      <c r="G55"/>
      <c r="H55"/>
      <c r="I55"/>
      <c r="J55"/>
      <c r="K55"/>
    </row>
    <row r="56" spans="2:11" s="33" customFormat="1" x14ac:dyDescent="0.25">
      <c r="B56"/>
      <c r="C56"/>
      <c r="D56" s="9"/>
      <c r="E56" s="9"/>
      <c r="F56"/>
      <c r="G56"/>
      <c r="H56"/>
      <c r="I56"/>
      <c r="J56"/>
      <c r="K56"/>
    </row>
    <row r="57" spans="2:11" s="33" customFormat="1" x14ac:dyDescent="0.25">
      <c r="B57"/>
      <c r="C57"/>
      <c r="D57" s="9"/>
      <c r="E57" s="9"/>
      <c r="F57"/>
      <c r="G57"/>
      <c r="H57"/>
      <c r="I57"/>
      <c r="J57"/>
      <c r="K57"/>
    </row>
    <row r="58" spans="2:11" s="33" customFormat="1" x14ac:dyDescent="0.25">
      <c r="B58"/>
      <c r="C58"/>
      <c r="D58" s="9"/>
      <c r="E58" s="9"/>
      <c r="F58"/>
      <c r="G58"/>
      <c r="H58"/>
      <c r="I58"/>
      <c r="J58"/>
      <c r="K58"/>
    </row>
    <row r="59" spans="2:11" s="33" customFormat="1" x14ac:dyDescent="0.25">
      <c r="B59"/>
      <c r="C59"/>
      <c r="D59" s="9"/>
      <c r="E59" s="9"/>
      <c r="F59"/>
      <c r="G59"/>
      <c r="H59"/>
      <c r="I59"/>
      <c r="J59"/>
      <c r="K59"/>
    </row>
    <row r="60" spans="2:11" s="33" customFormat="1" x14ac:dyDescent="0.25">
      <c r="B60"/>
      <c r="C60"/>
      <c r="D60" s="9"/>
      <c r="E60" s="9"/>
      <c r="F60"/>
      <c r="G60"/>
      <c r="H60"/>
      <c r="I60"/>
      <c r="J60"/>
      <c r="K60"/>
    </row>
    <row r="61" spans="2:11" s="33" customFormat="1" x14ac:dyDescent="0.25">
      <c r="B61"/>
      <c r="C61"/>
      <c r="D61" s="9"/>
      <c r="E61" s="9"/>
      <c r="F61"/>
      <c r="G61"/>
      <c r="H61"/>
      <c r="I61"/>
      <c r="J61"/>
      <c r="K61"/>
    </row>
    <row r="62" spans="2:11" s="33" customFormat="1" x14ac:dyDescent="0.25">
      <c r="B62"/>
      <c r="C62"/>
      <c r="D62" s="9"/>
      <c r="E62" s="9"/>
      <c r="F62"/>
      <c r="G62"/>
      <c r="H62"/>
      <c r="I62"/>
      <c r="J62"/>
      <c r="K62"/>
    </row>
    <row r="63" spans="2:11" s="33" customFormat="1" x14ac:dyDescent="0.25">
      <c r="B63"/>
      <c r="C63"/>
      <c r="D63" s="9"/>
      <c r="E63" s="9"/>
      <c r="F63"/>
      <c r="G63"/>
      <c r="H63"/>
      <c r="I63"/>
      <c r="J63"/>
      <c r="K63"/>
    </row>
    <row r="64" spans="2:11" s="33" customFormat="1" x14ac:dyDescent="0.25">
      <c r="B64"/>
      <c r="C64"/>
      <c r="D64" s="9"/>
      <c r="E64" s="9"/>
      <c r="F64"/>
      <c r="G64"/>
      <c r="H64"/>
      <c r="I64"/>
      <c r="J64"/>
      <c r="K64"/>
    </row>
    <row r="65" spans="2:11" s="33" customFormat="1" x14ac:dyDescent="0.25">
      <c r="B65"/>
      <c r="C65"/>
      <c r="D65" s="9"/>
      <c r="E65" s="9"/>
      <c r="F65"/>
      <c r="G65"/>
      <c r="H65"/>
      <c r="I65"/>
      <c r="J65"/>
      <c r="K65"/>
    </row>
    <row r="66" spans="2:11" s="33" customFormat="1" x14ac:dyDescent="0.25">
      <c r="B66"/>
      <c r="C66"/>
      <c r="D66" s="9"/>
      <c r="E66" s="9"/>
      <c r="F66"/>
      <c r="G66"/>
      <c r="H66"/>
      <c r="I66"/>
      <c r="J66"/>
      <c r="K66"/>
    </row>
    <row r="67" spans="2:11" s="33" customFormat="1" x14ac:dyDescent="0.25">
      <c r="B67"/>
      <c r="C67"/>
      <c r="D67" s="9"/>
      <c r="E67" s="9"/>
      <c r="F67"/>
      <c r="G67"/>
      <c r="H67"/>
      <c r="I67"/>
      <c r="J67"/>
      <c r="K67"/>
    </row>
    <row r="68" spans="2:11" s="33" customFormat="1" x14ac:dyDescent="0.25">
      <c r="B68"/>
      <c r="C68"/>
      <c r="D68" s="9"/>
      <c r="E68" s="9"/>
      <c r="F68"/>
      <c r="G68"/>
      <c r="H68"/>
      <c r="I68"/>
      <c r="J68"/>
      <c r="K68"/>
    </row>
    <row r="69" spans="2:11" s="33" customFormat="1" x14ac:dyDescent="0.25">
      <c r="B69"/>
      <c r="C69"/>
      <c r="D69" s="9"/>
      <c r="E69" s="9"/>
      <c r="F69"/>
      <c r="G69"/>
      <c r="H69"/>
      <c r="I69"/>
      <c r="J69"/>
      <c r="K69"/>
    </row>
    <row r="70" spans="2:11" s="33" customFormat="1" x14ac:dyDescent="0.25">
      <c r="B70"/>
      <c r="C70"/>
      <c r="D70" s="9"/>
      <c r="E70" s="9"/>
      <c r="F70"/>
      <c r="G70"/>
      <c r="H70"/>
      <c r="I70"/>
      <c r="J70"/>
      <c r="K70"/>
    </row>
    <row r="71" spans="2:11" s="33" customFormat="1" x14ac:dyDescent="0.25">
      <c r="B71"/>
      <c r="C71"/>
      <c r="D71" s="9"/>
      <c r="E71" s="9"/>
      <c r="F71"/>
      <c r="G71"/>
      <c r="H71"/>
      <c r="I71"/>
      <c r="J71"/>
      <c r="K71"/>
    </row>
    <row r="72" spans="2:11" s="33" customFormat="1" x14ac:dyDescent="0.25">
      <c r="B72"/>
      <c r="C72"/>
      <c r="D72" s="9"/>
      <c r="E72" s="9"/>
      <c r="F72"/>
      <c r="G72"/>
      <c r="H72"/>
      <c r="I72"/>
      <c r="J72"/>
      <c r="K72"/>
    </row>
    <row r="73" spans="2:11" s="33" customFormat="1" x14ac:dyDescent="0.25">
      <c r="B73"/>
      <c r="C73"/>
      <c r="D73" s="9"/>
      <c r="E73" s="9"/>
      <c r="F73"/>
      <c r="G73"/>
      <c r="H73"/>
      <c r="I73"/>
      <c r="J73"/>
      <c r="K73"/>
    </row>
    <row r="74" spans="2:11" s="33" customFormat="1" x14ac:dyDescent="0.25">
      <c r="B74"/>
      <c r="C74"/>
      <c r="D74" s="9"/>
      <c r="E74" s="9"/>
      <c r="F74"/>
      <c r="G74"/>
      <c r="H74"/>
      <c r="I74"/>
      <c r="J74"/>
      <c r="K74"/>
    </row>
    <row r="75" spans="2:11" s="33" customFormat="1" x14ac:dyDescent="0.25">
      <c r="B75"/>
      <c r="C75"/>
      <c r="D75" s="9"/>
      <c r="E75" s="9"/>
      <c r="F75"/>
      <c r="G75"/>
      <c r="H75"/>
      <c r="I75"/>
      <c r="J75"/>
      <c r="K75"/>
    </row>
    <row r="76" spans="2:11" s="33" customFormat="1" x14ac:dyDescent="0.25">
      <c r="B76"/>
      <c r="C76"/>
      <c r="D76" s="9"/>
      <c r="E76" s="9"/>
      <c r="F76"/>
      <c r="G76"/>
      <c r="H76"/>
      <c r="I76"/>
      <c r="J76"/>
      <c r="K76"/>
    </row>
    <row r="77" spans="2:11" s="33" customFormat="1" x14ac:dyDescent="0.25">
      <c r="B77"/>
      <c r="C77"/>
      <c r="D77" s="9"/>
      <c r="E77" s="9"/>
      <c r="F77"/>
      <c r="G77"/>
      <c r="H77"/>
      <c r="I77"/>
      <c r="J77"/>
      <c r="K77"/>
    </row>
    <row r="78" spans="2:11" s="33" customFormat="1" x14ac:dyDescent="0.25">
      <c r="B78"/>
      <c r="C78"/>
      <c r="D78" s="9"/>
      <c r="E78" s="9"/>
      <c r="F78"/>
      <c r="G78"/>
      <c r="H78"/>
      <c r="I78"/>
      <c r="J78"/>
      <c r="K78"/>
    </row>
    <row r="79" spans="2:11" s="33" customFormat="1" x14ac:dyDescent="0.25">
      <c r="B79"/>
      <c r="C79"/>
      <c r="D79" s="9"/>
      <c r="E79" s="9"/>
      <c r="F79"/>
      <c r="G79"/>
      <c r="H79"/>
      <c r="I79"/>
      <c r="J79"/>
      <c r="K79"/>
    </row>
    <row r="80" spans="2:11" s="33" customFormat="1" x14ac:dyDescent="0.25">
      <c r="B80"/>
      <c r="C80"/>
      <c r="D80" s="9"/>
      <c r="E80" s="9"/>
      <c r="F80"/>
      <c r="G80"/>
      <c r="H80"/>
      <c r="I80"/>
      <c r="J80"/>
      <c r="K80"/>
    </row>
    <row r="81" spans="2:11" s="33" customFormat="1" x14ac:dyDescent="0.25">
      <c r="B81"/>
      <c r="C81"/>
      <c r="D81" s="9"/>
      <c r="E81" s="9"/>
      <c r="F81"/>
      <c r="G81"/>
      <c r="H81"/>
      <c r="I81"/>
      <c r="J81"/>
      <c r="K81"/>
    </row>
    <row r="82" spans="2:11" s="33" customFormat="1" x14ac:dyDescent="0.25">
      <c r="B82"/>
      <c r="C82"/>
      <c r="D82" s="9"/>
      <c r="E82" s="9"/>
      <c r="F82"/>
      <c r="G82"/>
      <c r="H82"/>
      <c r="I82"/>
      <c r="J82"/>
      <c r="K82"/>
    </row>
    <row r="83" spans="2:11" s="33" customFormat="1" x14ac:dyDescent="0.25">
      <c r="B83"/>
      <c r="C83"/>
      <c r="D83" s="9"/>
      <c r="E83" s="9"/>
      <c r="F83"/>
      <c r="G83"/>
      <c r="H83"/>
      <c r="I83"/>
      <c r="J83"/>
      <c r="K83"/>
    </row>
    <row r="84" spans="2:11" s="33" customFormat="1" x14ac:dyDescent="0.25">
      <c r="B84"/>
      <c r="C84"/>
      <c r="D84" s="9"/>
      <c r="E84" s="9"/>
      <c r="F84"/>
      <c r="G84"/>
      <c r="H84"/>
      <c r="I84"/>
      <c r="J84"/>
      <c r="K84"/>
    </row>
    <row r="85" spans="2:11" s="33" customFormat="1" x14ac:dyDescent="0.25">
      <c r="B85"/>
      <c r="C85"/>
      <c r="D85" s="9"/>
      <c r="E85" s="9"/>
      <c r="F85"/>
      <c r="G85"/>
      <c r="H85"/>
      <c r="I85"/>
      <c r="J85"/>
      <c r="K85"/>
    </row>
    <row r="86" spans="2:11" s="33" customFormat="1" x14ac:dyDescent="0.25">
      <c r="B86"/>
      <c r="C86"/>
      <c r="D86" s="9"/>
      <c r="E86" s="9"/>
      <c r="F86"/>
      <c r="G86"/>
      <c r="H86"/>
      <c r="I86"/>
      <c r="J86"/>
      <c r="K86"/>
    </row>
    <row r="87" spans="2:11" s="33" customFormat="1" x14ac:dyDescent="0.25">
      <c r="B87"/>
      <c r="C87"/>
      <c r="D87" s="9"/>
      <c r="E87" s="9"/>
      <c r="F87"/>
      <c r="G87"/>
      <c r="H87"/>
      <c r="I87"/>
      <c r="J87"/>
      <c r="K87"/>
    </row>
    <row r="88" spans="2:11" s="33" customFormat="1" x14ac:dyDescent="0.25">
      <c r="B88"/>
      <c r="C88"/>
      <c r="D88" s="9"/>
      <c r="E88" s="9"/>
      <c r="F88"/>
      <c r="G88"/>
      <c r="H88"/>
      <c r="I88"/>
      <c r="J88"/>
      <c r="K88"/>
    </row>
    <row r="89" spans="2:11" s="33" customFormat="1" x14ac:dyDescent="0.25">
      <c r="B89"/>
      <c r="C89"/>
      <c r="D89" s="9"/>
      <c r="E89" s="9"/>
      <c r="F89"/>
      <c r="G89"/>
      <c r="H89"/>
      <c r="I89"/>
      <c r="J89"/>
      <c r="K89"/>
    </row>
    <row r="90" spans="2:11" s="33" customFormat="1" x14ac:dyDescent="0.25">
      <c r="B90"/>
      <c r="C90"/>
      <c r="D90" s="9"/>
      <c r="E90" s="9"/>
      <c r="F90"/>
      <c r="G90"/>
      <c r="H90"/>
      <c r="I90"/>
      <c r="J90"/>
      <c r="K90"/>
    </row>
    <row r="91" spans="2:11" s="33" customFormat="1" x14ac:dyDescent="0.25">
      <c r="B91"/>
      <c r="C91"/>
      <c r="D91" s="9"/>
      <c r="E91" s="9"/>
      <c r="F91"/>
      <c r="G91"/>
      <c r="H91"/>
      <c r="I91"/>
      <c r="J91"/>
      <c r="K91"/>
    </row>
    <row r="92" spans="2:11" s="33" customFormat="1" x14ac:dyDescent="0.25">
      <c r="B92"/>
      <c r="C92"/>
      <c r="D92" s="9"/>
      <c r="E92" s="9"/>
      <c r="F92"/>
      <c r="G92"/>
      <c r="H92"/>
      <c r="I92"/>
      <c r="J92"/>
      <c r="K92"/>
    </row>
    <row r="93" spans="2:11" s="33" customFormat="1" x14ac:dyDescent="0.25">
      <c r="B93"/>
      <c r="C93"/>
      <c r="D93" s="9"/>
      <c r="E93" s="9"/>
      <c r="F93"/>
      <c r="G93"/>
      <c r="H93"/>
      <c r="I93"/>
      <c r="J93"/>
      <c r="K93"/>
    </row>
    <row r="94" spans="2:11" s="33" customFormat="1" x14ac:dyDescent="0.25">
      <c r="B94"/>
      <c r="C94"/>
      <c r="D94" s="9"/>
      <c r="E94" s="9"/>
      <c r="F94"/>
      <c r="G94"/>
      <c r="H94"/>
      <c r="I94"/>
      <c r="J94"/>
      <c r="K94"/>
    </row>
    <row r="95" spans="2:11" s="33" customFormat="1" x14ac:dyDescent="0.25">
      <c r="B95"/>
      <c r="C95"/>
      <c r="D95" s="9"/>
      <c r="E95" s="9"/>
      <c r="F95"/>
      <c r="G95"/>
      <c r="H95"/>
      <c r="I95"/>
      <c r="J95"/>
      <c r="K95"/>
    </row>
    <row r="96" spans="2:11" s="33" customFormat="1" x14ac:dyDescent="0.25">
      <c r="B96"/>
      <c r="C96"/>
      <c r="D96" s="9"/>
      <c r="E96" s="9"/>
      <c r="F96"/>
      <c r="G96"/>
      <c r="H96"/>
      <c r="I96"/>
      <c r="J96"/>
      <c r="K96"/>
    </row>
    <row r="97" spans="2:11" s="33" customFormat="1" x14ac:dyDescent="0.25">
      <c r="B97"/>
      <c r="C97"/>
      <c r="D97" s="9"/>
      <c r="E97" s="9"/>
      <c r="F97"/>
      <c r="G97"/>
      <c r="H97"/>
      <c r="I97"/>
      <c r="J97"/>
      <c r="K97"/>
    </row>
    <row r="98" spans="2:11" s="33" customFormat="1" x14ac:dyDescent="0.25">
      <c r="B98"/>
      <c r="C98"/>
      <c r="D98" s="9"/>
      <c r="E98" s="9"/>
      <c r="F98"/>
      <c r="G98"/>
      <c r="H98"/>
      <c r="I98"/>
      <c r="J98"/>
      <c r="K98"/>
    </row>
    <row r="99" spans="2:11" s="33" customFormat="1" x14ac:dyDescent="0.25">
      <c r="B99"/>
      <c r="C99"/>
      <c r="D99" s="9"/>
      <c r="E99" s="9"/>
      <c r="F99"/>
      <c r="G99"/>
      <c r="H99"/>
      <c r="I99"/>
      <c r="J99"/>
      <c r="K99"/>
    </row>
    <row r="100" spans="2:11" s="33" customFormat="1" x14ac:dyDescent="0.25">
      <c r="B100"/>
      <c r="C100"/>
      <c r="D100" s="9"/>
      <c r="E100" s="9"/>
      <c r="F100"/>
      <c r="G100"/>
      <c r="H100"/>
      <c r="I100"/>
      <c r="J100"/>
      <c r="K100"/>
    </row>
    <row r="101" spans="2:11" s="33" customFormat="1" x14ac:dyDescent="0.25">
      <c r="B101"/>
      <c r="C101"/>
      <c r="D101" s="9"/>
      <c r="E101" s="9"/>
      <c r="F101"/>
      <c r="G101"/>
      <c r="H101"/>
      <c r="I101"/>
      <c r="J101"/>
      <c r="K101"/>
    </row>
    <row r="102" spans="2:11" s="33" customFormat="1" x14ac:dyDescent="0.25">
      <c r="B102"/>
      <c r="C102"/>
      <c r="D102" s="9"/>
      <c r="E102" s="9"/>
      <c r="F102"/>
      <c r="G102"/>
      <c r="H102"/>
      <c r="I102"/>
      <c r="J102"/>
      <c r="K102"/>
    </row>
    <row r="103" spans="2:11" s="33" customFormat="1" x14ac:dyDescent="0.25">
      <c r="B103"/>
      <c r="C103"/>
      <c r="D103" s="9"/>
      <c r="E103" s="9"/>
      <c r="F103"/>
      <c r="G103"/>
      <c r="H103"/>
      <c r="I103"/>
      <c r="J103"/>
      <c r="K103"/>
    </row>
    <row r="104" spans="2:11" s="33" customFormat="1" x14ac:dyDescent="0.25">
      <c r="B104"/>
      <c r="C104"/>
      <c r="D104" s="9"/>
      <c r="E104" s="9"/>
      <c r="F104"/>
      <c r="G104"/>
      <c r="H104"/>
      <c r="I104"/>
      <c r="J104"/>
      <c r="K104"/>
    </row>
    <row r="105" spans="2:11" s="33" customFormat="1" x14ac:dyDescent="0.25">
      <c r="B105"/>
      <c r="C105"/>
      <c r="D105" s="9"/>
      <c r="E105" s="9"/>
      <c r="F105"/>
      <c r="G105"/>
      <c r="H105"/>
      <c r="I105"/>
      <c r="J105"/>
      <c r="K105"/>
    </row>
    <row r="106" spans="2:11" s="33" customFormat="1" x14ac:dyDescent="0.25">
      <c r="B106"/>
      <c r="C106"/>
      <c r="D106" s="9"/>
      <c r="E106" s="9"/>
      <c r="F106"/>
      <c r="G106"/>
      <c r="H106"/>
      <c r="I106"/>
      <c r="J106"/>
      <c r="K106"/>
    </row>
    <row r="107" spans="2:11" s="33" customFormat="1" x14ac:dyDescent="0.25">
      <c r="B107"/>
      <c r="C107"/>
      <c r="D107" s="9"/>
      <c r="E107" s="9"/>
      <c r="F107"/>
      <c r="G107"/>
      <c r="H107"/>
      <c r="I107"/>
      <c r="J107"/>
      <c r="K107"/>
    </row>
    <row r="108" spans="2:11" s="33" customFormat="1" x14ac:dyDescent="0.25">
      <c r="B108"/>
      <c r="C108"/>
      <c r="D108" s="9"/>
      <c r="E108" s="9"/>
      <c r="F108"/>
      <c r="G108"/>
      <c r="H108"/>
      <c r="I108"/>
      <c r="J108"/>
      <c r="K108"/>
    </row>
    <row r="109" spans="2:11" s="33" customFormat="1" x14ac:dyDescent="0.25">
      <c r="B109"/>
      <c r="C109"/>
      <c r="D109" s="9"/>
      <c r="E109" s="9"/>
      <c r="F109"/>
      <c r="G109"/>
      <c r="H109"/>
      <c r="I109"/>
      <c r="J109"/>
      <c r="K109"/>
    </row>
    <row r="110" spans="2:11" s="33" customFormat="1" x14ac:dyDescent="0.25">
      <c r="B110"/>
      <c r="C110"/>
      <c r="D110" s="9"/>
      <c r="E110" s="9"/>
      <c r="F110"/>
      <c r="G110"/>
      <c r="H110"/>
      <c r="I110"/>
      <c r="J110"/>
      <c r="K110"/>
    </row>
    <row r="111" spans="2:11" s="33" customFormat="1" x14ac:dyDescent="0.25">
      <c r="B111"/>
      <c r="C111"/>
      <c r="D111" s="9"/>
      <c r="E111" s="9"/>
      <c r="F111"/>
      <c r="G111"/>
      <c r="H111"/>
      <c r="I111"/>
      <c r="J111"/>
      <c r="K111"/>
    </row>
    <row r="112" spans="2:11" s="33" customFormat="1" x14ac:dyDescent="0.25">
      <c r="B112"/>
      <c r="C112"/>
      <c r="D112" s="9"/>
      <c r="E112" s="9"/>
      <c r="F112"/>
      <c r="G112"/>
      <c r="H112"/>
      <c r="I112"/>
      <c r="J112"/>
      <c r="K112"/>
    </row>
    <row r="113" spans="2:11" s="33" customFormat="1" x14ac:dyDescent="0.25">
      <c r="B113"/>
      <c r="C113"/>
      <c r="D113" s="9"/>
      <c r="E113" s="9"/>
      <c r="F113"/>
      <c r="G113"/>
      <c r="H113"/>
      <c r="I113"/>
      <c r="J113"/>
      <c r="K113"/>
    </row>
    <row r="114" spans="2:11" s="33" customFormat="1" x14ac:dyDescent="0.25">
      <c r="B114"/>
      <c r="C114"/>
      <c r="D114" s="9"/>
      <c r="E114" s="9"/>
      <c r="F114"/>
      <c r="G114"/>
      <c r="H114"/>
      <c r="I114"/>
      <c r="J114"/>
      <c r="K114"/>
    </row>
    <row r="115" spans="2:11" s="33" customFormat="1" x14ac:dyDescent="0.25">
      <c r="B115"/>
      <c r="C115"/>
      <c r="D115" s="9"/>
      <c r="E115" s="9"/>
      <c r="F115"/>
      <c r="G115"/>
      <c r="H115"/>
      <c r="I115"/>
      <c r="J115"/>
      <c r="K115"/>
    </row>
    <row r="116" spans="2:11" s="33" customFormat="1" x14ac:dyDescent="0.25">
      <c r="B116"/>
      <c r="C116"/>
      <c r="D116" s="9"/>
      <c r="E116" s="9"/>
      <c r="F116"/>
      <c r="G116"/>
      <c r="H116"/>
      <c r="I116"/>
      <c r="J116"/>
      <c r="K116"/>
    </row>
    <row r="117" spans="2:11" s="33" customFormat="1" x14ac:dyDescent="0.25">
      <c r="B117"/>
      <c r="C117"/>
      <c r="D117" s="9"/>
      <c r="E117" s="9"/>
      <c r="F117"/>
      <c r="G117"/>
      <c r="H117"/>
      <c r="I117"/>
      <c r="J117"/>
      <c r="K117"/>
    </row>
    <row r="118" spans="2:11" s="33" customFormat="1" x14ac:dyDescent="0.25">
      <c r="B118"/>
      <c r="C118"/>
      <c r="D118" s="9"/>
      <c r="E118" s="9"/>
      <c r="F118"/>
      <c r="G118"/>
      <c r="H118"/>
      <c r="I118"/>
      <c r="J118"/>
      <c r="K118"/>
    </row>
    <row r="119" spans="2:11" s="33" customFormat="1" x14ac:dyDescent="0.25">
      <c r="B119"/>
      <c r="C119"/>
      <c r="D119" s="9"/>
      <c r="E119" s="9"/>
      <c r="F119"/>
      <c r="G119"/>
      <c r="H119"/>
      <c r="I119"/>
      <c r="J119"/>
      <c r="K119"/>
    </row>
    <row r="120" spans="2:11" s="33" customFormat="1" x14ac:dyDescent="0.25">
      <c r="B120"/>
      <c r="C120"/>
      <c r="D120" s="9"/>
      <c r="E120" s="9"/>
      <c r="F120"/>
      <c r="G120"/>
      <c r="H120"/>
      <c r="I120"/>
      <c r="J120"/>
      <c r="K120"/>
    </row>
    <row r="121" spans="2:11" s="33" customFormat="1" x14ac:dyDescent="0.25">
      <c r="B121"/>
      <c r="C121"/>
      <c r="D121" s="9"/>
      <c r="E121" s="9"/>
      <c r="F121"/>
      <c r="G121"/>
      <c r="H121"/>
      <c r="I121"/>
      <c r="J121"/>
      <c r="K121"/>
    </row>
    <row r="122" spans="2:11" s="33" customFormat="1" x14ac:dyDescent="0.25">
      <c r="B122"/>
      <c r="C122"/>
      <c r="D122" s="9"/>
      <c r="E122" s="9"/>
      <c r="F122"/>
      <c r="G122"/>
      <c r="H122"/>
      <c r="I122"/>
      <c r="J122"/>
      <c r="K122"/>
    </row>
    <row r="123" spans="2:11" s="33" customFormat="1" x14ac:dyDescent="0.25">
      <c r="B123"/>
      <c r="C123"/>
      <c r="D123" s="9"/>
      <c r="E123" s="9"/>
      <c r="F123"/>
      <c r="G123"/>
      <c r="H123"/>
      <c r="I123"/>
      <c r="J123"/>
      <c r="K123"/>
    </row>
    <row r="124" spans="2:11" s="33" customFormat="1" x14ac:dyDescent="0.25">
      <c r="B124"/>
      <c r="C124"/>
      <c r="D124" s="9"/>
      <c r="E124" s="9"/>
      <c r="F124"/>
      <c r="G124"/>
      <c r="H124"/>
      <c r="I124"/>
      <c r="J124"/>
      <c r="K124"/>
    </row>
    <row r="125" spans="2:11" s="33" customFormat="1" x14ac:dyDescent="0.25">
      <c r="B125"/>
      <c r="C125"/>
      <c r="D125" s="9"/>
      <c r="E125" s="9"/>
      <c r="F125"/>
      <c r="G125"/>
      <c r="H125"/>
      <c r="I125"/>
      <c r="J125"/>
      <c r="K125"/>
    </row>
    <row r="126" spans="2:11" s="33" customFormat="1" x14ac:dyDescent="0.25">
      <c r="B126"/>
      <c r="C126"/>
      <c r="D126" s="9"/>
      <c r="E126" s="9"/>
      <c r="F126"/>
      <c r="G126"/>
      <c r="H126"/>
      <c r="I126"/>
      <c r="J126"/>
      <c r="K126"/>
    </row>
    <row r="127" spans="2:11" s="33" customFormat="1" x14ac:dyDescent="0.25">
      <c r="B127"/>
      <c r="C127"/>
      <c r="D127" s="9"/>
      <c r="E127" s="9"/>
      <c r="F127"/>
      <c r="G127"/>
      <c r="H127"/>
      <c r="I127"/>
      <c r="J127"/>
      <c r="K127"/>
    </row>
    <row r="128" spans="2:11" s="33" customFormat="1" x14ac:dyDescent="0.25">
      <c r="B128"/>
      <c r="C128"/>
      <c r="D128" s="9"/>
      <c r="E128" s="9"/>
      <c r="F128"/>
      <c r="G128"/>
      <c r="H128"/>
      <c r="I128"/>
      <c r="J128"/>
      <c r="K128"/>
    </row>
    <row r="129" spans="2:11" s="33" customFormat="1" x14ac:dyDescent="0.25">
      <c r="B129"/>
      <c r="C129"/>
      <c r="D129" s="9"/>
      <c r="E129" s="9"/>
      <c r="F129"/>
      <c r="G129"/>
      <c r="H129"/>
      <c r="I129"/>
      <c r="J129"/>
      <c r="K129"/>
    </row>
    <row r="130" spans="2:11" s="33" customFormat="1" x14ac:dyDescent="0.25">
      <c r="B130"/>
      <c r="C130"/>
      <c r="D130" s="9"/>
      <c r="E130" s="9"/>
      <c r="F130"/>
      <c r="G130"/>
      <c r="H130"/>
      <c r="I130"/>
      <c r="J130"/>
      <c r="K130"/>
    </row>
    <row r="131" spans="2:11" s="33" customFormat="1" x14ac:dyDescent="0.25">
      <c r="B131"/>
      <c r="C131"/>
      <c r="D131" s="9"/>
      <c r="E131" s="9"/>
      <c r="F131"/>
      <c r="G131"/>
      <c r="H131"/>
      <c r="I131"/>
      <c r="J131"/>
      <c r="K131"/>
    </row>
    <row r="132" spans="2:11" s="33" customFormat="1" x14ac:dyDescent="0.25">
      <c r="B132"/>
      <c r="C132"/>
      <c r="D132" s="9"/>
      <c r="E132" s="34"/>
    </row>
    <row r="133" spans="2:11" s="33" customFormat="1" x14ac:dyDescent="0.25">
      <c r="B133"/>
      <c r="C133"/>
      <c r="D133" s="9"/>
      <c r="E133" s="34"/>
    </row>
    <row r="134" spans="2:11" s="33" customFormat="1" x14ac:dyDescent="0.25">
      <c r="B134"/>
      <c r="C134"/>
      <c r="D134" s="9"/>
      <c r="E134" s="34"/>
    </row>
    <row r="135" spans="2:11" s="33" customFormat="1" x14ac:dyDescent="0.25">
      <c r="B135"/>
      <c r="C135"/>
      <c r="D135" s="9"/>
      <c r="E135" s="34"/>
    </row>
    <row r="136" spans="2:11" s="33" customFormat="1" x14ac:dyDescent="0.25">
      <c r="B136"/>
      <c r="C136"/>
      <c r="D136" s="9"/>
      <c r="E136" s="34"/>
    </row>
    <row r="137" spans="2:11" s="33" customFormat="1" x14ac:dyDescent="0.25">
      <c r="B137"/>
      <c r="C137"/>
      <c r="D137" s="9"/>
      <c r="E137" s="34"/>
    </row>
    <row r="138" spans="2:11" s="33" customFormat="1" x14ac:dyDescent="0.25">
      <c r="B138"/>
      <c r="C138"/>
      <c r="D138" s="9"/>
      <c r="E138" s="34"/>
    </row>
    <row r="139" spans="2:11" s="33" customFormat="1" x14ac:dyDescent="0.25">
      <c r="B139"/>
      <c r="C139"/>
      <c r="D139" s="9"/>
      <c r="E139" s="34"/>
    </row>
    <row r="140" spans="2:11" s="33" customFormat="1" x14ac:dyDescent="0.25">
      <c r="B140"/>
      <c r="C140"/>
      <c r="D140" s="9"/>
      <c r="E140" s="34"/>
    </row>
    <row r="141" spans="2:11" s="33" customFormat="1" x14ac:dyDescent="0.25">
      <c r="B141"/>
      <c r="C141"/>
      <c r="D141" s="9"/>
      <c r="E141" s="34"/>
    </row>
    <row r="142" spans="2:11" s="33" customFormat="1" x14ac:dyDescent="0.25">
      <c r="B142"/>
      <c r="C142"/>
      <c r="D142" s="9"/>
      <c r="E142" s="34"/>
    </row>
    <row r="143" spans="2:11" s="33" customFormat="1" x14ac:dyDescent="0.25">
      <c r="B143"/>
      <c r="C143"/>
      <c r="D143" s="9"/>
      <c r="E143" s="34"/>
    </row>
    <row r="144" spans="2:11" s="33" customFormat="1" x14ac:dyDescent="0.25">
      <c r="B144"/>
      <c r="C144"/>
      <c r="D144" s="9"/>
      <c r="E144" s="34"/>
    </row>
    <row r="145" spans="2:5" s="33" customFormat="1" x14ac:dyDescent="0.25">
      <c r="B145"/>
      <c r="C145"/>
      <c r="D145" s="9"/>
      <c r="E145" s="34"/>
    </row>
    <row r="146" spans="2:5" s="33" customFormat="1" x14ac:dyDescent="0.25">
      <c r="B146"/>
      <c r="C146"/>
      <c r="D146" s="9"/>
      <c r="E146" s="34"/>
    </row>
    <row r="147" spans="2:5" s="33" customFormat="1" x14ac:dyDescent="0.25">
      <c r="B147"/>
      <c r="C147"/>
      <c r="D147" s="9"/>
      <c r="E147" s="34"/>
    </row>
    <row r="148" spans="2:5" s="33" customFormat="1" x14ac:dyDescent="0.25">
      <c r="B148"/>
      <c r="C148"/>
      <c r="D148" s="9"/>
      <c r="E148" s="34"/>
    </row>
    <row r="149" spans="2:5" s="33" customFormat="1" x14ac:dyDescent="0.25">
      <c r="B149"/>
      <c r="C149"/>
      <c r="D149" s="9"/>
      <c r="E149" s="34"/>
    </row>
    <row r="150" spans="2:5" s="33" customFormat="1" x14ac:dyDescent="0.25">
      <c r="B150"/>
      <c r="C150"/>
      <c r="D150" s="9"/>
      <c r="E150" s="34"/>
    </row>
    <row r="151" spans="2:5" s="33" customFormat="1" x14ac:dyDescent="0.25">
      <c r="B151"/>
      <c r="C151"/>
      <c r="D151" s="9"/>
      <c r="E151" s="34"/>
    </row>
    <row r="152" spans="2:5" s="33" customFormat="1" x14ac:dyDescent="0.25">
      <c r="B152"/>
      <c r="C152"/>
      <c r="D152" s="9"/>
      <c r="E152" s="34"/>
    </row>
    <row r="153" spans="2:5" s="33" customFormat="1" x14ac:dyDescent="0.25">
      <c r="B153"/>
      <c r="C153"/>
      <c r="D153" s="9"/>
      <c r="E153" s="34"/>
    </row>
    <row r="154" spans="2:5" s="33" customFormat="1" x14ac:dyDescent="0.25">
      <c r="B154"/>
      <c r="C154"/>
      <c r="D154" s="9"/>
      <c r="E154" s="34"/>
    </row>
    <row r="155" spans="2:5" s="33" customFormat="1" x14ac:dyDescent="0.25">
      <c r="B155"/>
      <c r="C155"/>
      <c r="D155" s="9"/>
      <c r="E155" s="34"/>
    </row>
    <row r="156" spans="2:5" s="33" customFormat="1" x14ac:dyDescent="0.25">
      <c r="B156"/>
      <c r="C156"/>
      <c r="D156" s="9"/>
      <c r="E156" s="34"/>
    </row>
    <row r="157" spans="2:5" s="33" customFormat="1" x14ac:dyDescent="0.25">
      <c r="B157"/>
      <c r="C157"/>
      <c r="D157" s="9"/>
      <c r="E157" s="34"/>
    </row>
    <row r="158" spans="2:5" s="33" customFormat="1" x14ac:dyDescent="0.25">
      <c r="B158"/>
      <c r="C158"/>
      <c r="D158" s="9"/>
      <c r="E158" s="34"/>
    </row>
    <row r="159" spans="2:5" s="33" customFormat="1" x14ac:dyDescent="0.25">
      <c r="B159"/>
      <c r="C159"/>
      <c r="D159" s="9"/>
      <c r="E159" s="34"/>
    </row>
    <row r="160" spans="2:5" s="33" customFormat="1" x14ac:dyDescent="0.25">
      <c r="B160"/>
      <c r="C160"/>
      <c r="D160" s="9"/>
      <c r="E160" s="34"/>
    </row>
    <row r="161" spans="2:5" s="33" customFormat="1" x14ac:dyDescent="0.25">
      <c r="B161"/>
      <c r="C161"/>
      <c r="D161" s="9"/>
      <c r="E161" s="34"/>
    </row>
    <row r="162" spans="2:5" s="33" customFormat="1" x14ac:dyDescent="0.25">
      <c r="B162"/>
      <c r="C162"/>
      <c r="D162" s="9"/>
      <c r="E162" s="34"/>
    </row>
    <row r="163" spans="2:5" s="33" customFormat="1" x14ac:dyDescent="0.25">
      <c r="B163"/>
      <c r="C163"/>
      <c r="D163" s="9"/>
      <c r="E163" s="34"/>
    </row>
    <row r="164" spans="2:5" s="33" customFormat="1" x14ac:dyDescent="0.25">
      <c r="B164"/>
      <c r="C164"/>
      <c r="D164" s="9"/>
      <c r="E164" s="34"/>
    </row>
    <row r="165" spans="2:5" s="33" customFormat="1" x14ac:dyDescent="0.25">
      <c r="B165"/>
      <c r="C165"/>
      <c r="D165" s="9"/>
      <c r="E165" s="34"/>
    </row>
    <row r="166" spans="2:5" s="33" customFormat="1" x14ac:dyDescent="0.25">
      <c r="B166"/>
      <c r="C166"/>
      <c r="D166" s="9"/>
      <c r="E166" s="34"/>
    </row>
    <row r="167" spans="2:5" s="33" customFormat="1" x14ac:dyDescent="0.25">
      <c r="B167"/>
      <c r="C167"/>
      <c r="D167" s="9"/>
      <c r="E167" s="34"/>
    </row>
    <row r="168" spans="2:5" s="33" customFormat="1" x14ac:dyDescent="0.25">
      <c r="B168"/>
      <c r="C168"/>
      <c r="D168" s="9"/>
      <c r="E168" s="34"/>
    </row>
    <row r="169" spans="2:5" s="33" customFormat="1" x14ac:dyDescent="0.25">
      <c r="B169"/>
      <c r="C169"/>
      <c r="D169" s="9"/>
      <c r="E169" s="34"/>
    </row>
    <row r="170" spans="2:5" s="33" customFormat="1" x14ac:dyDescent="0.25">
      <c r="B170"/>
      <c r="C170"/>
      <c r="D170" s="9"/>
      <c r="E170" s="34"/>
    </row>
    <row r="171" spans="2:5" s="33" customFormat="1" x14ac:dyDescent="0.25">
      <c r="B171"/>
      <c r="C171"/>
      <c r="D171" s="9"/>
      <c r="E171" s="34"/>
    </row>
    <row r="172" spans="2:5" s="33" customFormat="1" x14ac:dyDescent="0.25">
      <c r="B172"/>
      <c r="C172"/>
      <c r="D172" s="9"/>
      <c r="E172" s="34"/>
    </row>
    <row r="173" spans="2:5" s="33" customFormat="1" x14ac:dyDescent="0.25">
      <c r="B173"/>
      <c r="C173"/>
      <c r="D173" s="9"/>
      <c r="E173" s="34"/>
    </row>
    <row r="174" spans="2:5" s="33" customFormat="1" x14ac:dyDescent="0.25">
      <c r="B174"/>
      <c r="C174"/>
      <c r="D174" s="9"/>
      <c r="E174" s="34"/>
    </row>
    <row r="175" spans="2:5" s="33" customFormat="1" x14ac:dyDescent="0.25">
      <c r="B175"/>
      <c r="C175"/>
      <c r="D175" s="9"/>
      <c r="E175" s="34"/>
    </row>
    <row r="176" spans="2:5" s="33" customFormat="1" x14ac:dyDescent="0.25">
      <c r="B176"/>
      <c r="C176"/>
      <c r="D176" s="9"/>
      <c r="E176" s="34"/>
    </row>
    <row r="177" spans="2:5" s="33" customFormat="1" x14ac:dyDescent="0.25">
      <c r="B177"/>
      <c r="C177"/>
      <c r="D177" s="9"/>
      <c r="E177" s="34"/>
    </row>
    <row r="178" spans="2:5" s="33" customFormat="1" x14ac:dyDescent="0.25">
      <c r="B178"/>
      <c r="C178"/>
      <c r="D178" s="9"/>
      <c r="E178" s="34"/>
    </row>
    <row r="179" spans="2:5" s="33" customFormat="1" x14ac:dyDescent="0.25">
      <c r="B179"/>
      <c r="C179"/>
      <c r="D179" s="9"/>
      <c r="E179" s="34"/>
    </row>
    <row r="180" spans="2:5" s="33" customFormat="1" x14ac:dyDescent="0.25">
      <c r="B180"/>
      <c r="C180"/>
      <c r="D180" s="9"/>
      <c r="E180" s="34"/>
    </row>
    <row r="181" spans="2:5" s="33" customFormat="1" x14ac:dyDescent="0.25">
      <c r="B181"/>
      <c r="C181"/>
      <c r="D181" s="9"/>
      <c r="E181" s="34"/>
    </row>
    <row r="182" spans="2:5" s="33" customFormat="1" x14ac:dyDescent="0.25">
      <c r="B182"/>
      <c r="C182"/>
      <c r="D182" s="9"/>
      <c r="E182" s="34"/>
    </row>
    <row r="183" spans="2:5" s="33" customFormat="1" x14ac:dyDescent="0.25">
      <c r="B183"/>
      <c r="C183"/>
      <c r="D183" s="9"/>
      <c r="E183" s="34"/>
    </row>
    <row r="184" spans="2:5" s="33" customFormat="1" x14ac:dyDescent="0.25">
      <c r="B184"/>
      <c r="C184"/>
      <c r="D184" s="9"/>
      <c r="E184" s="34"/>
    </row>
    <row r="185" spans="2:5" s="33" customFormat="1" x14ac:dyDescent="0.25">
      <c r="B185"/>
      <c r="C185"/>
      <c r="D185" s="9"/>
      <c r="E185" s="34"/>
    </row>
    <row r="186" spans="2:5" s="33" customFormat="1" x14ac:dyDescent="0.25">
      <c r="B186"/>
      <c r="C186"/>
      <c r="D186" s="9"/>
      <c r="E186" s="34"/>
    </row>
    <row r="187" spans="2:5" s="33" customFormat="1" x14ac:dyDescent="0.25">
      <c r="B187"/>
      <c r="C187"/>
      <c r="D187" s="9"/>
      <c r="E187" s="34"/>
    </row>
    <row r="188" spans="2:5" s="33" customFormat="1" x14ac:dyDescent="0.25">
      <c r="B188"/>
      <c r="C188"/>
      <c r="D188" s="9"/>
      <c r="E188" s="34"/>
    </row>
    <row r="189" spans="2:5" s="33" customFormat="1" x14ac:dyDescent="0.25">
      <c r="B189"/>
      <c r="C189"/>
      <c r="D189" s="9"/>
      <c r="E189" s="34"/>
    </row>
    <row r="190" spans="2:5" s="33" customFormat="1" x14ac:dyDescent="0.25">
      <c r="B190"/>
      <c r="C190"/>
      <c r="D190" s="9"/>
      <c r="E190" s="34"/>
    </row>
    <row r="191" spans="2:5" s="33" customFormat="1" x14ac:dyDescent="0.25">
      <c r="B191"/>
      <c r="C191"/>
      <c r="D191" s="9"/>
      <c r="E191" s="34"/>
    </row>
    <row r="192" spans="2:5" s="33" customFormat="1" x14ac:dyDescent="0.25">
      <c r="B192"/>
      <c r="C192"/>
      <c r="D192" s="9"/>
      <c r="E192" s="34"/>
    </row>
    <row r="193" spans="2:5" s="33" customFormat="1" x14ac:dyDescent="0.25">
      <c r="B193"/>
      <c r="C193"/>
      <c r="D193" s="9"/>
      <c r="E193" s="34"/>
    </row>
    <row r="194" spans="2:5" s="33" customFormat="1" x14ac:dyDescent="0.25">
      <c r="B194"/>
      <c r="C194"/>
      <c r="D194" s="9"/>
      <c r="E194" s="34"/>
    </row>
    <row r="195" spans="2:5" s="33" customFormat="1" x14ac:dyDescent="0.25">
      <c r="B195"/>
      <c r="C195"/>
      <c r="D195" s="9"/>
      <c r="E195" s="34"/>
    </row>
    <row r="196" spans="2:5" s="33" customFormat="1" x14ac:dyDescent="0.25">
      <c r="B196"/>
      <c r="C196"/>
      <c r="D196" s="9"/>
      <c r="E196" s="34"/>
    </row>
    <row r="197" spans="2:5" s="33" customFormat="1" x14ac:dyDescent="0.25">
      <c r="B197"/>
      <c r="C197"/>
      <c r="D197" s="9"/>
      <c r="E197" s="34"/>
    </row>
    <row r="198" spans="2:5" s="33" customFormat="1" x14ac:dyDescent="0.25">
      <c r="B198"/>
      <c r="C198"/>
      <c r="D198" s="9"/>
      <c r="E198" s="34"/>
    </row>
    <row r="199" spans="2:5" s="33" customFormat="1" x14ac:dyDescent="0.25">
      <c r="B199"/>
      <c r="C199"/>
      <c r="D199" s="9"/>
      <c r="E199" s="34"/>
    </row>
    <row r="200" spans="2:5" s="33" customFormat="1" x14ac:dyDescent="0.25">
      <c r="B200"/>
      <c r="C200"/>
      <c r="D200" s="9"/>
      <c r="E200" s="34"/>
    </row>
    <row r="201" spans="2:5" s="33" customFormat="1" x14ac:dyDescent="0.25">
      <c r="B201"/>
      <c r="C201"/>
      <c r="D201" s="9"/>
      <c r="E201" s="34"/>
    </row>
    <row r="202" spans="2:5" s="33" customFormat="1" x14ac:dyDescent="0.25">
      <c r="B202"/>
      <c r="C202"/>
      <c r="D202" s="9"/>
      <c r="E202" s="34"/>
    </row>
    <row r="203" spans="2:5" s="33" customFormat="1" x14ac:dyDescent="0.25">
      <c r="B203"/>
      <c r="C203"/>
      <c r="D203" s="9"/>
      <c r="E203" s="34"/>
    </row>
    <row r="204" spans="2:5" s="33" customFormat="1" x14ac:dyDescent="0.25">
      <c r="B204"/>
      <c r="C204"/>
      <c r="D204" s="9"/>
      <c r="E204" s="34"/>
    </row>
    <row r="205" spans="2:5" s="33" customFormat="1" x14ac:dyDescent="0.25">
      <c r="B205"/>
      <c r="C205"/>
      <c r="D205" s="9"/>
      <c r="E205" s="34"/>
    </row>
    <row r="206" spans="2:5" s="33" customFormat="1" x14ac:dyDescent="0.25">
      <c r="B206"/>
      <c r="C206"/>
      <c r="D206" s="9"/>
      <c r="E206" s="34"/>
    </row>
    <row r="207" spans="2:5" s="33" customFormat="1" x14ac:dyDescent="0.25">
      <c r="B207"/>
      <c r="C207"/>
      <c r="D207" s="9"/>
      <c r="E207" s="34"/>
    </row>
    <row r="208" spans="2:5" s="33" customFormat="1" x14ac:dyDescent="0.25">
      <c r="B208"/>
      <c r="C208"/>
      <c r="D208" s="9"/>
      <c r="E208" s="34"/>
    </row>
    <row r="209" spans="2:5" s="33" customFormat="1" x14ac:dyDescent="0.25">
      <c r="B209"/>
      <c r="C209"/>
      <c r="D209" s="9"/>
      <c r="E209" s="34"/>
    </row>
    <row r="210" spans="2:5" s="33" customFormat="1" x14ac:dyDescent="0.25">
      <c r="B210"/>
      <c r="C210"/>
      <c r="D210" s="9"/>
      <c r="E210" s="34"/>
    </row>
    <row r="211" spans="2:5" s="33" customFormat="1" x14ac:dyDescent="0.25">
      <c r="B211"/>
      <c r="C211"/>
      <c r="D211" s="9"/>
      <c r="E211" s="34"/>
    </row>
    <row r="212" spans="2:5" s="33" customFormat="1" x14ac:dyDescent="0.25">
      <c r="B212"/>
      <c r="C212"/>
      <c r="D212" s="9"/>
      <c r="E212" s="34"/>
    </row>
    <row r="213" spans="2:5" s="33" customFormat="1" x14ac:dyDescent="0.25">
      <c r="B213"/>
      <c r="C213"/>
      <c r="D213" s="9"/>
      <c r="E213" s="34"/>
    </row>
    <row r="214" spans="2:5" s="33" customFormat="1" x14ac:dyDescent="0.25">
      <c r="B214"/>
      <c r="C214"/>
      <c r="D214" s="9"/>
      <c r="E214" s="34"/>
    </row>
    <row r="215" spans="2:5" s="33" customFormat="1" x14ac:dyDescent="0.25">
      <c r="B215"/>
      <c r="C215"/>
      <c r="D215" s="9"/>
      <c r="E215" s="34"/>
    </row>
    <row r="216" spans="2:5" s="33" customFormat="1" x14ac:dyDescent="0.25">
      <c r="B216"/>
      <c r="C216"/>
      <c r="D216" s="9"/>
      <c r="E216" s="34"/>
    </row>
    <row r="217" spans="2:5" s="33" customFormat="1" x14ac:dyDescent="0.25">
      <c r="B217"/>
      <c r="C217"/>
      <c r="D217" s="9"/>
      <c r="E217" s="34"/>
    </row>
    <row r="218" spans="2:5" s="33" customFormat="1" x14ac:dyDescent="0.25">
      <c r="B218"/>
      <c r="C218"/>
      <c r="D218" s="9"/>
      <c r="E218" s="34"/>
    </row>
    <row r="219" spans="2:5" s="33" customFormat="1" x14ac:dyDescent="0.25">
      <c r="B219"/>
      <c r="C219"/>
      <c r="D219" s="9"/>
      <c r="E219" s="34"/>
    </row>
    <row r="220" spans="2:5" s="33" customFormat="1" x14ac:dyDescent="0.25">
      <c r="B220"/>
      <c r="C220"/>
      <c r="D220" s="9"/>
      <c r="E220" s="34"/>
    </row>
    <row r="221" spans="2:5" s="33" customFormat="1" x14ac:dyDescent="0.25">
      <c r="B221"/>
      <c r="C221"/>
      <c r="D221" s="9"/>
      <c r="E221" s="34"/>
    </row>
    <row r="222" spans="2:5" s="33" customFormat="1" x14ac:dyDescent="0.25">
      <c r="B222"/>
      <c r="C222"/>
      <c r="D222" s="9"/>
      <c r="E222" s="34"/>
    </row>
    <row r="223" spans="2:5" s="33" customFormat="1" x14ac:dyDescent="0.25">
      <c r="B223"/>
      <c r="C223"/>
      <c r="D223" s="9"/>
      <c r="E223" s="34"/>
    </row>
    <row r="224" spans="2:5" s="33" customFormat="1" x14ac:dyDescent="0.25">
      <c r="B224"/>
      <c r="C224"/>
      <c r="D224" s="9"/>
      <c r="E224" s="34"/>
    </row>
    <row r="225" spans="2:5" s="33" customFormat="1" x14ac:dyDescent="0.25">
      <c r="B225"/>
      <c r="C225"/>
      <c r="D225" s="9"/>
      <c r="E225" s="34"/>
    </row>
    <row r="226" spans="2:5" s="33" customFormat="1" x14ac:dyDescent="0.25">
      <c r="B226"/>
      <c r="C226"/>
      <c r="D226" s="9"/>
      <c r="E226" s="34"/>
    </row>
    <row r="227" spans="2:5" s="33" customFormat="1" x14ac:dyDescent="0.25">
      <c r="B227"/>
      <c r="C227"/>
      <c r="D227" s="9"/>
      <c r="E227" s="34"/>
    </row>
    <row r="228" spans="2:5" s="33" customFormat="1" x14ac:dyDescent="0.25">
      <c r="B228"/>
      <c r="C228"/>
      <c r="D228" s="9"/>
      <c r="E228" s="34"/>
    </row>
    <row r="229" spans="2:5" s="33" customFormat="1" x14ac:dyDescent="0.25">
      <c r="B229"/>
      <c r="C229"/>
      <c r="D229" s="9"/>
      <c r="E229" s="34"/>
    </row>
    <row r="230" spans="2:5" s="33" customFormat="1" x14ac:dyDescent="0.25">
      <c r="B230"/>
      <c r="C230"/>
      <c r="D230" s="9"/>
      <c r="E230" s="34"/>
    </row>
    <row r="231" spans="2:5" s="33" customFormat="1" x14ac:dyDescent="0.25">
      <c r="B231"/>
      <c r="C231"/>
      <c r="D231" s="9"/>
      <c r="E231" s="34"/>
    </row>
    <row r="232" spans="2:5" s="33" customFormat="1" x14ac:dyDescent="0.25">
      <c r="B232"/>
      <c r="C232"/>
      <c r="D232" s="9"/>
      <c r="E232" s="34"/>
    </row>
    <row r="233" spans="2:5" s="33" customFormat="1" x14ac:dyDescent="0.25">
      <c r="B233"/>
      <c r="C233"/>
      <c r="D233" s="9"/>
      <c r="E233" s="34"/>
    </row>
    <row r="234" spans="2:5" s="33" customFormat="1" x14ac:dyDescent="0.25">
      <c r="B234"/>
      <c r="C234"/>
      <c r="D234" s="9"/>
      <c r="E234" s="34"/>
    </row>
    <row r="235" spans="2:5" s="33" customFormat="1" x14ac:dyDescent="0.25">
      <c r="B235"/>
      <c r="C235"/>
      <c r="D235" s="9"/>
      <c r="E235" s="34"/>
    </row>
    <row r="236" spans="2:5" s="33" customFormat="1" x14ac:dyDescent="0.25">
      <c r="B236"/>
      <c r="C236"/>
      <c r="D236" s="9"/>
      <c r="E236" s="34"/>
    </row>
    <row r="237" spans="2:5" s="33" customFormat="1" x14ac:dyDescent="0.25">
      <c r="B237"/>
      <c r="C237"/>
      <c r="D237" s="9"/>
      <c r="E237" s="34"/>
    </row>
    <row r="238" spans="2:5" s="33" customFormat="1" x14ac:dyDescent="0.25">
      <c r="B238"/>
      <c r="C238"/>
      <c r="D238" s="9"/>
      <c r="E238" s="34"/>
    </row>
    <row r="239" spans="2:5" s="33" customFormat="1" x14ac:dyDescent="0.25">
      <c r="B239"/>
      <c r="C239"/>
      <c r="D239" s="9"/>
      <c r="E239" s="34"/>
    </row>
    <row r="240" spans="2:5" s="33" customFormat="1" x14ac:dyDescent="0.25">
      <c r="B240"/>
      <c r="C240"/>
      <c r="D240" s="9"/>
      <c r="E240" s="34"/>
    </row>
    <row r="241" spans="2:5" s="33" customFormat="1" x14ac:dyDescent="0.25">
      <c r="B241"/>
      <c r="C241"/>
      <c r="D241" s="9"/>
      <c r="E241" s="34"/>
    </row>
    <row r="242" spans="2:5" s="33" customFormat="1" x14ac:dyDescent="0.25">
      <c r="B242"/>
      <c r="C242"/>
      <c r="D242" s="9"/>
      <c r="E242" s="34"/>
    </row>
    <row r="243" spans="2:5" s="33" customFormat="1" x14ac:dyDescent="0.25">
      <c r="B243"/>
      <c r="C243"/>
      <c r="D243" s="9"/>
      <c r="E243" s="34"/>
    </row>
    <row r="244" spans="2:5" s="33" customFormat="1" x14ac:dyDescent="0.25">
      <c r="B244"/>
      <c r="C244"/>
      <c r="D244" s="9"/>
      <c r="E244" s="34"/>
    </row>
    <row r="245" spans="2:5" s="33" customFormat="1" x14ac:dyDescent="0.25">
      <c r="B245"/>
      <c r="C245"/>
      <c r="D245" s="9"/>
      <c r="E245" s="34"/>
    </row>
    <row r="246" spans="2:5" s="33" customFormat="1" x14ac:dyDescent="0.25">
      <c r="B246"/>
      <c r="C246"/>
      <c r="D246" s="9"/>
      <c r="E246" s="34"/>
    </row>
    <row r="247" spans="2:5" s="33" customFormat="1" x14ac:dyDescent="0.25">
      <c r="B247"/>
      <c r="C247"/>
      <c r="D247" s="9"/>
      <c r="E247" s="34"/>
    </row>
    <row r="248" spans="2:5" s="33" customFormat="1" x14ac:dyDescent="0.25">
      <c r="B248"/>
      <c r="C248"/>
      <c r="D248" s="9"/>
      <c r="E248" s="34"/>
    </row>
    <row r="249" spans="2:5" s="33" customFormat="1" x14ac:dyDescent="0.25">
      <c r="B249"/>
      <c r="C249"/>
      <c r="D249" s="9"/>
      <c r="E249" s="34"/>
    </row>
    <row r="250" spans="2:5" s="33" customFormat="1" x14ac:dyDescent="0.25">
      <c r="B250"/>
      <c r="C250"/>
      <c r="D250" s="9"/>
      <c r="E250" s="34"/>
    </row>
    <row r="251" spans="2:5" s="33" customFormat="1" x14ac:dyDescent="0.25">
      <c r="B251"/>
      <c r="C251"/>
      <c r="D251" s="9"/>
      <c r="E251" s="34"/>
    </row>
    <row r="252" spans="2:5" s="33" customFormat="1" x14ac:dyDescent="0.25">
      <c r="B252"/>
      <c r="C252"/>
      <c r="D252" s="9"/>
      <c r="E252" s="34"/>
    </row>
    <row r="253" spans="2:5" s="33" customFormat="1" x14ac:dyDescent="0.25">
      <c r="B253"/>
      <c r="C253"/>
      <c r="D253" s="9"/>
      <c r="E253" s="34"/>
    </row>
    <row r="254" spans="2:5" s="33" customFormat="1" x14ac:dyDescent="0.25">
      <c r="B254"/>
      <c r="C254"/>
      <c r="D254" s="9"/>
      <c r="E254" s="34"/>
    </row>
    <row r="255" spans="2:5" s="33" customFormat="1" x14ac:dyDescent="0.25">
      <c r="B255"/>
      <c r="C255"/>
      <c r="D255" s="9"/>
      <c r="E255" s="34"/>
    </row>
    <row r="256" spans="2:5" s="33" customFormat="1" x14ac:dyDescent="0.25">
      <c r="B256"/>
      <c r="C256"/>
      <c r="D256" s="9"/>
      <c r="E256" s="34"/>
    </row>
    <row r="257" spans="2:5" s="33" customFormat="1" x14ac:dyDescent="0.25">
      <c r="B257"/>
      <c r="C257"/>
      <c r="D257" s="9"/>
      <c r="E257" s="34"/>
    </row>
    <row r="258" spans="2:5" s="33" customFormat="1" x14ac:dyDescent="0.25">
      <c r="B258"/>
      <c r="C258"/>
      <c r="D258" s="9"/>
      <c r="E258" s="34"/>
    </row>
    <row r="259" spans="2:5" s="33" customFormat="1" x14ac:dyDescent="0.25">
      <c r="B259"/>
      <c r="C259"/>
      <c r="D259" s="34"/>
      <c r="E259" s="34"/>
    </row>
    <row r="260" spans="2:5" s="33" customFormat="1" x14ac:dyDescent="0.25">
      <c r="B260"/>
      <c r="C260"/>
      <c r="D260" s="34"/>
      <c r="E260" s="34"/>
    </row>
    <row r="261" spans="2:5" s="33" customFormat="1" x14ac:dyDescent="0.25">
      <c r="B261"/>
      <c r="C261"/>
      <c r="D261" s="34"/>
      <c r="E261" s="34"/>
    </row>
    <row r="262" spans="2:5" s="33" customFormat="1" x14ac:dyDescent="0.25">
      <c r="C262" s="34"/>
      <c r="D262" s="34"/>
      <c r="E262" s="34"/>
    </row>
    <row r="263" spans="2:5" s="33" customFormat="1" x14ac:dyDescent="0.25">
      <c r="C263" s="34"/>
      <c r="D263" s="34"/>
      <c r="E263" s="34"/>
    </row>
    <row r="264" spans="2:5" s="33" customFormat="1" x14ac:dyDescent="0.25">
      <c r="C264" s="34"/>
      <c r="D264" s="34"/>
      <c r="E264" s="34"/>
    </row>
    <row r="265" spans="2:5" s="33" customFormat="1" x14ac:dyDescent="0.25">
      <c r="C265" s="34"/>
      <c r="D265" s="34"/>
      <c r="E265" s="34"/>
    </row>
    <row r="266" spans="2:5" s="33" customFormat="1" x14ac:dyDescent="0.25">
      <c r="C266" s="34"/>
      <c r="D266" s="34"/>
      <c r="E266" s="34"/>
    </row>
    <row r="267" spans="2:5" s="33" customFormat="1" x14ac:dyDescent="0.25">
      <c r="C267" s="34"/>
      <c r="D267" s="34"/>
      <c r="E267" s="34"/>
    </row>
    <row r="268" spans="2:5" s="33" customFormat="1" x14ac:dyDescent="0.25">
      <c r="C268" s="34"/>
      <c r="D268" s="34"/>
      <c r="E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CAPITULO 9000 DEUDA PUBLICA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8"/>
  <sheetViews>
    <sheetView tabSelected="1" view="pageLayout" topLeftCell="A24" zoomScale="90" zoomScaleNormal="100" zoomScalePageLayoutView="90" workbookViewId="0">
      <selection activeCell="A17" sqref="A17"/>
    </sheetView>
  </sheetViews>
  <sheetFormatPr baseColWidth="10" defaultRowHeight="15" x14ac:dyDescent="0.25"/>
  <cols>
    <col min="1" max="1" width="12.7109375" customWidth="1"/>
    <col min="2" max="2" width="87" style="9" customWidth="1"/>
    <col min="3" max="3" width="17.140625" style="9" customWidth="1"/>
    <col min="4" max="4" width="24.140625" style="9" customWidth="1"/>
    <col min="5" max="5" width="12.5703125" customWidth="1"/>
    <col min="6" max="9" width="13.7109375" customWidth="1"/>
    <col min="10" max="10" width="14.140625" customWidth="1"/>
    <col min="11" max="15" width="16.7109375" customWidth="1"/>
    <col min="16" max="16" width="15.28515625" bestFit="1" customWidth="1"/>
    <col min="17" max="17" width="10.5703125" customWidth="1"/>
  </cols>
  <sheetData>
    <row r="1" spans="1:10" hidden="1" x14ac:dyDescent="0.25">
      <c r="A1" s="43" t="s">
        <v>439</v>
      </c>
      <c r="B1" s="30">
        <v>4000</v>
      </c>
      <c r="D1"/>
    </row>
    <row r="2" spans="1:10" ht="14.45" hidden="1" x14ac:dyDescent="0.3">
      <c r="B2"/>
      <c r="D2"/>
    </row>
    <row r="3" spans="1:10" ht="30" x14ac:dyDescent="0.25">
      <c r="A3" s="41" t="s">
        <v>440</v>
      </c>
      <c r="B3" s="41" t="s">
        <v>11</v>
      </c>
      <c r="C3" s="47" t="s">
        <v>431</v>
      </c>
      <c r="D3"/>
    </row>
    <row r="4" spans="1:10" x14ac:dyDescent="0.25">
      <c r="A4" s="44" t="s">
        <v>145</v>
      </c>
      <c r="B4" s="44"/>
      <c r="C4" s="29"/>
      <c r="D4"/>
    </row>
    <row r="5" spans="1:10" x14ac:dyDescent="0.25">
      <c r="A5" s="44"/>
      <c r="B5" s="44" t="s">
        <v>305</v>
      </c>
      <c r="C5" s="29">
        <v>1200000</v>
      </c>
      <c r="D5"/>
    </row>
    <row r="6" spans="1:10" x14ac:dyDescent="0.25">
      <c r="A6" s="44" t="s">
        <v>101</v>
      </c>
      <c r="B6" s="44"/>
      <c r="C6" s="29"/>
      <c r="D6"/>
    </row>
    <row r="7" spans="1:10" x14ac:dyDescent="0.25">
      <c r="A7" s="44"/>
      <c r="B7" s="44" t="s">
        <v>281</v>
      </c>
      <c r="C7" s="29">
        <v>1000000</v>
      </c>
    </row>
    <row r="8" spans="1:10" x14ac:dyDescent="0.25">
      <c r="A8" s="44"/>
      <c r="B8" s="44" t="s">
        <v>298</v>
      </c>
      <c r="C8" s="29">
        <v>3800000</v>
      </c>
    </row>
    <row r="9" spans="1:10" x14ac:dyDescent="0.25">
      <c r="A9" s="44"/>
      <c r="B9" s="44" t="s">
        <v>365</v>
      </c>
      <c r="C9" s="29">
        <v>5657837.1900000004</v>
      </c>
    </row>
    <row r="10" spans="1:10" x14ac:dyDescent="0.25">
      <c r="A10" s="44"/>
      <c r="B10" s="44" t="s">
        <v>339</v>
      </c>
      <c r="C10" s="29">
        <v>10000000</v>
      </c>
    </row>
    <row r="11" spans="1:10" x14ac:dyDescent="0.25">
      <c r="A11" s="44"/>
      <c r="B11" s="44" t="s">
        <v>376</v>
      </c>
      <c r="C11" s="29">
        <v>2200000</v>
      </c>
    </row>
    <row r="12" spans="1:10" x14ac:dyDescent="0.25">
      <c r="A12" s="44"/>
      <c r="B12" s="44" t="s">
        <v>375</v>
      </c>
      <c r="C12" s="29">
        <v>4000000</v>
      </c>
    </row>
    <row r="13" spans="1:10" x14ac:dyDescent="0.25">
      <c r="A13" s="44"/>
      <c r="B13" s="44" t="s">
        <v>344</v>
      </c>
      <c r="C13" s="29">
        <v>6260294</v>
      </c>
    </row>
    <row r="14" spans="1:10" x14ac:dyDescent="0.25">
      <c r="A14" s="44"/>
      <c r="B14" s="44" t="s">
        <v>350</v>
      </c>
      <c r="C14" s="29">
        <v>59615914.649999999</v>
      </c>
    </row>
    <row r="15" spans="1:10" x14ac:dyDescent="0.25">
      <c r="A15" s="44" t="s">
        <v>154</v>
      </c>
      <c r="B15" s="44"/>
      <c r="C15" s="29"/>
    </row>
    <row r="16" spans="1:10" s="33" customFormat="1" x14ac:dyDescent="0.25">
      <c r="A16" s="44"/>
      <c r="B16" s="44" t="s">
        <v>310</v>
      </c>
      <c r="C16" s="29">
        <v>300000</v>
      </c>
      <c r="D16" s="9"/>
      <c r="E16"/>
      <c r="F16"/>
      <c r="G16"/>
      <c r="H16"/>
      <c r="I16"/>
      <c r="J16"/>
    </row>
    <row r="17" spans="1:10" s="33" customFormat="1" x14ac:dyDescent="0.25">
      <c r="A17" s="44"/>
      <c r="B17" s="44" t="s">
        <v>373</v>
      </c>
      <c r="C17" s="29">
        <v>1800000</v>
      </c>
      <c r="D17" s="9"/>
      <c r="E17"/>
      <c r="F17"/>
      <c r="G17"/>
      <c r="H17"/>
      <c r="I17"/>
      <c r="J17"/>
    </row>
    <row r="18" spans="1:10" s="33" customFormat="1" x14ac:dyDescent="0.25">
      <c r="A18" s="44"/>
      <c r="B18" s="44" t="s">
        <v>372</v>
      </c>
      <c r="C18" s="29">
        <v>100000</v>
      </c>
      <c r="D18" s="9"/>
      <c r="E18"/>
      <c r="F18"/>
      <c r="G18"/>
      <c r="H18"/>
      <c r="I18"/>
      <c r="J18"/>
    </row>
    <row r="19" spans="1:10" s="33" customFormat="1" x14ac:dyDescent="0.25">
      <c r="A19" s="44" t="s">
        <v>45</v>
      </c>
      <c r="B19" s="44"/>
      <c r="C19" s="29"/>
      <c r="D19" s="9"/>
      <c r="E19"/>
      <c r="F19"/>
      <c r="G19"/>
      <c r="H19"/>
      <c r="I19"/>
      <c r="J19"/>
    </row>
    <row r="20" spans="1:10" s="33" customFormat="1" x14ac:dyDescent="0.25">
      <c r="A20" s="44"/>
      <c r="B20" s="44" t="s">
        <v>316</v>
      </c>
      <c r="C20" s="29">
        <v>9200000</v>
      </c>
      <c r="D20" s="9"/>
      <c r="E20"/>
      <c r="F20"/>
      <c r="G20"/>
      <c r="H20"/>
      <c r="I20"/>
      <c r="J20"/>
    </row>
    <row r="21" spans="1:10" s="33" customFormat="1" x14ac:dyDescent="0.25">
      <c r="A21" s="44" t="s">
        <v>127</v>
      </c>
      <c r="B21" s="44"/>
      <c r="C21" s="29"/>
      <c r="D21" s="9"/>
      <c r="E21"/>
      <c r="F21"/>
      <c r="G21"/>
      <c r="H21"/>
      <c r="I21"/>
      <c r="J21"/>
    </row>
    <row r="22" spans="1:10" s="33" customFormat="1" x14ac:dyDescent="0.25">
      <c r="A22" s="44"/>
      <c r="B22" s="44" t="s">
        <v>128</v>
      </c>
      <c r="C22" s="29">
        <v>2000000</v>
      </c>
      <c r="D22" s="9"/>
      <c r="E22"/>
      <c r="F22"/>
      <c r="G22"/>
      <c r="H22"/>
      <c r="I22"/>
      <c r="J22"/>
    </row>
    <row r="23" spans="1:10" s="33" customFormat="1" x14ac:dyDescent="0.25">
      <c r="A23" s="44" t="s">
        <v>108</v>
      </c>
      <c r="B23" s="44"/>
      <c r="C23" s="29"/>
      <c r="D23" s="9"/>
      <c r="E23"/>
      <c r="F23"/>
      <c r="G23"/>
      <c r="H23"/>
      <c r="I23"/>
      <c r="J23"/>
    </row>
    <row r="24" spans="1:10" s="33" customFormat="1" x14ac:dyDescent="0.25">
      <c r="A24" s="44"/>
      <c r="B24" s="44" t="s">
        <v>359</v>
      </c>
      <c r="C24" s="29">
        <v>15000000</v>
      </c>
      <c r="D24" s="9"/>
      <c r="E24"/>
      <c r="F24"/>
      <c r="G24"/>
      <c r="H24"/>
      <c r="I24"/>
      <c r="J24"/>
    </row>
    <row r="25" spans="1:10" s="33" customFormat="1" x14ac:dyDescent="0.25">
      <c r="A25" s="44"/>
      <c r="B25" s="44" t="s">
        <v>180</v>
      </c>
      <c r="C25" s="29">
        <v>3800000</v>
      </c>
      <c r="D25" s="9"/>
      <c r="E25"/>
      <c r="F25"/>
      <c r="G25"/>
      <c r="H25"/>
      <c r="I25"/>
      <c r="J25"/>
    </row>
    <row r="26" spans="1:10" s="33" customFormat="1" x14ac:dyDescent="0.25">
      <c r="A26" s="44"/>
      <c r="B26" s="44" t="s">
        <v>382</v>
      </c>
      <c r="C26" s="29">
        <v>4000000</v>
      </c>
      <c r="D26" s="9"/>
      <c r="E26"/>
      <c r="F26"/>
      <c r="G26"/>
      <c r="H26"/>
      <c r="I26"/>
      <c r="J26"/>
    </row>
    <row r="27" spans="1:10" s="33" customFormat="1" x14ac:dyDescent="0.25">
      <c r="A27" s="44"/>
      <c r="B27" s="44" t="s">
        <v>381</v>
      </c>
      <c r="C27" s="29">
        <v>1000000</v>
      </c>
      <c r="D27" s="9"/>
      <c r="E27"/>
      <c r="F27"/>
      <c r="G27"/>
      <c r="H27"/>
      <c r="I27"/>
      <c r="J27"/>
    </row>
    <row r="28" spans="1:10" s="33" customFormat="1" x14ac:dyDescent="0.25">
      <c r="A28" s="44"/>
      <c r="B28" s="44" t="s">
        <v>259</v>
      </c>
      <c r="C28" s="29">
        <v>10000000</v>
      </c>
      <c r="D28" s="9"/>
      <c r="E28"/>
      <c r="F28"/>
      <c r="G28"/>
      <c r="H28"/>
      <c r="I28"/>
      <c r="J28"/>
    </row>
    <row r="29" spans="1:10" s="33" customFormat="1" x14ac:dyDescent="0.25">
      <c r="A29" s="44"/>
      <c r="B29" s="44" t="s">
        <v>380</v>
      </c>
      <c r="C29" s="29">
        <v>50566898.219999999</v>
      </c>
      <c r="D29" s="9"/>
      <c r="E29"/>
      <c r="F29"/>
      <c r="G29"/>
      <c r="H29"/>
      <c r="I29"/>
      <c r="J29"/>
    </row>
    <row r="30" spans="1:10" s="33" customFormat="1" x14ac:dyDescent="0.25">
      <c r="A30" s="44"/>
      <c r="B30" s="44" t="s">
        <v>383</v>
      </c>
      <c r="C30" s="29">
        <v>200000</v>
      </c>
      <c r="D30" s="9"/>
      <c r="E30"/>
      <c r="F30"/>
      <c r="G30"/>
      <c r="H30"/>
      <c r="I30"/>
      <c r="J30"/>
    </row>
    <row r="31" spans="1:10" s="33" customFormat="1" x14ac:dyDescent="0.25">
      <c r="A31" s="44"/>
      <c r="B31" s="44" t="s">
        <v>249</v>
      </c>
      <c r="C31" s="29">
        <v>10733101.779999999</v>
      </c>
      <c r="D31" s="9"/>
      <c r="E31"/>
      <c r="F31"/>
      <c r="G31"/>
      <c r="H31"/>
      <c r="I31"/>
      <c r="J31"/>
    </row>
    <row r="32" spans="1:10" s="33" customFormat="1" x14ac:dyDescent="0.25">
      <c r="A32" s="44" t="s">
        <v>947</v>
      </c>
      <c r="B32" s="44"/>
      <c r="C32" s="320">
        <v>202434045.84</v>
      </c>
      <c r="D32" s="9"/>
      <c r="E32"/>
      <c r="F32"/>
      <c r="G32"/>
      <c r="H32"/>
      <c r="I32"/>
      <c r="J32"/>
    </row>
    <row r="33" spans="1:10" s="33" customFormat="1" x14ac:dyDescent="0.25">
      <c r="A33"/>
      <c r="B33"/>
      <c r="C33" s="9"/>
      <c r="D33" s="9"/>
      <c r="E33"/>
      <c r="F33"/>
      <c r="G33"/>
      <c r="H33"/>
      <c r="I33"/>
      <c r="J33"/>
    </row>
    <row r="34" spans="1:10" s="33" customFormat="1" x14ac:dyDescent="0.25">
      <c r="A34"/>
      <c r="B34"/>
      <c r="C34" s="9"/>
      <c r="D34" s="9"/>
      <c r="E34"/>
      <c r="F34"/>
      <c r="G34"/>
      <c r="H34"/>
      <c r="I34"/>
      <c r="J34"/>
    </row>
    <row r="35" spans="1:10" s="33" customFormat="1" x14ac:dyDescent="0.25">
      <c r="A35"/>
      <c r="B35"/>
      <c r="C35" s="9"/>
      <c r="D35" s="9"/>
      <c r="E35"/>
      <c r="F35"/>
      <c r="G35"/>
      <c r="H35"/>
      <c r="I35"/>
      <c r="J35"/>
    </row>
    <row r="36" spans="1:10" s="33" customFormat="1" x14ac:dyDescent="0.25">
      <c r="A36"/>
      <c r="B36"/>
      <c r="C36" s="9"/>
      <c r="D36" s="9"/>
      <c r="E36"/>
      <c r="F36"/>
      <c r="G36"/>
      <c r="H36"/>
      <c r="I36"/>
      <c r="J36"/>
    </row>
    <row r="37" spans="1:10" s="33" customFormat="1" x14ac:dyDescent="0.25">
      <c r="A37"/>
      <c r="B37"/>
      <c r="C37" s="9"/>
      <c r="D37" s="9"/>
      <c r="E37"/>
      <c r="F37"/>
      <c r="G37"/>
      <c r="H37"/>
      <c r="I37"/>
      <c r="J37"/>
    </row>
    <row r="38" spans="1:10" s="33" customFormat="1" x14ac:dyDescent="0.25">
      <c r="A38"/>
      <c r="B38"/>
      <c r="C38" s="9"/>
      <c r="D38" s="9"/>
      <c r="E38"/>
      <c r="F38"/>
      <c r="G38"/>
      <c r="H38"/>
      <c r="I38"/>
      <c r="J38"/>
    </row>
    <row r="39" spans="1:10" s="33" customFormat="1" x14ac:dyDescent="0.25">
      <c r="A39"/>
      <c r="B39"/>
      <c r="C39" s="9"/>
      <c r="D39" s="9"/>
      <c r="E39"/>
      <c r="F39"/>
      <c r="G39"/>
      <c r="H39"/>
      <c r="I39"/>
      <c r="J39"/>
    </row>
    <row r="40" spans="1:10" s="33" customFormat="1" x14ac:dyDescent="0.25">
      <c r="A40"/>
      <c r="B40"/>
      <c r="C40" s="9"/>
      <c r="D40" s="9"/>
      <c r="E40"/>
      <c r="F40"/>
      <c r="G40"/>
      <c r="H40"/>
      <c r="I40"/>
      <c r="J40"/>
    </row>
    <row r="41" spans="1:10" s="33" customFormat="1" x14ac:dyDescent="0.25">
      <c r="A41"/>
      <c r="B41"/>
      <c r="C41" s="9"/>
      <c r="D41" s="9"/>
      <c r="E41"/>
      <c r="F41"/>
      <c r="G41"/>
      <c r="H41"/>
      <c r="I41"/>
      <c r="J41"/>
    </row>
    <row r="42" spans="1:10" s="33" customFormat="1" x14ac:dyDescent="0.25">
      <c r="A42"/>
      <c r="B42"/>
      <c r="C42" s="9"/>
      <c r="D42" s="9"/>
      <c r="E42"/>
      <c r="F42"/>
      <c r="G42"/>
      <c r="H42"/>
      <c r="I42"/>
      <c r="J42"/>
    </row>
    <row r="43" spans="1:10" s="33" customFormat="1" x14ac:dyDescent="0.25">
      <c r="A43"/>
      <c r="B43"/>
      <c r="C43" s="9"/>
      <c r="D43" s="9"/>
      <c r="E43"/>
      <c r="F43"/>
      <c r="G43"/>
      <c r="H43"/>
      <c r="I43"/>
      <c r="J43"/>
    </row>
    <row r="44" spans="1:10" s="33" customFormat="1" x14ac:dyDescent="0.25">
      <c r="A44"/>
      <c r="B44"/>
      <c r="C44" s="9"/>
      <c r="D44" s="9"/>
      <c r="E44"/>
      <c r="F44"/>
      <c r="G44"/>
      <c r="H44"/>
      <c r="I44"/>
      <c r="J44"/>
    </row>
    <row r="45" spans="1:10" s="33" customFormat="1" x14ac:dyDescent="0.25">
      <c r="A45"/>
      <c r="B45"/>
      <c r="C45" s="9"/>
      <c r="D45" s="9"/>
      <c r="E45"/>
      <c r="F45"/>
      <c r="G45"/>
      <c r="H45"/>
      <c r="I45"/>
      <c r="J45"/>
    </row>
    <row r="46" spans="1:10" s="33" customFormat="1" x14ac:dyDescent="0.25">
      <c r="A46"/>
      <c r="B46"/>
      <c r="C46" s="9"/>
      <c r="D46" s="9"/>
      <c r="E46"/>
      <c r="F46"/>
      <c r="G46"/>
      <c r="H46"/>
      <c r="I46"/>
      <c r="J46"/>
    </row>
    <row r="47" spans="1:10" s="33" customFormat="1" x14ac:dyDescent="0.25">
      <c r="A47"/>
      <c r="B47"/>
      <c r="C47" s="9"/>
      <c r="D47" s="9"/>
      <c r="E47"/>
      <c r="F47"/>
      <c r="G47"/>
      <c r="H47"/>
      <c r="I47"/>
      <c r="J47"/>
    </row>
    <row r="48" spans="1:10" s="33" customFormat="1" x14ac:dyDescent="0.25">
      <c r="A48"/>
      <c r="B48"/>
      <c r="C48" s="9"/>
      <c r="D48" s="9"/>
      <c r="E48"/>
      <c r="F48"/>
      <c r="G48"/>
      <c r="H48"/>
      <c r="I48"/>
      <c r="J48"/>
    </row>
    <row r="49" spans="1:10" s="33" customFormat="1" x14ac:dyDescent="0.25">
      <c r="A49"/>
      <c r="B49"/>
      <c r="C49" s="9"/>
      <c r="D49" s="9"/>
      <c r="E49"/>
      <c r="F49"/>
      <c r="G49"/>
      <c r="H49"/>
      <c r="I49"/>
      <c r="J49"/>
    </row>
    <row r="50" spans="1:10" s="33" customFormat="1" x14ac:dyDescent="0.25">
      <c r="A50"/>
      <c r="B50"/>
      <c r="C50" s="9"/>
      <c r="D50" s="9"/>
      <c r="E50"/>
      <c r="F50"/>
      <c r="G50"/>
      <c r="H50"/>
      <c r="I50"/>
      <c r="J50"/>
    </row>
    <row r="51" spans="1:10" s="33" customFormat="1" x14ac:dyDescent="0.25">
      <c r="A51"/>
      <c r="B51"/>
      <c r="C51" s="9"/>
      <c r="D51" s="9"/>
      <c r="E51"/>
      <c r="F51"/>
      <c r="G51"/>
      <c r="H51"/>
      <c r="I51"/>
      <c r="J51"/>
    </row>
    <row r="52" spans="1:10" s="33" customFormat="1" x14ac:dyDescent="0.25">
      <c r="A52"/>
      <c r="B52"/>
      <c r="C52" s="9"/>
      <c r="D52" s="9"/>
      <c r="E52"/>
      <c r="F52"/>
      <c r="G52"/>
      <c r="H52"/>
      <c r="I52"/>
      <c r="J52"/>
    </row>
    <row r="53" spans="1:10" s="33" customFormat="1" x14ac:dyDescent="0.25">
      <c r="A53"/>
      <c r="B53"/>
      <c r="C53" s="9"/>
      <c r="D53" s="9"/>
      <c r="E53"/>
      <c r="F53"/>
      <c r="G53"/>
      <c r="H53"/>
      <c r="I53"/>
      <c r="J53"/>
    </row>
    <row r="54" spans="1:10" s="33" customFormat="1" x14ac:dyDescent="0.25">
      <c r="A54"/>
      <c r="B54"/>
      <c r="C54" s="9"/>
      <c r="D54" s="9"/>
      <c r="E54"/>
      <c r="F54"/>
      <c r="G54"/>
      <c r="H54"/>
      <c r="I54"/>
      <c r="J54"/>
    </row>
    <row r="55" spans="1:10" s="33" customFormat="1" x14ac:dyDescent="0.25">
      <c r="A55"/>
      <c r="B55"/>
      <c r="C55" s="9"/>
      <c r="D55" s="9"/>
      <c r="E55"/>
      <c r="F55"/>
      <c r="G55"/>
      <c r="H55"/>
      <c r="I55"/>
      <c r="J55"/>
    </row>
    <row r="56" spans="1:10" s="33" customFormat="1" x14ac:dyDescent="0.25">
      <c r="A56"/>
      <c r="B56"/>
      <c r="C56" s="9"/>
      <c r="D56" s="9"/>
      <c r="E56"/>
      <c r="F56"/>
      <c r="G56"/>
      <c r="H56"/>
      <c r="I56"/>
      <c r="J56"/>
    </row>
    <row r="57" spans="1:10" s="33" customFormat="1" x14ac:dyDescent="0.25">
      <c r="A57"/>
      <c r="B57"/>
      <c r="C57" s="9"/>
      <c r="D57" s="9"/>
      <c r="E57"/>
      <c r="F57"/>
      <c r="G57"/>
      <c r="H57"/>
      <c r="I57"/>
      <c r="J57"/>
    </row>
    <row r="58" spans="1:10" s="33" customFormat="1" x14ac:dyDescent="0.25">
      <c r="A58"/>
      <c r="B58"/>
      <c r="C58" s="9"/>
      <c r="D58" s="9"/>
      <c r="E58"/>
      <c r="F58"/>
      <c r="G58"/>
      <c r="H58"/>
      <c r="I58"/>
      <c r="J58"/>
    </row>
    <row r="59" spans="1:10" s="33" customFormat="1" x14ac:dyDescent="0.25">
      <c r="A59"/>
      <c r="B59"/>
      <c r="C59" s="9"/>
      <c r="D59" s="9"/>
      <c r="E59"/>
      <c r="F59"/>
      <c r="G59"/>
      <c r="H59"/>
      <c r="I59"/>
      <c r="J59"/>
    </row>
    <row r="60" spans="1:10" s="33" customFormat="1" x14ac:dyDescent="0.25">
      <c r="A60"/>
      <c r="B60"/>
      <c r="C60" s="9"/>
      <c r="D60" s="9"/>
      <c r="E60"/>
      <c r="F60"/>
      <c r="G60"/>
      <c r="H60"/>
      <c r="I60"/>
      <c r="J60"/>
    </row>
    <row r="61" spans="1:10" s="33" customFormat="1" x14ac:dyDescent="0.25">
      <c r="A61"/>
      <c r="B61"/>
      <c r="C61" s="9"/>
      <c r="D61" s="9"/>
      <c r="E61"/>
      <c r="F61"/>
      <c r="G61"/>
      <c r="H61"/>
      <c r="I61"/>
      <c r="J61"/>
    </row>
    <row r="62" spans="1:10" s="33" customFormat="1" x14ac:dyDescent="0.25">
      <c r="A62"/>
      <c r="B62"/>
      <c r="C62" s="9"/>
      <c r="D62" s="9"/>
      <c r="E62"/>
      <c r="F62"/>
      <c r="G62"/>
      <c r="H62"/>
      <c r="I62"/>
      <c r="J62"/>
    </row>
    <row r="63" spans="1:10" s="33" customFormat="1" x14ac:dyDescent="0.25">
      <c r="A63"/>
      <c r="B63"/>
      <c r="C63" s="9"/>
      <c r="D63" s="9"/>
      <c r="E63"/>
      <c r="F63"/>
      <c r="G63"/>
      <c r="H63"/>
      <c r="I63"/>
      <c r="J63"/>
    </row>
    <row r="64" spans="1:10" s="33" customFormat="1" x14ac:dyDescent="0.25">
      <c r="A64"/>
      <c r="B64"/>
      <c r="C64" s="9"/>
      <c r="D64" s="9"/>
      <c r="E64"/>
      <c r="F64"/>
      <c r="G64"/>
      <c r="H64"/>
      <c r="I64"/>
      <c r="J64"/>
    </row>
    <row r="65" spans="1:10" s="33" customFormat="1" x14ac:dyDescent="0.25">
      <c r="A65"/>
      <c r="B65"/>
      <c r="C65" s="9"/>
      <c r="D65" s="9"/>
      <c r="E65"/>
      <c r="F65"/>
      <c r="G65"/>
      <c r="H65"/>
      <c r="I65"/>
      <c r="J65"/>
    </row>
    <row r="66" spans="1:10" s="33" customFormat="1" x14ac:dyDescent="0.25">
      <c r="A66"/>
      <c r="B66"/>
      <c r="C66" s="9"/>
      <c r="D66" s="9"/>
      <c r="E66"/>
      <c r="F66"/>
      <c r="G66"/>
      <c r="H66"/>
      <c r="I66"/>
      <c r="J66"/>
    </row>
    <row r="67" spans="1:10" s="33" customFormat="1" x14ac:dyDescent="0.25">
      <c r="A67"/>
      <c r="B67"/>
      <c r="C67" s="9"/>
      <c r="D67" s="9"/>
      <c r="E67"/>
      <c r="F67"/>
      <c r="G67"/>
      <c r="H67"/>
      <c r="I67"/>
      <c r="J67"/>
    </row>
    <row r="68" spans="1:10" s="33" customFormat="1" x14ac:dyDescent="0.25">
      <c r="A68"/>
      <c r="B68"/>
      <c r="C68" s="9"/>
      <c r="D68" s="9"/>
      <c r="E68"/>
      <c r="F68"/>
      <c r="G68"/>
      <c r="H68"/>
      <c r="I68"/>
      <c r="J68"/>
    </row>
    <row r="69" spans="1:10" s="33" customFormat="1" x14ac:dyDescent="0.25">
      <c r="A69"/>
      <c r="B69"/>
      <c r="C69" s="9"/>
      <c r="D69" s="9"/>
      <c r="E69"/>
      <c r="F69"/>
      <c r="G69"/>
      <c r="H69"/>
      <c r="I69"/>
      <c r="J69"/>
    </row>
    <row r="70" spans="1:10" s="33" customFormat="1" x14ac:dyDescent="0.25">
      <c r="A70"/>
      <c r="B70"/>
      <c r="C70" s="9"/>
      <c r="D70" s="9"/>
      <c r="E70"/>
      <c r="F70"/>
      <c r="G70"/>
      <c r="H70"/>
      <c r="I70"/>
      <c r="J70"/>
    </row>
    <row r="71" spans="1:10" s="33" customFormat="1" x14ac:dyDescent="0.25">
      <c r="A71"/>
      <c r="B71"/>
      <c r="C71" s="9"/>
      <c r="D71" s="9"/>
      <c r="E71"/>
      <c r="F71"/>
      <c r="G71"/>
      <c r="H71"/>
      <c r="I71"/>
      <c r="J71"/>
    </row>
    <row r="72" spans="1:10" s="33" customFormat="1" x14ac:dyDescent="0.25">
      <c r="A72"/>
      <c r="B72"/>
      <c r="C72" s="9"/>
      <c r="D72" s="9"/>
      <c r="E72"/>
      <c r="F72"/>
      <c r="G72"/>
      <c r="H72"/>
      <c r="I72"/>
      <c r="J72"/>
    </row>
    <row r="73" spans="1:10" s="33" customFormat="1" x14ac:dyDescent="0.25">
      <c r="A73"/>
      <c r="B73"/>
      <c r="C73" s="9"/>
      <c r="D73" s="9"/>
      <c r="E73"/>
      <c r="F73"/>
      <c r="G73"/>
      <c r="H73"/>
      <c r="I73"/>
      <c r="J73"/>
    </row>
    <row r="74" spans="1:10" s="33" customFormat="1" x14ac:dyDescent="0.25">
      <c r="A74"/>
      <c r="B74"/>
      <c r="C74" s="9"/>
      <c r="D74" s="9"/>
      <c r="E74"/>
      <c r="F74"/>
      <c r="G74"/>
      <c r="H74"/>
      <c r="I74"/>
      <c r="J74"/>
    </row>
    <row r="75" spans="1:10" s="33" customFormat="1" x14ac:dyDescent="0.25">
      <c r="A75"/>
      <c r="B75"/>
      <c r="C75" s="9"/>
      <c r="D75" s="9"/>
      <c r="E75"/>
      <c r="F75"/>
      <c r="G75"/>
      <c r="H75"/>
      <c r="I75"/>
      <c r="J75"/>
    </row>
    <row r="76" spans="1:10" s="33" customFormat="1" x14ac:dyDescent="0.25">
      <c r="A76"/>
      <c r="B76"/>
      <c r="C76" s="9"/>
      <c r="D76" s="9"/>
      <c r="E76"/>
      <c r="F76"/>
      <c r="G76"/>
      <c r="H76"/>
      <c r="I76"/>
      <c r="J76"/>
    </row>
    <row r="77" spans="1:10" s="33" customFormat="1" x14ac:dyDescent="0.25">
      <c r="A77"/>
      <c r="B77"/>
      <c r="C77" s="9"/>
      <c r="D77" s="9"/>
      <c r="E77"/>
      <c r="F77"/>
      <c r="G77"/>
      <c r="H77"/>
      <c r="I77"/>
      <c r="J77"/>
    </row>
    <row r="78" spans="1:10" s="33" customFormat="1" x14ac:dyDescent="0.25">
      <c r="A78"/>
      <c r="B78"/>
      <c r="C78" s="9"/>
      <c r="D78" s="9"/>
      <c r="E78"/>
      <c r="F78"/>
      <c r="G78"/>
      <c r="H78"/>
      <c r="I78"/>
      <c r="J78"/>
    </row>
    <row r="79" spans="1:10" s="33" customFormat="1" x14ac:dyDescent="0.25">
      <c r="A79"/>
      <c r="B79"/>
      <c r="C79" s="9"/>
      <c r="D79" s="9"/>
      <c r="E79"/>
      <c r="F79"/>
      <c r="G79"/>
      <c r="H79"/>
      <c r="I79"/>
      <c r="J79"/>
    </row>
    <row r="80" spans="1:10" s="33" customFormat="1" x14ac:dyDescent="0.25">
      <c r="A80"/>
      <c r="B80"/>
      <c r="C80" s="9"/>
      <c r="D80" s="9"/>
      <c r="E80"/>
      <c r="F80"/>
      <c r="G80"/>
      <c r="H80"/>
      <c r="I80"/>
      <c r="J80"/>
    </row>
    <row r="81" spans="1:10" s="33" customFormat="1" x14ac:dyDescent="0.25">
      <c r="A81"/>
      <c r="B81"/>
      <c r="C81" s="9"/>
      <c r="D81" s="9"/>
      <c r="E81"/>
      <c r="F81"/>
      <c r="G81"/>
      <c r="H81"/>
      <c r="I81"/>
      <c r="J81"/>
    </row>
    <row r="82" spans="1:10" s="33" customFormat="1" x14ac:dyDescent="0.25">
      <c r="A82"/>
      <c r="B82"/>
      <c r="C82" s="9"/>
      <c r="D82" s="9"/>
      <c r="E82"/>
      <c r="F82"/>
      <c r="G82"/>
      <c r="H82"/>
      <c r="I82"/>
      <c r="J82"/>
    </row>
    <row r="83" spans="1:10" s="33" customFormat="1" x14ac:dyDescent="0.25">
      <c r="A83"/>
      <c r="B83"/>
      <c r="C83" s="9"/>
      <c r="D83" s="9"/>
      <c r="E83"/>
      <c r="F83"/>
      <c r="G83"/>
      <c r="H83"/>
      <c r="I83"/>
      <c r="J83"/>
    </row>
    <row r="84" spans="1:10" s="33" customFormat="1" x14ac:dyDescent="0.25">
      <c r="A84"/>
      <c r="B84"/>
      <c r="C84" s="9"/>
      <c r="D84" s="9"/>
      <c r="E84"/>
      <c r="F84"/>
      <c r="G84"/>
      <c r="H84"/>
      <c r="I84"/>
      <c r="J84"/>
    </row>
    <row r="85" spans="1:10" s="33" customFormat="1" x14ac:dyDescent="0.25">
      <c r="A85"/>
      <c r="B85"/>
      <c r="C85" s="9"/>
      <c r="D85" s="9"/>
      <c r="E85"/>
      <c r="F85"/>
      <c r="G85"/>
      <c r="H85"/>
      <c r="I85"/>
      <c r="J85"/>
    </row>
    <row r="86" spans="1:10" s="33" customFormat="1" x14ac:dyDescent="0.25">
      <c r="A86"/>
      <c r="B86"/>
      <c r="C86" s="9"/>
      <c r="D86" s="9"/>
      <c r="E86"/>
      <c r="F86"/>
      <c r="G86"/>
      <c r="H86"/>
      <c r="I86"/>
      <c r="J86"/>
    </row>
    <row r="87" spans="1:10" s="33" customFormat="1" x14ac:dyDescent="0.25">
      <c r="A87"/>
      <c r="B87"/>
      <c r="C87" s="9"/>
      <c r="D87" s="9"/>
      <c r="E87"/>
      <c r="F87"/>
      <c r="G87"/>
      <c r="H87"/>
      <c r="I87"/>
      <c r="J87"/>
    </row>
    <row r="88" spans="1:10" s="33" customFormat="1" x14ac:dyDescent="0.25">
      <c r="A88"/>
      <c r="B88"/>
      <c r="C88" s="9"/>
      <c r="D88" s="9"/>
      <c r="E88"/>
      <c r="F88"/>
      <c r="G88"/>
      <c r="H88"/>
      <c r="I88"/>
      <c r="J88"/>
    </row>
    <row r="89" spans="1:10" s="33" customFormat="1" x14ac:dyDescent="0.25">
      <c r="A89"/>
      <c r="B89"/>
      <c r="C89" s="9"/>
      <c r="D89" s="9"/>
      <c r="E89"/>
      <c r="F89"/>
      <c r="G89"/>
      <c r="H89"/>
      <c r="I89"/>
      <c r="J89"/>
    </row>
    <row r="90" spans="1:10" s="33" customFormat="1" x14ac:dyDescent="0.25">
      <c r="A90"/>
      <c r="B90"/>
      <c r="C90" s="9"/>
      <c r="D90" s="9"/>
      <c r="E90"/>
      <c r="F90"/>
      <c r="G90"/>
      <c r="H90"/>
      <c r="I90"/>
      <c r="J90"/>
    </row>
    <row r="91" spans="1:10" s="33" customFormat="1" x14ac:dyDescent="0.25">
      <c r="A91"/>
      <c r="B91"/>
      <c r="C91" s="9"/>
      <c r="D91" s="9"/>
      <c r="E91"/>
      <c r="F91"/>
      <c r="G91"/>
      <c r="H91"/>
      <c r="I91"/>
      <c r="J91"/>
    </row>
    <row r="92" spans="1:10" s="33" customFormat="1" x14ac:dyDescent="0.25">
      <c r="A92"/>
      <c r="B92"/>
      <c r="C92" s="9"/>
      <c r="D92" s="9"/>
      <c r="E92"/>
      <c r="F92"/>
      <c r="G92"/>
      <c r="H92"/>
      <c r="I92"/>
      <c r="J92"/>
    </row>
    <row r="93" spans="1:10" s="33" customFormat="1" x14ac:dyDescent="0.25">
      <c r="A93"/>
      <c r="B93"/>
      <c r="C93" s="9"/>
      <c r="D93" s="9"/>
      <c r="E93"/>
      <c r="F93"/>
      <c r="G93"/>
      <c r="H93"/>
      <c r="I93"/>
      <c r="J93"/>
    </row>
    <row r="94" spans="1:10" s="33" customFormat="1" x14ac:dyDescent="0.25">
      <c r="A94"/>
      <c r="B94"/>
      <c r="C94" s="9"/>
      <c r="D94" s="9"/>
      <c r="E94"/>
      <c r="F94"/>
      <c r="G94"/>
      <c r="H94"/>
      <c r="I94"/>
      <c r="J94"/>
    </row>
    <row r="95" spans="1:10" s="33" customFormat="1" x14ac:dyDescent="0.25">
      <c r="A95"/>
      <c r="B95"/>
      <c r="C95" s="9"/>
      <c r="D95" s="9"/>
      <c r="E95"/>
      <c r="F95"/>
      <c r="G95"/>
      <c r="H95"/>
      <c r="I95"/>
      <c r="J95"/>
    </row>
    <row r="96" spans="1:10" s="33" customFormat="1" x14ac:dyDescent="0.25">
      <c r="A96"/>
      <c r="B96"/>
      <c r="C96" s="9"/>
      <c r="D96" s="9"/>
      <c r="E96"/>
      <c r="F96"/>
      <c r="G96"/>
      <c r="H96"/>
      <c r="I96"/>
      <c r="J96"/>
    </row>
    <row r="97" spans="1:10" s="33" customFormat="1" x14ac:dyDescent="0.25">
      <c r="A97"/>
      <c r="B97"/>
      <c r="C97" s="9"/>
      <c r="D97" s="9"/>
      <c r="E97"/>
      <c r="F97"/>
      <c r="G97"/>
      <c r="H97"/>
      <c r="I97"/>
      <c r="J97"/>
    </row>
    <row r="98" spans="1:10" s="33" customFormat="1" x14ac:dyDescent="0.25">
      <c r="A98"/>
      <c r="B98"/>
      <c r="C98" s="9"/>
      <c r="D98" s="9"/>
      <c r="E98"/>
      <c r="F98"/>
      <c r="G98"/>
      <c r="H98"/>
      <c r="I98"/>
      <c r="J98"/>
    </row>
    <row r="99" spans="1:10" s="33" customFormat="1" x14ac:dyDescent="0.25">
      <c r="A99"/>
      <c r="B99"/>
      <c r="C99" s="9"/>
      <c r="D99" s="9"/>
      <c r="E99"/>
      <c r="F99"/>
      <c r="G99"/>
      <c r="H99"/>
      <c r="I99"/>
      <c r="J99"/>
    </row>
    <row r="100" spans="1:10" s="33" customFormat="1" x14ac:dyDescent="0.25">
      <c r="A100"/>
      <c r="B100"/>
      <c r="C100" s="9"/>
      <c r="D100" s="9"/>
      <c r="E100"/>
      <c r="F100"/>
      <c r="G100"/>
      <c r="H100"/>
      <c r="I100"/>
      <c r="J100"/>
    </row>
    <row r="101" spans="1:10" s="33" customFormat="1" x14ac:dyDescent="0.25">
      <c r="A101"/>
      <c r="B101"/>
      <c r="C101" s="9"/>
      <c r="D101" s="9"/>
      <c r="E101"/>
      <c r="F101"/>
      <c r="G101"/>
      <c r="H101"/>
      <c r="I101"/>
      <c r="J101"/>
    </row>
    <row r="102" spans="1:10" s="33" customFormat="1" x14ac:dyDescent="0.25">
      <c r="A102"/>
      <c r="B102"/>
      <c r="C102" s="9"/>
      <c r="D102" s="9"/>
      <c r="E102"/>
      <c r="F102"/>
      <c r="G102"/>
      <c r="H102"/>
      <c r="I102"/>
      <c r="J102"/>
    </row>
    <row r="103" spans="1:10" s="33" customFormat="1" x14ac:dyDescent="0.25">
      <c r="A103"/>
      <c r="B103"/>
      <c r="C103" s="9"/>
      <c r="D103" s="9"/>
      <c r="E103"/>
      <c r="F103"/>
      <c r="G103"/>
      <c r="H103"/>
      <c r="I103"/>
      <c r="J103"/>
    </row>
    <row r="104" spans="1:10" s="33" customFormat="1" x14ac:dyDescent="0.25">
      <c r="A104"/>
      <c r="B104"/>
      <c r="C104" s="9"/>
      <c r="D104" s="9"/>
      <c r="E104"/>
      <c r="F104"/>
      <c r="G104"/>
      <c r="H104"/>
      <c r="I104"/>
      <c r="J104"/>
    </row>
    <row r="105" spans="1:10" s="33" customFormat="1" x14ac:dyDescent="0.25">
      <c r="A105"/>
      <c r="B105"/>
      <c r="C105" s="9"/>
      <c r="D105" s="9"/>
      <c r="E105"/>
      <c r="F105"/>
      <c r="G105"/>
      <c r="H105"/>
      <c r="I105"/>
      <c r="J105"/>
    </row>
    <row r="106" spans="1:10" s="33" customFormat="1" x14ac:dyDescent="0.25">
      <c r="A106"/>
      <c r="B106"/>
      <c r="C106" s="9"/>
      <c r="D106" s="9"/>
      <c r="E106"/>
      <c r="F106"/>
      <c r="G106"/>
      <c r="H106"/>
      <c r="I106"/>
      <c r="J106"/>
    </row>
    <row r="107" spans="1:10" s="33" customFormat="1" x14ac:dyDescent="0.25">
      <c r="A107"/>
      <c r="B107"/>
      <c r="C107" s="9"/>
      <c r="D107" s="9"/>
      <c r="E107"/>
      <c r="F107"/>
      <c r="G107"/>
      <c r="H107"/>
      <c r="I107"/>
      <c r="J107"/>
    </row>
    <row r="108" spans="1:10" s="33" customFormat="1" x14ac:dyDescent="0.25">
      <c r="A108"/>
      <c r="B108"/>
      <c r="C108" s="9"/>
      <c r="D108" s="9"/>
      <c r="E108"/>
      <c r="F108"/>
      <c r="G108"/>
      <c r="H108"/>
      <c r="I108"/>
      <c r="J108"/>
    </row>
    <row r="109" spans="1:10" s="33" customFormat="1" x14ac:dyDescent="0.25">
      <c r="A109"/>
      <c r="B109"/>
      <c r="C109" s="9"/>
      <c r="D109" s="9"/>
      <c r="E109"/>
      <c r="F109"/>
      <c r="G109"/>
      <c r="H109"/>
      <c r="I109"/>
      <c r="J109"/>
    </row>
    <row r="110" spans="1:10" s="33" customFormat="1" x14ac:dyDescent="0.25">
      <c r="A110"/>
      <c r="B110"/>
      <c r="C110" s="9"/>
      <c r="D110" s="9"/>
      <c r="E110"/>
      <c r="F110"/>
      <c r="G110"/>
      <c r="H110"/>
      <c r="I110"/>
      <c r="J110"/>
    </row>
    <row r="111" spans="1:10" s="33" customFormat="1" x14ac:dyDescent="0.25">
      <c r="A111"/>
      <c r="B111"/>
      <c r="C111" s="9"/>
      <c r="D111" s="9"/>
      <c r="E111"/>
      <c r="F111"/>
      <c r="G111"/>
      <c r="H111"/>
      <c r="I111"/>
      <c r="J111"/>
    </row>
    <row r="112" spans="1:10" s="33" customFormat="1" x14ac:dyDescent="0.25">
      <c r="A112"/>
      <c r="B112"/>
      <c r="C112" s="9"/>
      <c r="D112" s="9"/>
      <c r="E112"/>
      <c r="F112"/>
      <c r="G112"/>
      <c r="H112"/>
      <c r="I112"/>
      <c r="J112"/>
    </row>
    <row r="113" spans="1:10" s="33" customFormat="1" x14ac:dyDescent="0.25">
      <c r="A113"/>
      <c r="B113"/>
      <c r="C113" s="9"/>
      <c r="D113" s="9"/>
      <c r="E113"/>
      <c r="F113"/>
      <c r="G113"/>
      <c r="H113"/>
      <c r="I113"/>
      <c r="J113"/>
    </row>
    <row r="114" spans="1:10" s="33" customFormat="1" x14ac:dyDescent="0.25">
      <c r="A114"/>
      <c r="B114"/>
      <c r="C114" s="9"/>
      <c r="D114" s="9"/>
      <c r="E114"/>
      <c r="F114"/>
      <c r="G114"/>
      <c r="H114"/>
      <c r="I114"/>
      <c r="J114"/>
    </row>
    <row r="115" spans="1:10" s="33" customFormat="1" x14ac:dyDescent="0.25">
      <c r="A115"/>
      <c r="B115"/>
      <c r="C115" s="9"/>
      <c r="D115" s="9"/>
      <c r="E115"/>
      <c r="F115"/>
      <c r="G115"/>
      <c r="H115"/>
      <c r="I115"/>
      <c r="J115"/>
    </row>
    <row r="116" spans="1:10" s="33" customFormat="1" x14ac:dyDescent="0.25">
      <c r="A116"/>
      <c r="B116"/>
      <c r="C116" s="9"/>
      <c r="D116" s="9"/>
      <c r="E116"/>
      <c r="F116"/>
      <c r="G116"/>
      <c r="H116"/>
      <c r="I116"/>
      <c r="J116"/>
    </row>
    <row r="117" spans="1:10" s="33" customFormat="1" x14ac:dyDescent="0.25">
      <c r="A117"/>
      <c r="B117"/>
      <c r="C117" s="9"/>
      <c r="D117" s="9"/>
      <c r="E117"/>
      <c r="F117"/>
      <c r="G117"/>
      <c r="H117"/>
      <c r="I117"/>
      <c r="J117"/>
    </row>
    <row r="118" spans="1:10" s="33" customFormat="1" x14ac:dyDescent="0.25">
      <c r="A118"/>
      <c r="B118"/>
      <c r="C118" s="9"/>
      <c r="D118" s="9"/>
      <c r="E118"/>
      <c r="F118"/>
      <c r="G118"/>
      <c r="H118"/>
      <c r="I118"/>
      <c r="J118"/>
    </row>
    <row r="119" spans="1:10" s="33" customFormat="1" x14ac:dyDescent="0.25">
      <c r="A119"/>
      <c r="B119"/>
      <c r="C119" s="9"/>
      <c r="D119" s="9"/>
      <c r="E119"/>
      <c r="F119"/>
      <c r="G119"/>
      <c r="H119"/>
      <c r="I119"/>
      <c r="J119"/>
    </row>
    <row r="120" spans="1:10" s="33" customFormat="1" x14ac:dyDescent="0.25">
      <c r="A120"/>
      <c r="B120"/>
      <c r="C120" s="9"/>
      <c r="D120" s="9"/>
      <c r="E120"/>
      <c r="F120"/>
      <c r="G120"/>
      <c r="H120"/>
      <c r="I120"/>
      <c r="J120"/>
    </row>
    <row r="121" spans="1:10" s="33" customFormat="1" x14ac:dyDescent="0.25">
      <c r="A121"/>
      <c r="B121"/>
      <c r="C121" s="9"/>
      <c r="D121" s="9"/>
      <c r="E121"/>
      <c r="F121"/>
      <c r="G121"/>
      <c r="H121"/>
      <c r="I121"/>
      <c r="J121"/>
    </row>
    <row r="122" spans="1:10" s="33" customFormat="1" x14ac:dyDescent="0.25">
      <c r="A122"/>
      <c r="B122"/>
      <c r="C122" s="9"/>
      <c r="D122" s="9"/>
      <c r="E122"/>
      <c r="F122"/>
      <c r="G122"/>
      <c r="H122"/>
      <c r="I122"/>
      <c r="J122"/>
    </row>
    <row r="123" spans="1:10" s="33" customFormat="1" x14ac:dyDescent="0.25">
      <c r="A123"/>
      <c r="B123"/>
      <c r="C123" s="9"/>
      <c r="D123" s="9"/>
      <c r="E123"/>
      <c r="F123"/>
      <c r="G123"/>
      <c r="H123"/>
      <c r="I123"/>
      <c r="J123"/>
    </row>
    <row r="124" spans="1:10" s="33" customFormat="1" x14ac:dyDescent="0.25">
      <c r="A124"/>
      <c r="B124"/>
      <c r="C124" s="9"/>
      <c r="D124" s="9"/>
      <c r="E124"/>
      <c r="F124"/>
      <c r="G124"/>
      <c r="H124"/>
      <c r="I124"/>
      <c r="J124"/>
    </row>
    <row r="125" spans="1:10" s="33" customFormat="1" x14ac:dyDescent="0.25">
      <c r="A125"/>
      <c r="B125"/>
      <c r="C125" s="9"/>
      <c r="D125" s="9"/>
      <c r="E125"/>
      <c r="F125"/>
      <c r="G125"/>
      <c r="H125"/>
      <c r="I125"/>
      <c r="J125"/>
    </row>
    <row r="126" spans="1:10" s="33" customFormat="1" x14ac:dyDescent="0.25">
      <c r="A126"/>
      <c r="B126"/>
      <c r="C126" s="9"/>
      <c r="D126" s="9"/>
      <c r="E126"/>
      <c r="F126"/>
      <c r="G126"/>
      <c r="H126"/>
      <c r="I126"/>
      <c r="J126"/>
    </row>
    <row r="127" spans="1:10" s="33" customFormat="1" x14ac:dyDescent="0.25">
      <c r="A127"/>
      <c r="B127"/>
      <c r="C127" s="9"/>
      <c r="D127" s="9"/>
      <c r="E127"/>
      <c r="F127"/>
      <c r="G127"/>
      <c r="H127"/>
      <c r="I127"/>
      <c r="J127"/>
    </row>
    <row r="128" spans="1:10" s="33" customFormat="1" x14ac:dyDescent="0.25">
      <c r="A128"/>
      <c r="B128"/>
      <c r="C128" s="9"/>
      <c r="D128" s="9"/>
      <c r="E128"/>
      <c r="F128"/>
      <c r="G128"/>
      <c r="H128"/>
      <c r="I128"/>
      <c r="J128"/>
    </row>
    <row r="129" spans="1:10" s="33" customFormat="1" x14ac:dyDescent="0.25">
      <c r="A129"/>
      <c r="B129"/>
      <c r="C129" s="9"/>
      <c r="D129" s="9"/>
      <c r="E129"/>
      <c r="F129"/>
      <c r="G129"/>
      <c r="H129"/>
      <c r="I129"/>
      <c r="J129"/>
    </row>
    <row r="130" spans="1:10" s="33" customFormat="1" x14ac:dyDescent="0.25">
      <c r="A130"/>
      <c r="B130"/>
      <c r="C130" s="9"/>
      <c r="D130" s="9"/>
      <c r="E130"/>
      <c r="F130"/>
      <c r="G130"/>
      <c r="H130"/>
      <c r="I130"/>
      <c r="J130"/>
    </row>
    <row r="131" spans="1:10" s="33" customFormat="1" x14ac:dyDescent="0.25">
      <c r="A131"/>
      <c r="B131"/>
      <c r="C131" s="9"/>
      <c r="D131" s="9"/>
      <c r="E131"/>
      <c r="F131"/>
      <c r="G131"/>
      <c r="H131"/>
      <c r="I131"/>
      <c r="J131"/>
    </row>
    <row r="132" spans="1:10" s="33" customFormat="1" x14ac:dyDescent="0.25">
      <c r="A132"/>
      <c r="B132"/>
      <c r="C132" s="9"/>
      <c r="D132" s="34"/>
    </row>
    <row r="133" spans="1:10" s="33" customFormat="1" x14ac:dyDescent="0.25">
      <c r="A133"/>
      <c r="B133"/>
      <c r="C133" s="9"/>
      <c r="D133" s="34"/>
    </row>
    <row r="134" spans="1:10" s="33" customFormat="1" x14ac:dyDescent="0.25">
      <c r="A134"/>
      <c r="B134"/>
      <c r="C134" s="9"/>
      <c r="D134" s="34"/>
    </row>
    <row r="135" spans="1:10" s="33" customFormat="1" x14ac:dyDescent="0.25">
      <c r="A135"/>
      <c r="B135"/>
      <c r="C135" s="9"/>
      <c r="D135" s="34"/>
    </row>
    <row r="136" spans="1:10" s="33" customFormat="1" x14ac:dyDescent="0.25">
      <c r="A136"/>
      <c r="B136"/>
      <c r="C136" s="9"/>
      <c r="D136" s="34"/>
    </row>
    <row r="137" spans="1:10" s="33" customFormat="1" x14ac:dyDescent="0.25">
      <c r="A137"/>
      <c r="B137"/>
      <c r="C137" s="9"/>
      <c r="D137" s="34"/>
    </row>
    <row r="138" spans="1:10" s="33" customFormat="1" x14ac:dyDescent="0.25">
      <c r="A138"/>
      <c r="B138"/>
      <c r="C138" s="9"/>
      <c r="D138" s="34"/>
    </row>
    <row r="139" spans="1:10" s="33" customFormat="1" x14ac:dyDescent="0.25">
      <c r="A139"/>
      <c r="B139"/>
      <c r="C139" s="9"/>
      <c r="D139" s="34"/>
    </row>
    <row r="140" spans="1:10" s="33" customFormat="1" x14ac:dyDescent="0.25">
      <c r="A140"/>
      <c r="B140"/>
      <c r="C140" s="9"/>
      <c r="D140" s="34"/>
    </row>
    <row r="141" spans="1:10" s="33" customFormat="1" x14ac:dyDescent="0.25">
      <c r="A141"/>
      <c r="B141"/>
      <c r="C141" s="9"/>
      <c r="D141" s="34"/>
    </row>
    <row r="142" spans="1:10" s="33" customFormat="1" x14ac:dyDescent="0.25">
      <c r="A142"/>
      <c r="B142"/>
      <c r="C142" s="9"/>
      <c r="D142" s="34"/>
    </row>
    <row r="143" spans="1:10" s="33" customFormat="1" x14ac:dyDescent="0.25">
      <c r="A143"/>
      <c r="B143"/>
      <c r="C143" s="9"/>
      <c r="D143" s="34"/>
    </row>
    <row r="144" spans="1:10" s="33" customFormat="1" x14ac:dyDescent="0.25">
      <c r="A144"/>
      <c r="B144"/>
      <c r="C144" s="9"/>
      <c r="D144" s="34"/>
    </row>
    <row r="145" spans="1:4" s="33" customFormat="1" x14ac:dyDescent="0.25">
      <c r="A145"/>
      <c r="B145"/>
      <c r="C145" s="9"/>
      <c r="D145" s="34"/>
    </row>
    <row r="146" spans="1:4" s="33" customFormat="1" x14ac:dyDescent="0.25">
      <c r="A146"/>
      <c r="B146"/>
      <c r="C146" s="9"/>
      <c r="D146" s="34"/>
    </row>
    <row r="147" spans="1:4" s="33" customFormat="1" x14ac:dyDescent="0.25">
      <c r="A147"/>
      <c r="B147"/>
      <c r="C147" s="9"/>
      <c r="D147" s="34"/>
    </row>
    <row r="148" spans="1:4" s="33" customFormat="1" x14ac:dyDescent="0.25">
      <c r="A148"/>
      <c r="B148"/>
      <c r="C148" s="9"/>
      <c r="D148" s="34"/>
    </row>
    <row r="149" spans="1:4" s="33" customFormat="1" x14ac:dyDescent="0.25">
      <c r="A149"/>
      <c r="B149"/>
      <c r="C149" s="9"/>
      <c r="D149" s="34"/>
    </row>
    <row r="150" spans="1:4" s="33" customFormat="1" x14ac:dyDescent="0.25">
      <c r="A150"/>
      <c r="B150"/>
      <c r="C150" s="9"/>
      <c r="D150" s="34"/>
    </row>
    <row r="151" spans="1:4" s="33" customFormat="1" x14ac:dyDescent="0.25">
      <c r="A151"/>
      <c r="B151"/>
      <c r="C151" s="9"/>
      <c r="D151" s="34"/>
    </row>
    <row r="152" spans="1:4" s="33" customFormat="1" x14ac:dyDescent="0.25">
      <c r="A152"/>
      <c r="B152"/>
      <c r="C152" s="9"/>
      <c r="D152" s="34"/>
    </row>
    <row r="153" spans="1:4" s="33" customFormat="1" x14ac:dyDescent="0.25">
      <c r="A153"/>
      <c r="B153"/>
      <c r="C153" s="9"/>
      <c r="D153" s="34"/>
    </row>
    <row r="154" spans="1:4" s="33" customFormat="1" x14ac:dyDescent="0.25">
      <c r="A154"/>
      <c r="B154"/>
      <c r="C154" s="9"/>
      <c r="D154" s="34"/>
    </row>
    <row r="155" spans="1:4" s="33" customFormat="1" x14ac:dyDescent="0.25">
      <c r="A155"/>
      <c r="B155"/>
      <c r="C155" s="9"/>
      <c r="D155" s="34"/>
    </row>
    <row r="156" spans="1:4" s="33" customFormat="1" x14ac:dyDescent="0.25">
      <c r="A156"/>
      <c r="B156"/>
      <c r="C156" s="9"/>
      <c r="D156" s="34"/>
    </row>
    <row r="157" spans="1:4" s="33" customFormat="1" x14ac:dyDescent="0.25">
      <c r="A157"/>
      <c r="B157"/>
      <c r="C157" s="9"/>
      <c r="D157" s="34"/>
    </row>
    <row r="158" spans="1:4" s="33" customFormat="1" x14ac:dyDescent="0.25">
      <c r="A158"/>
      <c r="B158"/>
      <c r="C158" s="9"/>
      <c r="D158" s="34"/>
    </row>
    <row r="159" spans="1:4" s="33" customFormat="1" x14ac:dyDescent="0.25">
      <c r="A159"/>
      <c r="B159"/>
      <c r="C159" s="9"/>
      <c r="D159" s="34"/>
    </row>
    <row r="160" spans="1:4" s="33" customFormat="1" x14ac:dyDescent="0.25">
      <c r="A160"/>
      <c r="B160"/>
      <c r="C160" s="9"/>
      <c r="D160" s="34"/>
    </row>
    <row r="161" spans="1:4" s="33" customFormat="1" x14ac:dyDescent="0.25">
      <c r="A161"/>
      <c r="B161"/>
      <c r="C161" s="9"/>
      <c r="D161" s="34"/>
    </row>
    <row r="162" spans="1:4" s="33" customFormat="1" x14ac:dyDescent="0.25">
      <c r="A162"/>
      <c r="B162"/>
      <c r="C162" s="9"/>
      <c r="D162" s="34"/>
    </row>
    <row r="163" spans="1:4" s="33" customFormat="1" x14ac:dyDescent="0.25">
      <c r="A163"/>
      <c r="B163"/>
      <c r="C163" s="9"/>
      <c r="D163" s="34"/>
    </row>
    <row r="164" spans="1:4" s="33" customFormat="1" x14ac:dyDescent="0.25">
      <c r="A164"/>
      <c r="B164"/>
      <c r="C164" s="9"/>
      <c r="D164" s="34"/>
    </row>
    <row r="165" spans="1:4" s="33" customFormat="1" x14ac:dyDescent="0.25">
      <c r="A165"/>
      <c r="B165"/>
      <c r="C165" s="9"/>
      <c r="D165" s="34"/>
    </row>
    <row r="166" spans="1:4" s="33" customFormat="1" x14ac:dyDescent="0.25">
      <c r="A166"/>
      <c r="B166"/>
      <c r="C166" s="9"/>
      <c r="D166" s="34"/>
    </row>
    <row r="167" spans="1:4" s="33" customFormat="1" x14ac:dyDescent="0.25">
      <c r="A167"/>
      <c r="B167"/>
      <c r="C167" s="9"/>
      <c r="D167" s="34"/>
    </row>
    <row r="168" spans="1:4" s="33" customFormat="1" x14ac:dyDescent="0.25">
      <c r="A168"/>
      <c r="B168"/>
      <c r="C168" s="9"/>
      <c r="D168" s="34"/>
    </row>
    <row r="169" spans="1:4" s="33" customFormat="1" x14ac:dyDescent="0.25">
      <c r="A169"/>
      <c r="B169"/>
      <c r="C169" s="9"/>
      <c r="D169" s="34"/>
    </row>
    <row r="170" spans="1:4" s="33" customFormat="1" x14ac:dyDescent="0.25">
      <c r="A170"/>
      <c r="B170"/>
      <c r="C170" s="9"/>
      <c r="D170" s="34"/>
    </row>
    <row r="171" spans="1:4" s="33" customFormat="1" x14ac:dyDescent="0.25">
      <c r="A171"/>
      <c r="B171"/>
      <c r="C171" s="9"/>
      <c r="D171" s="34"/>
    </row>
    <row r="172" spans="1:4" s="33" customFormat="1" x14ac:dyDescent="0.25">
      <c r="A172"/>
      <c r="B172"/>
      <c r="C172" s="9"/>
      <c r="D172" s="34"/>
    </row>
    <row r="173" spans="1:4" s="33" customFormat="1" x14ac:dyDescent="0.25">
      <c r="A173"/>
      <c r="B173"/>
      <c r="C173" s="9"/>
      <c r="D173" s="34"/>
    </row>
    <row r="174" spans="1:4" s="33" customFormat="1" x14ac:dyDescent="0.25">
      <c r="A174"/>
      <c r="B174"/>
      <c r="C174" s="9"/>
      <c r="D174" s="34"/>
    </row>
    <row r="175" spans="1:4" s="33" customFormat="1" x14ac:dyDescent="0.25">
      <c r="A175"/>
      <c r="B175"/>
      <c r="C175" s="9"/>
      <c r="D175" s="34"/>
    </row>
    <row r="176" spans="1:4" s="33" customFormat="1" x14ac:dyDescent="0.25">
      <c r="A176"/>
      <c r="B176"/>
      <c r="C176" s="9"/>
      <c r="D176" s="34"/>
    </row>
    <row r="177" spans="1:4" s="33" customFormat="1" x14ac:dyDescent="0.25">
      <c r="A177"/>
      <c r="B177"/>
      <c r="C177" s="9"/>
      <c r="D177" s="34"/>
    </row>
    <row r="178" spans="1:4" s="33" customFormat="1" x14ac:dyDescent="0.25">
      <c r="A178"/>
      <c r="B178"/>
      <c r="C178" s="9"/>
      <c r="D178" s="34"/>
    </row>
    <row r="179" spans="1:4" s="33" customFormat="1" x14ac:dyDescent="0.25">
      <c r="A179"/>
      <c r="B179"/>
      <c r="C179" s="9"/>
      <c r="D179" s="34"/>
    </row>
    <row r="180" spans="1:4" s="33" customFormat="1" x14ac:dyDescent="0.25">
      <c r="A180"/>
      <c r="B180"/>
      <c r="C180" s="9"/>
      <c r="D180" s="34"/>
    </row>
    <row r="181" spans="1:4" s="33" customFormat="1" x14ac:dyDescent="0.25">
      <c r="A181"/>
      <c r="B181"/>
      <c r="C181" s="9"/>
      <c r="D181" s="34"/>
    </row>
    <row r="182" spans="1:4" s="33" customFormat="1" x14ac:dyDescent="0.25">
      <c r="A182"/>
      <c r="B182"/>
      <c r="C182" s="9"/>
      <c r="D182" s="34"/>
    </row>
    <row r="183" spans="1:4" s="33" customFormat="1" x14ac:dyDescent="0.25">
      <c r="A183"/>
      <c r="B183"/>
      <c r="C183" s="9"/>
      <c r="D183" s="34"/>
    </row>
    <row r="184" spans="1:4" s="33" customFormat="1" x14ac:dyDescent="0.25">
      <c r="A184"/>
      <c r="B184"/>
      <c r="C184" s="9"/>
      <c r="D184" s="34"/>
    </row>
    <row r="185" spans="1:4" s="33" customFormat="1" x14ac:dyDescent="0.25">
      <c r="A185"/>
      <c r="B185"/>
      <c r="C185" s="9"/>
      <c r="D185" s="34"/>
    </row>
    <row r="186" spans="1:4" s="33" customFormat="1" x14ac:dyDescent="0.25">
      <c r="A186"/>
      <c r="B186"/>
      <c r="C186" s="9"/>
      <c r="D186" s="34"/>
    </row>
    <row r="187" spans="1:4" s="33" customFormat="1" x14ac:dyDescent="0.25">
      <c r="A187"/>
      <c r="B187"/>
      <c r="C187" s="9"/>
      <c r="D187" s="34"/>
    </row>
    <row r="188" spans="1:4" s="33" customFormat="1" x14ac:dyDescent="0.25">
      <c r="A188"/>
      <c r="B188"/>
      <c r="C188" s="9"/>
      <c r="D188" s="34"/>
    </row>
    <row r="189" spans="1:4" s="33" customFormat="1" x14ac:dyDescent="0.25">
      <c r="A189"/>
      <c r="B189"/>
      <c r="C189" s="9"/>
      <c r="D189" s="34"/>
    </row>
    <row r="190" spans="1:4" s="33" customFormat="1" x14ac:dyDescent="0.25">
      <c r="A190"/>
      <c r="B190"/>
      <c r="C190" s="9"/>
      <c r="D190" s="34"/>
    </row>
    <row r="191" spans="1:4" s="33" customFormat="1" x14ac:dyDescent="0.25">
      <c r="A191"/>
      <c r="B191"/>
      <c r="C191" s="9"/>
      <c r="D191" s="34"/>
    </row>
    <row r="192" spans="1:4" s="33" customFormat="1" x14ac:dyDescent="0.25">
      <c r="A192"/>
      <c r="B192"/>
      <c r="C192" s="9"/>
      <c r="D192" s="34"/>
    </row>
    <row r="193" spans="1:4" s="33" customFormat="1" x14ac:dyDescent="0.25">
      <c r="A193"/>
      <c r="B193"/>
      <c r="C193" s="9"/>
      <c r="D193" s="34"/>
    </row>
    <row r="194" spans="1:4" s="33" customFormat="1" x14ac:dyDescent="0.25">
      <c r="A194"/>
      <c r="B194"/>
      <c r="C194" s="9"/>
      <c r="D194" s="34"/>
    </row>
    <row r="195" spans="1:4" s="33" customFormat="1" x14ac:dyDescent="0.25">
      <c r="A195"/>
      <c r="B195"/>
      <c r="C195" s="9"/>
      <c r="D195" s="34"/>
    </row>
    <row r="196" spans="1:4" s="33" customFormat="1" x14ac:dyDescent="0.25">
      <c r="A196"/>
      <c r="B196"/>
      <c r="C196" s="9"/>
      <c r="D196" s="34"/>
    </row>
    <row r="197" spans="1:4" s="33" customFormat="1" x14ac:dyDescent="0.25">
      <c r="A197"/>
      <c r="B197"/>
      <c r="C197" s="9"/>
      <c r="D197" s="34"/>
    </row>
    <row r="198" spans="1:4" s="33" customFormat="1" x14ac:dyDescent="0.25">
      <c r="A198"/>
      <c r="B198"/>
      <c r="C198" s="9"/>
      <c r="D198" s="34"/>
    </row>
    <row r="199" spans="1:4" s="33" customFormat="1" x14ac:dyDescent="0.25">
      <c r="A199"/>
      <c r="B199"/>
      <c r="C199" s="9"/>
      <c r="D199" s="34"/>
    </row>
    <row r="200" spans="1:4" s="33" customFormat="1" x14ac:dyDescent="0.25">
      <c r="A200"/>
      <c r="B200"/>
      <c r="C200" s="9"/>
      <c r="D200" s="34"/>
    </row>
    <row r="201" spans="1:4" s="33" customFormat="1" x14ac:dyDescent="0.25">
      <c r="A201"/>
      <c r="B201"/>
      <c r="C201" s="9"/>
      <c r="D201" s="34"/>
    </row>
    <row r="202" spans="1:4" s="33" customFormat="1" x14ac:dyDescent="0.25">
      <c r="A202"/>
      <c r="B202"/>
      <c r="C202" s="9"/>
      <c r="D202" s="34"/>
    </row>
    <row r="203" spans="1:4" s="33" customFormat="1" x14ac:dyDescent="0.25">
      <c r="A203"/>
      <c r="B203"/>
      <c r="C203" s="9"/>
      <c r="D203" s="34"/>
    </row>
    <row r="204" spans="1:4" s="33" customFormat="1" x14ac:dyDescent="0.25">
      <c r="A204"/>
      <c r="B204"/>
      <c r="C204" s="9"/>
      <c r="D204" s="34"/>
    </row>
    <row r="205" spans="1:4" s="33" customFormat="1" x14ac:dyDescent="0.25">
      <c r="A205"/>
      <c r="B205"/>
      <c r="C205" s="9"/>
      <c r="D205" s="34"/>
    </row>
    <row r="206" spans="1:4" s="33" customFormat="1" x14ac:dyDescent="0.25">
      <c r="A206"/>
      <c r="B206"/>
      <c r="C206" s="9"/>
      <c r="D206" s="34"/>
    </row>
    <row r="207" spans="1:4" s="33" customFormat="1" x14ac:dyDescent="0.25">
      <c r="A207"/>
      <c r="B207"/>
      <c r="C207" s="9"/>
      <c r="D207" s="34"/>
    </row>
    <row r="208" spans="1:4" s="33" customFormat="1" x14ac:dyDescent="0.25">
      <c r="A208"/>
      <c r="B208"/>
      <c r="C208" s="9"/>
      <c r="D208" s="34"/>
    </row>
    <row r="209" spans="1:4" s="33" customFormat="1" x14ac:dyDescent="0.25">
      <c r="A209"/>
      <c r="B209"/>
      <c r="C209" s="9"/>
      <c r="D209" s="34"/>
    </row>
    <row r="210" spans="1:4" s="33" customFormat="1" x14ac:dyDescent="0.25">
      <c r="A210"/>
      <c r="B210"/>
      <c r="C210" s="9"/>
      <c r="D210" s="34"/>
    </row>
    <row r="211" spans="1:4" s="33" customFormat="1" x14ac:dyDescent="0.25">
      <c r="A211"/>
      <c r="B211"/>
      <c r="C211" s="9"/>
      <c r="D211" s="34"/>
    </row>
    <row r="212" spans="1:4" s="33" customFormat="1" x14ac:dyDescent="0.25">
      <c r="A212"/>
      <c r="B212"/>
      <c r="C212" s="9"/>
      <c r="D212" s="34"/>
    </row>
    <row r="213" spans="1:4" s="33" customFormat="1" x14ac:dyDescent="0.25">
      <c r="A213"/>
      <c r="B213"/>
      <c r="C213" s="9"/>
      <c r="D213" s="34"/>
    </row>
    <row r="214" spans="1:4" s="33" customFormat="1" x14ac:dyDescent="0.25">
      <c r="A214"/>
      <c r="B214"/>
      <c r="C214" s="9"/>
      <c r="D214" s="34"/>
    </row>
    <row r="215" spans="1:4" s="33" customFormat="1" x14ac:dyDescent="0.25">
      <c r="A215"/>
      <c r="B215"/>
      <c r="C215" s="9"/>
      <c r="D215" s="34"/>
    </row>
    <row r="216" spans="1:4" s="33" customFormat="1" x14ac:dyDescent="0.25">
      <c r="A216"/>
      <c r="B216"/>
      <c r="C216" s="9"/>
      <c r="D216" s="34"/>
    </row>
    <row r="217" spans="1:4" s="33" customFormat="1" x14ac:dyDescent="0.25">
      <c r="A217"/>
      <c r="B217"/>
      <c r="C217" s="9"/>
      <c r="D217" s="34"/>
    </row>
    <row r="218" spans="1:4" s="33" customFormat="1" x14ac:dyDescent="0.25">
      <c r="A218"/>
      <c r="B218"/>
      <c r="C218" s="9"/>
      <c r="D218" s="34"/>
    </row>
    <row r="219" spans="1:4" s="33" customFormat="1" x14ac:dyDescent="0.25">
      <c r="A219"/>
      <c r="B219"/>
      <c r="C219" s="9"/>
      <c r="D219" s="34"/>
    </row>
    <row r="220" spans="1:4" s="33" customFormat="1" x14ac:dyDescent="0.25">
      <c r="A220"/>
      <c r="B220"/>
      <c r="C220" s="9"/>
      <c r="D220" s="34"/>
    </row>
    <row r="221" spans="1:4" s="33" customFormat="1" x14ac:dyDescent="0.25">
      <c r="A221"/>
      <c r="B221"/>
      <c r="C221" s="9"/>
      <c r="D221" s="34"/>
    </row>
    <row r="222" spans="1:4" s="33" customFormat="1" x14ac:dyDescent="0.25">
      <c r="A222"/>
      <c r="B222"/>
      <c r="C222" s="9"/>
      <c r="D222" s="34"/>
    </row>
    <row r="223" spans="1:4" s="33" customFormat="1" x14ac:dyDescent="0.25">
      <c r="A223"/>
      <c r="B223"/>
      <c r="C223" s="9"/>
      <c r="D223" s="34"/>
    </row>
    <row r="224" spans="1:4" s="33" customFormat="1" x14ac:dyDescent="0.25">
      <c r="A224"/>
      <c r="B224"/>
      <c r="C224" s="9"/>
      <c r="D224" s="34"/>
    </row>
    <row r="225" spans="1:4" s="33" customFormat="1" x14ac:dyDescent="0.25">
      <c r="A225"/>
      <c r="B225"/>
      <c r="C225" s="9"/>
      <c r="D225" s="34"/>
    </row>
    <row r="226" spans="1:4" s="33" customFormat="1" x14ac:dyDescent="0.25">
      <c r="A226"/>
      <c r="B226"/>
      <c r="C226" s="9"/>
      <c r="D226" s="34"/>
    </row>
    <row r="227" spans="1:4" s="33" customFormat="1" x14ac:dyDescent="0.25">
      <c r="A227"/>
      <c r="B227"/>
      <c r="C227" s="9"/>
      <c r="D227" s="34"/>
    </row>
    <row r="228" spans="1:4" s="33" customFormat="1" x14ac:dyDescent="0.25">
      <c r="A228"/>
      <c r="B228"/>
      <c r="C228" s="9"/>
      <c r="D228" s="34"/>
    </row>
    <row r="229" spans="1:4" s="33" customFormat="1" x14ac:dyDescent="0.25">
      <c r="A229"/>
      <c r="B229"/>
      <c r="C229" s="9"/>
      <c r="D229" s="34"/>
    </row>
    <row r="230" spans="1:4" s="33" customFormat="1" x14ac:dyDescent="0.25">
      <c r="A230"/>
      <c r="B230"/>
      <c r="C230" s="9"/>
      <c r="D230" s="34"/>
    </row>
    <row r="231" spans="1:4" s="33" customFormat="1" x14ac:dyDescent="0.25">
      <c r="A231"/>
      <c r="B231"/>
      <c r="C231" s="9"/>
      <c r="D231" s="34"/>
    </row>
    <row r="232" spans="1:4" s="33" customFormat="1" x14ac:dyDescent="0.25">
      <c r="A232"/>
      <c r="B232"/>
      <c r="C232" s="9"/>
      <c r="D232" s="34"/>
    </row>
    <row r="233" spans="1:4" s="33" customFormat="1" x14ac:dyDescent="0.25">
      <c r="A233"/>
      <c r="B233"/>
      <c r="C233" s="9"/>
      <c r="D233" s="34"/>
    </row>
    <row r="234" spans="1:4" s="33" customFormat="1" x14ac:dyDescent="0.25">
      <c r="A234"/>
      <c r="B234"/>
      <c r="C234" s="9"/>
      <c r="D234" s="34"/>
    </row>
    <row r="235" spans="1:4" s="33" customFormat="1" x14ac:dyDescent="0.25">
      <c r="A235"/>
      <c r="B235"/>
      <c r="C235" s="9"/>
      <c r="D235" s="34"/>
    </row>
    <row r="236" spans="1:4" s="33" customFormat="1" x14ac:dyDescent="0.25">
      <c r="A236"/>
      <c r="B236"/>
      <c r="C236" s="9"/>
      <c r="D236" s="34"/>
    </row>
    <row r="237" spans="1:4" s="33" customFormat="1" x14ac:dyDescent="0.25">
      <c r="A237"/>
      <c r="B237"/>
      <c r="C237" s="9"/>
      <c r="D237" s="34"/>
    </row>
    <row r="238" spans="1:4" s="33" customFormat="1" x14ac:dyDescent="0.25">
      <c r="A238"/>
      <c r="B238"/>
      <c r="C238" s="9"/>
      <c r="D238" s="34"/>
    </row>
    <row r="239" spans="1:4" s="33" customFormat="1" x14ac:dyDescent="0.25">
      <c r="A239"/>
      <c r="B239"/>
      <c r="C239" s="9"/>
      <c r="D239" s="34"/>
    </row>
    <row r="240" spans="1:4" s="33" customFormat="1" x14ac:dyDescent="0.25">
      <c r="A240"/>
      <c r="B240"/>
      <c r="C240" s="9"/>
      <c r="D240" s="34"/>
    </row>
    <row r="241" spans="1:4" s="33" customFormat="1" x14ac:dyDescent="0.25">
      <c r="A241"/>
      <c r="B241"/>
      <c r="C241" s="9"/>
      <c r="D241" s="34"/>
    </row>
    <row r="242" spans="1:4" s="33" customFormat="1" x14ac:dyDescent="0.25">
      <c r="A242"/>
      <c r="B242"/>
      <c r="C242" s="9"/>
      <c r="D242" s="34"/>
    </row>
    <row r="243" spans="1:4" s="33" customFormat="1" x14ac:dyDescent="0.25">
      <c r="A243"/>
      <c r="B243"/>
      <c r="C243" s="9"/>
      <c r="D243" s="34"/>
    </row>
    <row r="244" spans="1:4" s="33" customFormat="1" x14ac:dyDescent="0.25">
      <c r="A244"/>
      <c r="B244"/>
      <c r="C244" s="9"/>
      <c r="D244" s="34"/>
    </row>
    <row r="245" spans="1:4" s="33" customFormat="1" x14ac:dyDescent="0.25">
      <c r="A245"/>
      <c r="B245"/>
      <c r="C245" s="9"/>
      <c r="D245" s="34"/>
    </row>
    <row r="246" spans="1:4" s="33" customFormat="1" x14ac:dyDescent="0.25">
      <c r="A246"/>
      <c r="B246"/>
      <c r="C246" s="9"/>
      <c r="D246" s="34"/>
    </row>
    <row r="247" spans="1:4" s="33" customFormat="1" x14ac:dyDescent="0.25">
      <c r="A247"/>
      <c r="B247"/>
      <c r="C247" s="9"/>
      <c r="D247" s="34"/>
    </row>
    <row r="248" spans="1:4" s="33" customFormat="1" x14ac:dyDescent="0.25">
      <c r="A248"/>
      <c r="B248"/>
      <c r="C248" s="9"/>
      <c r="D248" s="34"/>
    </row>
    <row r="249" spans="1:4" s="33" customFormat="1" x14ac:dyDescent="0.25">
      <c r="A249"/>
      <c r="B249"/>
      <c r="C249" s="9"/>
      <c r="D249" s="34"/>
    </row>
    <row r="250" spans="1:4" s="33" customFormat="1" x14ac:dyDescent="0.25">
      <c r="A250"/>
      <c r="B250"/>
      <c r="C250" s="9"/>
      <c r="D250" s="34"/>
    </row>
    <row r="251" spans="1:4" s="33" customFormat="1" x14ac:dyDescent="0.25">
      <c r="A251"/>
      <c r="B251"/>
      <c r="C251" s="9"/>
      <c r="D251" s="34"/>
    </row>
    <row r="252" spans="1:4" s="33" customFormat="1" x14ac:dyDescent="0.25">
      <c r="A252"/>
      <c r="B252"/>
      <c r="C252" s="9"/>
      <c r="D252" s="34"/>
    </row>
    <row r="253" spans="1:4" s="33" customFormat="1" x14ac:dyDescent="0.25">
      <c r="A253"/>
      <c r="B253"/>
      <c r="C253" s="9"/>
      <c r="D253" s="34"/>
    </row>
    <row r="254" spans="1:4" s="33" customFormat="1" x14ac:dyDescent="0.25">
      <c r="A254"/>
      <c r="B254"/>
      <c r="C254" s="9"/>
      <c r="D254" s="34"/>
    </row>
    <row r="255" spans="1:4" s="33" customFormat="1" x14ac:dyDescent="0.25">
      <c r="A255"/>
      <c r="B255"/>
      <c r="C255" s="9"/>
      <c r="D255" s="34"/>
    </row>
    <row r="256" spans="1:4" s="33" customFormat="1" x14ac:dyDescent="0.25">
      <c r="A256"/>
      <c r="B256"/>
      <c r="C256" s="9"/>
      <c r="D256" s="34"/>
    </row>
    <row r="257" spans="1:4" s="33" customFormat="1" x14ac:dyDescent="0.25">
      <c r="A257"/>
      <c r="B257"/>
      <c r="C257" s="9"/>
      <c r="D257" s="34"/>
    </row>
    <row r="258" spans="1:4" s="33" customFormat="1" x14ac:dyDescent="0.25">
      <c r="A258"/>
      <c r="B258"/>
      <c r="C258" s="9"/>
      <c r="D258" s="34"/>
    </row>
    <row r="259" spans="1:4" s="33" customFormat="1" x14ac:dyDescent="0.25">
      <c r="A259"/>
      <c r="B259"/>
      <c r="C259" s="34"/>
      <c r="D259" s="34"/>
    </row>
    <row r="260" spans="1:4" s="33" customFormat="1" x14ac:dyDescent="0.25">
      <c r="A260"/>
      <c r="B260"/>
      <c r="C260" s="34"/>
      <c r="D260" s="34"/>
    </row>
    <row r="261" spans="1:4" s="33" customFormat="1" x14ac:dyDescent="0.25">
      <c r="A261"/>
      <c r="B261"/>
      <c r="C261" s="34"/>
      <c r="D261" s="34"/>
    </row>
    <row r="262" spans="1:4" s="33" customFormat="1" x14ac:dyDescent="0.25">
      <c r="B262" s="34"/>
      <c r="C262" s="34"/>
      <c r="D262" s="34"/>
    </row>
    <row r="263" spans="1:4" s="33" customFormat="1" x14ac:dyDescent="0.25">
      <c r="B263" s="34"/>
      <c r="C263" s="34"/>
      <c r="D263" s="34"/>
    </row>
    <row r="264" spans="1:4" s="33" customFormat="1" x14ac:dyDescent="0.25">
      <c r="B264" s="34"/>
      <c r="C264" s="34"/>
      <c r="D264" s="34"/>
    </row>
    <row r="265" spans="1:4" s="33" customFormat="1" x14ac:dyDescent="0.25">
      <c r="B265" s="34"/>
      <c r="C265" s="34"/>
      <c r="D265" s="34"/>
    </row>
    <row r="266" spans="1:4" s="33" customFormat="1" x14ac:dyDescent="0.25">
      <c r="B266" s="34"/>
      <c r="C266" s="34"/>
      <c r="D266" s="34"/>
    </row>
    <row r="267" spans="1:4" s="33" customFormat="1" x14ac:dyDescent="0.25">
      <c r="B267" s="34"/>
      <c r="C267" s="34"/>
      <c r="D267" s="34"/>
    </row>
    <row r="268" spans="1:4" s="33" customFormat="1" x14ac:dyDescent="0.25">
      <c r="B268" s="34"/>
      <c r="C268" s="34"/>
      <c r="D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APOYOS Y SUBSIDIOS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8"/>
  <sheetViews>
    <sheetView tabSelected="1" view="pageLayout" topLeftCell="A18" zoomScale="80" zoomScaleNormal="100" zoomScalePageLayoutView="80" workbookViewId="0">
      <selection activeCell="A17" sqref="A17"/>
    </sheetView>
  </sheetViews>
  <sheetFormatPr baseColWidth="10" defaultRowHeight="15" x14ac:dyDescent="0.25"/>
  <cols>
    <col min="1" max="1" width="22.42578125" customWidth="1"/>
    <col min="2" max="2" width="31.42578125" style="40" customWidth="1"/>
    <col min="3" max="3" width="47" style="40" customWidth="1"/>
    <col min="4" max="4" width="16.28515625" style="9" bestFit="1" customWidth="1"/>
    <col min="5" max="5" width="15.28515625" customWidth="1"/>
    <col min="6" max="9" width="13.7109375" customWidth="1"/>
    <col min="10" max="10" width="14.140625" customWidth="1"/>
    <col min="11" max="15" width="16.7109375" customWidth="1"/>
    <col min="16" max="16" width="15.28515625" bestFit="1" customWidth="1"/>
    <col min="17" max="17" width="10.5703125" customWidth="1"/>
  </cols>
  <sheetData>
    <row r="1" spans="1:10" ht="14.45" hidden="1" x14ac:dyDescent="0.3">
      <c r="B1" s="39"/>
      <c r="D1"/>
    </row>
    <row r="2" spans="1:10" ht="14.45" hidden="1" x14ac:dyDescent="0.3">
      <c r="B2" s="39"/>
      <c r="D2"/>
    </row>
    <row r="3" spans="1:10" ht="30" x14ac:dyDescent="0.25">
      <c r="A3" s="43" t="s">
        <v>442</v>
      </c>
      <c r="B3" s="291" t="s">
        <v>441</v>
      </c>
      <c r="C3" s="291" t="s">
        <v>3</v>
      </c>
      <c r="D3" s="47" t="s">
        <v>431</v>
      </c>
    </row>
    <row r="4" spans="1:10" ht="30" x14ac:dyDescent="0.25">
      <c r="A4" s="44" t="s">
        <v>446</v>
      </c>
      <c r="B4" s="45" t="s">
        <v>448</v>
      </c>
      <c r="C4" s="45" t="s">
        <v>177</v>
      </c>
      <c r="D4" s="29">
        <v>5165000</v>
      </c>
    </row>
    <row r="5" spans="1:10" x14ac:dyDescent="0.25">
      <c r="A5" s="44"/>
      <c r="B5" s="45" t="s">
        <v>452</v>
      </c>
      <c r="C5" s="45" t="s">
        <v>348</v>
      </c>
      <c r="D5" s="29">
        <v>59615914.649999999</v>
      </c>
    </row>
    <row r="6" spans="1:10" x14ac:dyDescent="0.25">
      <c r="A6" s="44"/>
      <c r="B6" s="45"/>
      <c r="C6" s="45" t="s">
        <v>248</v>
      </c>
      <c r="D6" s="29">
        <v>83010294</v>
      </c>
    </row>
    <row r="7" spans="1:10" x14ac:dyDescent="0.25">
      <c r="A7" s="44"/>
      <c r="B7" s="45" t="s">
        <v>447</v>
      </c>
      <c r="C7" s="45" t="s">
        <v>283</v>
      </c>
      <c r="D7" s="29">
        <v>147979112.99000001</v>
      </c>
    </row>
    <row r="8" spans="1:10" ht="30" x14ac:dyDescent="0.25">
      <c r="A8" s="44"/>
      <c r="B8" s="45"/>
      <c r="C8" s="45" t="s">
        <v>142</v>
      </c>
      <c r="D8" s="29">
        <v>2680000</v>
      </c>
    </row>
    <row r="9" spans="1:10" x14ac:dyDescent="0.25">
      <c r="A9" s="44"/>
      <c r="B9" s="45" t="s">
        <v>451</v>
      </c>
      <c r="C9" s="45" t="s">
        <v>362</v>
      </c>
      <c r="D9" s="29">
        <v>5657837.1900000004</v>
      </c>
    </row>
    <row r="10" spans="1:10" ht="30" x14ac:dyDescent="0.25">
      <c r="A10" s="44"/>
      <c r="B10" s="45" t="s">
        <v>450</v>
      </c>
      <c r="C10" s="45" t="s">
        <v>132</v>
      </c>
      <c r="D10" s="29">
        <v>4319416</v>
      </c>
    </row>
    <row r="11" spans="1:10" x14ac:dyDescent="0.25">
      <c r="A11" s="44"/>
      <c r="B11" s="45"/>
      <c r="C11" s="45" t="s">
        <v>354</v>
      </c>
      <c r="D11" s="29">
        <v>15000000</v>
      </c>
    </row>
    <row r="12" spans="1:10" ht="30" x14ac:dyDescent="0.25">
      <c r="A12" s="44"/>
      <c r="B12" s="45" t="s">
        <v>449</v>
      </c>
      <c r="C12" s="45" t="s">
        <v>163</v>
      </c>
      <c r="D12" s="29">
        <v>432135096.5199998</v>
      </c>
    </row>
    <row r="13" spans="1:10" x14ac:dyDescent="0.25">
      <c r="A13" s="44" t="s">
        <v>443</v>
      </c>
      <c r="B13" s="45" t="s">
        <v>445</v>
      </c>
      <c r="C13" s="45" t="s">
        <v>124</v>
      </c>
      <c r="D13" s="29">
        <v>46630000</v>
      </c>
    </row>
    <row r="14" spans="1:10" x14ac:dyDescent="0.25">
      <c r="A14" s="44"/>
      <c r="B14" s="45"/>
      <c r="C14" s="45" t="s">
        <v>114</v>
      </c>
      <c r="D14" s="29">
        <v>14455000</v>
      </c>
    </row>
    <row r="15" spans="1:10" ht="30" x14ac:dyDescent="0.25">
      <c r="A15" s="44"/>
      <c r="B15" s="45" t="s">
        <v>444</v>
      </c>
      <c r="C15" s="45" t="s">
        <v>96</v>
      </c>
      <c r="D15" s="29">
        <v>2538000</v>
      </c>
    </row>
    <row r="16" spans="1:10" s="33" customFormat="1" x14ac:dyDescent="0.25">
      <c r="A16" s="44"/>
      <c r="B16" s="45"/>
      <c r="C16" s="45" t="s">
        <v>40</v>
      </c>
      <c r="D16" s="29">
        <v>2277811886.0800004</v>
      </c>
      <c r="E16"/>
      <c r="F16"/>
      <c r="G16"/>
      <c r="H16"/>
      <c r="I16"/>
      <c r="J16"/>
    </row>
    <row r="17" spans="1:10" s="33" customFormat="1" ht="30" x14ac:dyDescent="0.25">
      <c r="A17" s="44" t="s">
        <v>948</v>
      </c>
      <c r="B17" s="45" t="s">
        <v>453</v>
      </c>
      <c r="C17" s="45" t="s">
        <v>151</v>
      </c>
      <c r="D17" s="29">
        <v>5362000</v>
      </c>
      <c r="E17"/>
      <c r="F17"/>
      <c r="G17"/>
      <c r="H17"/>
      <c r="I17"/>
      <c r="J17"/>
    </row>
    <row r="18" spans="1:10" s="33" customFormat="1" x14ac:dyDescent="0.25">
      <c r="A18" s="44"/>
      <c r="B18" s="45" t="s">
        <v>454</v>
      </c>
      <c r="C18" s="45" t="s">
        <v>88</v>
      </c>
      <c r="D18" s="29">
        <v>77214086.269999996</v>
      </c>
      <c r="E18"/>
      <c r="F18"/>
      <c r="G18"/>
      <c r="H18"/>
      <c r="I18"/>
      <c r="J18"/>
    </row>
    <row r="19" spans="1:10" s="33" customFormat="1" x14ac:dyDescent="0.25">
      <c r="A19" s="44" t="s">
        <v>438</v>
      </c>
      <c r="B19" s="44"/>
      <c r="C19" s="44"/>
      <c r="D19" s="320">
        <v>3179573643.7000003</v>
      </c>
      <c r="E19"/>
      <c r="F19"/>
      <c r="G19"/>
      <c r="H19"/>
      <c r="I19"/>
      <c r="J19"/>
    </row>
    <row r="20" spans="1:10" s="33" customFormat="1" ht="14.45" x14ac:dyDescent="0.3">
      <c r="A20"/>
      <c r="B20" s="39"/>
      <c r="C20" s="39"/>
      <c r="D20"/>
      <c r="E20"/>
      <c r="F20"/>
      <c r="G20"/>
      <c r="H20"/>
      <c r="I20"/>
      <c r="J20"/>
    </row>
    <row r="21" spans="1:10" s="33" customFormat="1" ht="14.45" x14ac:dyDescent="0.3">
      <c r="A21"/>
      <c r="B21" s="39"/>
      <c r="C21" s="39"/>
      <c r="D21"/>
      <c r="E21"/>
      <c r="F21"/>
      <c r="G21"/>
      <c r="H21"/>
      <c r="I21"/>
      <c r="J21"/>
    </row>
    <row r="22" spans="1:10" s="33" customFormat="1" ht="14.45" x14ac:dyDescent="0.3">
      <c r="A22"/>
      <c r="B22" s="39"/>
      <c r="C22" s="39"/>
      <c r="D22"/>
      <c r="E22"/>
      <c r="F22"/>
      <c r="G22"/>
      <c r="H22"/>
      <c r="I22"/>
      <c r="J22"/>
    </row>
    <row r="23" spans="1:10" s="33" customFormat="1" ht="14.45" x14ac:dyDescent="0.3">
      <c r="A23"/>
      <c r="B23" s="39"/>
      <c r="C23" s="39"/>
      <c r="D23"/>
      <c r="E23"/>
      <c r="F23"/>
      <c r="G23"/>
      <c r="H23"/>
      <c r="I23"/>
      <c r="J23"/>
    </row>
    <row r="24" spans="1:10" s="33" customFormat="1" ht="14.45" x14ac:dyDescent="0.3">
      <c r="A24"/>
      <c r="B24" s="39"/>
      <c r="C24" s="39"/>
      <c r="D24"/>
      <c r="E24"/>
      <c r="F24"/>
      <c r="G24"/>
      <c r="H24"/>
      <c r="I24"/>
      <c r="J24"/>
    </row>
    <row r="25" spans="1:10" s="33" customFormat="1" ht="14.45" x14ac:dyDescent="0.3">
      <c r="A25"/>
      <c r="B25" s="39"/>
      <c r="C25" s="39"/>
      <c r="D25"/>
      <c r="E25"/>
      <c r="F25"/>
      <c r="G25"/>
      <c r="H25"/>
      <c r="I25"/>
      <c r="J25"/>
    </row>
    <row r="26" spans="1:10" s="33" customFormat="1" x14ac:dyDescent="0.25">
      <c r="A26"/>
      <c r="B26" s="39"/>
      <c r="C26" s="39"/>
      <c r="D26"/>
      <c r="E26"/>
      <c r="F26"/>
      <c r="G26"/>
      <c r="H26"/>
      <c r="I26"/>
      <c r="J26"/>
    </row>
    <row r="27" spans="1:10" s="33" customFormat="1" x14ac:dyDescent="0.25">
      <c r="A27"/>
      <c r="B27" s="39"/>
      <c r="C27" s="39"/>
      <c r="D27"/>
      <c r="E27"/>
      <c r="F27"/>
      <c r="G27"/>
      <c r="H27"/>
      <c r="I27"/>
      <c r="J27"/>
    </row>
    <row r="28" spans="1:10" s="33" customFormat="1" x14ac:dyDescent="0.25">
      <c r="A28"/>
      <c r="B28" s="39"/>
      <c r="C28" s="39"/>
      <c r="D28"/>
      <c r="E28"/>
      <c r="F28"/>
      <c r="G28"/>
      <c r="H28"/>
      <c r="I28"/>
      <c r="J28"/>
    </row>
    <row r="29" spans="1:10" s="33" customFormat="1" x14ac:dyDescent="0.25">
      <c r="A29"/>
      <c r="B29" s="39"/>
      <c r="C29" s="39"/>
      <c r="D29"/>
      <c r="E29"/>
      <c r="F29"/>
      <c r="G29"/>
      <c r="H29"/>
      <c r="I29"/>
      <c r="J29"/>
    </row>
    <row r="30" spans="1:10" s="33" customFormat="1" x14ac:dyDescent="0.25">
      <c r="A30"/>
      <c r="B30" s="39"/>
      <c r="C30" s="39"/>
      <c r="D30"/>
      <c r="E30"/>
      <c r="F30"/>
      <c r="G30"/>
      <c r="H30"/>
      <c r="I30"/>
      <c r="J30"/>
    </row>
    <row r="31" spans="1:10" s="33" customFormat="1" x14ac:dyDescent="0.25">
      <c r="A31"/>
      <c r="B31" s="39"/>
      <c r="C31" s="39"/>
      <c r="D31"/>
      <c r="E31"/>
      <c r="F31"/>
      <c r="G31"/>
      <c r="H31"/>
      <c r="I31"/>
      <c r="J31"/>
    </row>
    <row r="32" spans="1:10" s="33" customFormat="1" x14ac:dyDescent="0.25">
      <c r="A32"/>
      <c r="B32" s="39"/>
      <c r="C32" s="39"/>
      <c r="D32"/>
      <c r="E32"/>
      <c r="F32"/>
      <c r="G32"/>
      <c r="H32"/>
      <c r="I32"/>
      <c r="J32"/>
    </row>
    <row r="33" spans="1:10" s="33" customFormat="1" x14ac:dyDescent="0.25">
      <c r="A33"/>
      <c r="B33" s="39"/>
      <c r="C33" s="39"/>
      <c r="D33"/>
      <c r="E33"/>
      <c r="F33"/>
      <c r="G33"/>
      <c r="H33"/>
      <c r="I33"/>
      <c r="J33"/>
    </row>
    <row r="34" spans="1:10" s="33" customFormat="1" x14ac:dyDescent="0.25">
      <c r="A34"/>
      <c r="B34" s="39"/>
      <c r="C34" s="39"/>
      <c r="D34"/>
      <c r="E34"/>
      <c r="F34"/>
      <c r="G34"/>
      <c r="H34"/>
      <c r="I34"/>
      <c r="J34"/>
    </row>
    <row r="35" spans="1:10" s="33" customFormat="1" x14ac:dyDescent="0.25">
      <c r="A35"/>
      <c r="B35" s="39"/>
      <c r="C35" s="39"/>
      <c r="D35"/>
      <c r="E35"/>
      <c r="F35"/>
      <c r="G35"/>
      <c r="H35"/>
      <c r="I35"/>
      <c r="J35"/>
    </row>
    <row r="36" spans="1:10" s="33" customFormat="1" x14ac:dyDescent="0.25">
      <c r="A36"/>
      <c r="B36" s="39"/>
      <c r="C36" s="39"/>
      <c r="D36"/>
      <c r="E36"/>
      <c r="F36"/>
      <c r="G36"/>
      <c r="H36"/>
      <c r="I36"/>
      <c r="J36"/>
    </row>
    <row r="37" spans="1:10" s="33" customFormat="1" x14ac:dyDescent="0.25">
      <c r="A37"/>
      <c r="B37" s="39"/>
      <c r="C37" s="39"/>
      <c r="D37"/>
      <c r="E37"/>
      <c r="F37"/>
      <c r="G37"/>
      <c r="H37"/>
      <c r="I37"/>
      <c r="J37"/>
    </row>
    <row r="38" spans="1:10" s="33" customFormat="1" x14ac:dyDescent="0.25">
      <c r="A38"/>
      <c r="B38" s="39"/>
      <c r="C38" s="39"/>
      <c r="D38"/>
      <c r="E38"/>
      <c r="F38"/>
      <c r="G38"/>
      <c r="H38"/>
      <c r="I38"/>
      <c r="J38"/>
    </row>
    <row r="39" spans="1:10" s="33" customFormat="1" x14ac:dyDescent="0.25">
      <c r="A39"/>
      <c r="B39" s="39"/>
      <c r="C39" s="39"/>
      <c r="D39"/>
      <c r="E39"/>
      <c r="F39"/>
      <c r="G39"/>
      <c r="H39"/>
      <c r="I39"/>
      <c r="J39"/>
    </row>
    <row r="40" spans="1:10" s="33" customFormat="1" x14ac:dyDescent="0.25">
      <c r="A40"/>
      <c r="B40" s="39"/>
      <c r="C40" s="39"/>
      <c r="D40"/>
      <c r="E40"/>
      <c r="F40"/>
      <c r="G40"/>
      <c r="H40"/>
      <c r="I40"/>
      <c r="J40"/>
    </row>
    <row r="41" spans="1:10" s="33" customFormat="1" x14ac:dyDescent="0.25">
      <c r="A41"/>
      <c r="B41" s="39"/>
      <c r="C41" s="39"/>
      <c r="D41"/>
      <c r="E41"/>
      <c r="F41"/>
      <c r="G41"/>
      <c r="H41"/>
      <c r="I41"/>
      <c r="J41"/>
    </row>
    <row r="42" spans="1:10" s="33" customFormat="1" x14ac:dyDescent="0.25">
      <c r="A42"/>
      <c r="B42" s="39"/>
      <c r="C42" s="39"/>
      <c r="D42"/>
      <c r="E42"/>
      <c r="F42"/>
      <c r="G42"/>
      <c r="H42"/>
      <c r="I42"/>
      <c r="J42"/>
    </row>
    <row r="43" spans="1:10" s="33" customFormat="1" x14ac:dyDescent="0.25">
      <c r="A43"/>
      <c r="B43" s="39"/>
      <c r="C43" s="39"/>
      <c r="D43"/>
      <c r="E43"/>
      <c r="F43"/>
      <c r="G43"/>
      <c r="H43"/>
      <c r="I43"/>
      <c r="J43"/>
    </row>
    <row r="44" spans="1:10" s="33" customFormat="1" x14ac:dyDescent="0.25">
      <c r="A44"/>
      <c r="B44" s="39"/>
      <c r="C44" s="39"/>
      <c r="D44"/>
      <c r="E44"/>
      <c r="F44"/>
      <c r="G44"/>
      <c r="H44"/>
      <c r="I44"/>
      <c r="J44"/>
    </row>
    <row r="45" spans="1:10" s="33" customFormat="1" x14ac:dyDescent="0.25">
      <c r="A45"/>
      <c r="B45" s="39"/>
      <c r="C45" s="39"/>
      <c r="D45"/>
      <c r="E45"/>
      <c r="F45"/>
      <c r="G45"/>
      <c r="H45"/>
      <c r="I45"/>
      <c r="J45"/>
    </row>
    <row r="46" spans="1:10" s="33" customFormat="1" x14ac:dyDescent="0.25">
      <c r="A46"/>
      <c r="B46" s="39"/>
      <c r="C46" s="39"/>
      <c r="D46"/>
      <c r="E46"/>
      <c r="F46"/>
      <c r="G46"/>
      <c r="H46"/>
      <c r="I46"/>
      <c r="J46"/>
    </row>
    <row r="47" spans="1:10" s="33" customFormat="1" x14ac:dyDescent="0.25">
      <c r="A47"/>
      <c r="B47" s="39"/>
      <c r="C47" s="39"/>
      <c r="D47"/>
      <c r="E47"/>
      <c r="F47"/>
      <c r="G47"/>
      <c r="H47"/>
      <c r="I47"/>
      <c r="J47"/>
    </row>
    <row r="48" spans="1:10" s="33" customFormat="1" x14ac:dyDescent="0.25">
      <c r="A48"/>
      <c r="B48" s="39"/>
      <c r="C48" s="39"/>
      <c r="D48"/>
      <c r="E48"/>
      <c r="F48"/>
      <c r="G48"/>
      <c r="H48"/>
      <c r="I48"/>
      <c r="J48"/>
    </row>
    <row r="49" spans="1:10" s="33" customFormat="1" x14ac:dyDescent="0.25">
      <c r="A49"/>
      <c r="B49" s="39"/>
      <c r="C49" s="39"/>
      <c r="D49"/>
      <c r="E49"/>
      <c r="F49"/>
      <c r="G49"/>
      <c r="H49"/>
      <c r="I49"/>
      <c r="J49"/>
    </row>
    <row r="50" spans="1:10" s="33" customFormat="1" x14ac:dyDescent="0.25">
      <c r="A50"/>
      <c r="B50" s="39"/>
      <c r="C50" s="39"/>
      <c r="D50"/>
      <c r="E50"/>
      <c r="F50"/>
      <c r="G50"/>
      <c r="H50"/>
      <c r="I50"/>
      <c r="J50"/>
    </row>
    <row r="51" spans="1:10" s="33" customFormat="1" x14ac:dyDescent="0.25">
      <c r="A51"/>
      <c r="B51" s="39"/>
      <c r="C51" s="39"/>
      <c r="D51"/>
      <c r="E51"/>
      <c r="F51"/>
      <c r="G51"/>
      <c r="H51"/>
      <c r="I51"/>
      <c r="J51"/>
    </row>
    <row r="52" spans="1:10" s="33" customFormat="1" x14ac:dyDescent="0.25">
      <c r="A52"/>
      <c r="B52" s="39"/>
      <c r="C52" s="39"/>
      <c r="D52"/>
      <c r="E52"/>
      <c r="F52"/>
      <c r="G52"/>
      <c r="H52"/>
      <c r="I52"/>
      <c r="J52"/>
    </row>
    <row r="53" spans="1:10" s="33" customFormat="1" x14ac:dyDescent="0.25">
      <c r="A53"/>
      <c r="B53" s="39"/>
      <c r="C53" s="39"/>
      <c r="D53"/>
      <c r="E53"/>
      <c r="F53"/>
      <c r="G53"/>
      <c r="H53"/>
      <c r="I53"/>
      <c r="J53"/>
    </row>
    <row r="54" spans="1:10" s="33" customFormat="1" x14ac:dyDescent="0.25">
      <c r="A54"/>
      <c r="B54" s="39"/>
      <c r="C54" s="39"/>
      <c r="D54"/>
      <c r="E54"/>
      <c r="F54"/>
      <c r="G54"/>
      <c r="H54"/>
      <c r="I54"/>
      <c r="J54"/>
    </row>
    <row r="55" spans="1:10" s="33" customFormat="1" x14ac:dyDescent="0.25">
      <c r="A55"/>
      <c r="B55" s="39"/>
      <c r="C55" s="39"/>
      <c r="D55"/>
      <c r="E55"/>
      <c r="F55"/>
      <c r="G55"/>
      <c r="H55"/>
      <c r="I55"/>
      <c r="J55"/>
    </row>
    <row r="56" spans="1:10" s="33" customFormat="1" x14ac:dyDescent="0.25">
      <c r="A56"/>
      <c r="B56" s="39"/>
      <c r="C56" s="39"/>
      <c r="D56"/>
      <c r="E56"/>
      <c r="F56"/>
      <c r="G56"/>
      <c r="H56"/>
      <c r="I56"/>
      <c r="J56"/>
    </row>
    <row r="57" spans="1:10" s="33" customFormat="1" x14ac:dyDescent="0.25">
      <c r="A57"/>
      <c r="B57" s="39"/>
      <c r="C57" s="39"/>
      <c r="D57"/>
      <c r="E57"/>
      <c r="F57"/>
      <c r="G57"/>
      <c r="H57"/>
      <c r="I57"/>
      <c r="J57"/>
    </row>
    <row r="58" spans="1:10" s="33" customFormat="1" x14ac:dyDescent="0.25">
      <c r="A58"/>
      <c r="B58" s="39"/>
      <c r="C58" s="39"/>
      <c r="D58"/>
      <c r="E58"/>
      <c r="F58"/>
      <c r="G58"/>
      <c r="H58"/>
      <c r="I58"/>
      <c r="J58"/>
    </row>
    <row r="59" spans="1:10" s="33" customFormat="1" x14ac:dyDescent="0.25">
      <c r="A59"/>
      <c r="B59" s="39"/>
      <c r="C59" s="39"/>
      <c r="D59"/>
      <c r="E59"/>
      <c r="F59"/>
      <c r="G59"/>
      <c r="H59"/>
      <c r="I59"/>
      <c r="J59"/>
    </row>
    <row r="60" spans="1:10" s="33" customFormat="1" x14ac:dyDescent="0.25">
      <c r="A60"/>
      <c r="B60" s="39"/>
      <c r="C60" s="39"/>
      <c r="D60"/>
      <c r="E60"/>
      <c r="F60"/>
      <c r="G60"/>
      <c r="H60"/>
      <c r="I60"/>
      <c r="J60"/>
    </row>
    <row r="61" spans="1:10" s="33" customFormat="1" x14ac:dyDescent="0.25">
      <c r="A61"/>
      <c r="B61" s="39"/>
      <c r="C61" s="39"/>
      <c r="D61"/>
      <c r="E61"/>
      <c r="F61"/>
      <c r="G61"/>
      <c r="H61"/>
      <c r="I61"/>
      <c r="J61"/>
    </row>
    <row r="62" spans="1:10" s="33" customFormat="1" x14ac:dyDescent="0.25">
      <c r="A62"/>
      <c r="B62" s="39"/>
      <c r="C62" s="39"/>
      <c r="D62"/>
      <c r="E62"/>
      <c r="F62"/>
      <c r="G62"/>
      <c r="H62"/>
      <c r="I62"/>
      <c r="J62"/>
    </row>
    <row r="63" spans="1:10" s="33" customFormat="1" x14ac:dyDescent="0.25">
      <c r="A63"/>
      <c r="B63" s="39"/>
      <c r="C63" s="39"/>
      <c r="D63"/>
      <c r="E63"/>
      <c r="F63"/>
      <c r="G63"/>
      <c r="H63"/>
      <c r="I63"/>
      <c r="J63"/>
    </row>
    <row r="64" spans="1:10" s="33" customFormat="1" x14ac:dyDescent="0.25">
      <c r="A64"/>
      <c r="B64" s="39"/>
      <c r="C64" s="39"/>
      <c r="D64"/>
      <c r="E64"/>
      <c r="F64"/>
      <c r="G64"/>
      <c r="H64"/>
      <c r="I64"/>
      <c r="J64"/>
    </row>
    <row r="65" spans="1:10" s="33" customFormat="1" x14ac:dyDescent="0.25">
      <c r="A65"/>
      <c r="B65" s="39"/>
      <c r="C65" s="39"/>
      <c r="D65"/>
      <c r="E65"/>
      <c r="F65"/>
      <c r="G65"/>
      <c r="H65"/>
      <c r="I65"/>
      <c r="J65"/>
    </row>
    <row r="66" spans="1:10" s="33" customFormat="1" x14ac:dyDescent="0.25">
      <c r="A66"/>
      <c r="B66" s="39"/>
      <c r="C66" s="39"/>
      <c r="D66"/>
      <c r="E66"/>
      <c r="F66"/>
      <c r="G66"/>
      <c r="H66"/>
      <c r="I66"/>
      <c r="J66"/>
    </row>
    <row r="67" spans="1:10" s="33" customFormat="1" x14ac:dyDescent="0.25">
      <c r="A67"/>
      <c r="B67" s="39"/>
      <c r="C67" s="39"/>
      <c r="D67"/>
      <c r="E67"/>
      <c r="F67"/>
      <c r="G67"/>
      <c r="H67"/>
      <c r="I67"/>
      <c r="J67"/>
    </row>
    <row r="68" spans="1:10" s="33" customFormat="1" x14ac:dyDescent="0.25">
      <c r="A68"/>
      <c r="B68" s="39"/>
      <c r="C68" s="39"/>
      <c r="D68"/>
      <c r="E68"/>
      <c r="F68"/>
      <c r="G68"/>
      <c r="H68"/>
      <c r="I68"/>
      <c r="J68"/>
    </row>
    <row r="69" spans="1:10" s="33" customFormat="1" x14ac:dyDescent="0.25">
      <c r="A69"/>
      <c r="B69" s="39"/>
      <c r="C69" s="39"/>
      <c r="D69"/>
      <c r="E69"/>
      <c r="F69"/>
      <c r="G69"/>
      <c r="H69"/>
      <c r="I69"/>
      <c r="J69"/>
    </row>
    <row r="70" spans="1:10" s="33" customFormat="1" x14ac:dyDescent="0.25">
      <c r="A70"/>
      <c r="B70" s="39"/>
      <c r="C70" s="39"/>
      <c r="D70"/>
      <c r="E70"/>
      <c r="F70"/>
      <c r="G70"/>
      <c r="H70"/>
      <c r="I70"/>
      <c r="J70"/>
    </row>
    <row r="71" spans="1:10" s="33" customFormat="1" x14ac:dyDescent="0.25">
      <c r="A71"/>
      <c r="B71" s="39"/>
      <c r="C71" s="39"/>
      <c r="D71"/>
      <c r="E71"/>
      <c r="F71"/>
      <c r="G71"/>
      <c r="H71"/>
      <c r="I71"/>
      <c r="J71"/>
    </row>
    <row r="72" spans="1:10" s="33" customFormat="1" x14ac:dyDescent="0.25">
      <c r="A72"/>
      <c r="B72" s="39"/>
      <c r="C72" s="39"/>
      <c r="D72"/>
      <c r="E72"/>
      <c r="F72"/>
      <c r="G72"/>
      <c r="H72"/>
      <c r="I72"/>
      <c r="J72"/>
    </row>
    <row r="73" spans="1:10" s="33" customFormat="1" x14ac:dyDescent="0.25">
      <c r="A73"/>
      <c r="B73" s="39"/>
      <c r="C73" s="39"/>
      <c r="D73"/>
      <c r="E73"/>
      <c r="F73"/>
      <c r="G73"/>
      <c r="H73"/>
      <c r="I73"/>
      <c r="J73"/>
    </row>
    <row r="74" spans="1:10" s="33" customFormat="1" x14ac:dyDescent="0.25">
      <c r="A74"/>
      <c r="B74" s="39"/>
      <c r="C74" s="39"/>
      <c r="D74"/>
      <c r="E74"/>
      <c r="F74"/>
      <c r="G74"/>
      <c r="H74"/>
      <c r="I74"/>
      <c r="J74"/>
    </row>
    <row r="75" spans="1:10" s="33" customFormat="1" x14ac:dyDescent="0.25">
      <c r="A75"/>
      <c r="B75" s="39"/>
      <c r="C75" s="39"/>
      <c r="D75"/>
      <c r="E75"/>
      <c r="F75"/>
      <c r="G75"/>
      <c r="H75"/>
      <c r="I75"/>
      <c r="J75"/>
    </row>
    <row r="76" spans="1:10" s="33" customFormat="1" x14ac:dyDescent="0.25">
      <c r="A76"/>
      <c r="B76" s="39"/>
      <c r="C76" s="39"/>
      <c r="D76"/>
      <c r="E76"/>
      <c r="F76"/>
      <c r="G76"/>
      <c r="H76"/>
      <c r="I76"/>
      <c r="J76"/>
    </row>
    <row r="77" spans="1:10" s="33" customFormat="1" x14ac:dyDescent="0.25">
      <c r="A77"/>
      <c r="B77" s="39"/>
      <c r="C77" s="40"/>
      <c r="D77" s="9"/>
      <c r="E77"/>
      <c r="F77"/>
      <c r="G77"/>
      <c r="H77"/>
      <c r="I77"/>
      <c r="J77"/>
    </row>
    <row r="78" spans="1:10" s="33" customFormat="1" x14ac:dyDescent="0.25">
      <c r="A78"/>
      <c r="B78" s="39"/>
      <c r="C78" s="40"/>
      <c r="D78" s="9"/>
      <c r="E78"/>
      <c r="F78"/>
      <c r="G78"/>
      <c r="H78"/>
      <c r="I78"/>
      <c r="J78"/>
    </row>
    <row r="79" spans="1:10" s="33" customFormat="1" x14ac:dyDescent="0.25">
      <c r="A79"/>
      <c r="B79" s="39"/>
      <c r="C79" s="40"/>
      <c r="D79" s="9"/>
      <c r="E79"/>
      <c r="F79"/>
      <c r="G79"/>
      <c r="H79"/>
      <c r="I79"/>
      <c r="J79"/>
    </row>
    <row r="80" spans="1:10" s="33" customFormat="1" x14ac:dyDescent="0.25">
      <c r="A80"/>
      <c r="B80" s="39"/>
      <c r="C80" s="40"/>
      <c r="D80" s="9"/>
      <c r="E80"/>
      <c r="F80"/>
      <c r="G80"/>
      <c r="H80"/>
      <c r="I80"/>
      <c r="J80"/>
    </row>
    <row r="81" spans="1:10" s="33" customFormat="1" x14ac:dyDescent="0.25">
      <c r="A81"/>
      <c r="B81" s="39"/>
      <c r="C81" s="40"/>
      <c r="D81" s="9"/>
      <c r="E81"/>
      <c r="F81"/>
      <c r="G81"/>
      <c r="H81"/>
      <c r="I81"/>
      <c r="J81"/>
    </row>
    <row r="82" spans="1:10" s="33" customFormat="1" x14ac:dyDescent="0.25">
      <c r="A82"/>
      <c r="B82" s="39"/>
      <c r="C82" s="40"/>
      <c r="D82" s="9"/>
      <c r="E82"/>
      <c r="F82"/>
      <c r="G82"/>
      <c r="H82"/>
      <c r="I82"/>
      <c r="J82"/>
    </row>
    <row r="83" spans="1:10" s="33" customFormat="1" x14ac:dyDescent="0.25">
      <c r="A83"/>
      <c r="B83" s="39"/>
      <c r="C83" s="40"/>
      <c r="D83" s="9"/>
      <c r="E83"/>
      <c r="F83"/>
      <c r="G83"/>
      <c r="H83"/>
      <c r="I83"/>
      <c r="J83"/>
    </row>
    <row r="84" spans="1:10" s="33" customFormat="1" x14ac:dyDescent="0.25">
      <c r="A84"/>
      <c r="B84" s="39"/>
      <c r="C84" s="40"/>
      <c r="D84" s="9"/>
      <c r="E84"/>
      <c r="F84"/>
      <c r="G84"/>
      <c r="H84"/>
      <c r="I84"/>
      <c r="J84"/>
    </row>
    <row r="85" spans="1:10" s="33" customFormat="1" x14ac:dyDescent="0.25">
      <c r="A85"/>
      <c r="B85" s="39"/>
      <c r="C85" s="40"/>
      <c r="D85" s="9"/>
      <c r="E85"/>
      <c r="F85"/>
      <c r="G85"/>
      <c r="H85"/>
      <c r="I85"/>
      <c r="J85"/>
    </row>
    <row r="86" spans="1:10" s="33" customFormat="1" x14ac:dyDescent="0.25">
      <c r="A86"/>
      <c r="B86" s="39"/>
      <c r="C86" s="40"/>
      <c r="D86" s="9"/>
      <c r="E86"/>
      <c r="F86"/>
      <c r="G86"/>
      <c r="H86"/>
      <c r="I86"/>
      <c r="J86"/>
    </row>
    <row r="87" spans="1:10" s="33" customFormat="1" x14ac:dyDescent="0.25">
      <c r="A87"/>
      <c r="B87" s="39"/>
      <c r="C87" s="40"/>
      <c r="D87" s="9"/>
      <c r="E87"/>
      <c r="F87"/>
      <c r="G87"/>
      <c r="H87"/>
      <c r="I87"/>
      <c r="J87"/>
    </row>
    <row r="88" spans="1:10" s="33" customFormat="1" x14ac:dyDescent="0.25">
      <c r="A88"/>
      <c r="B88" s="39"/>
      <c r="C88" s="40"/>
      <c r="D88" s="9"/>
      <c r="E88"/>
      <c r="F88"/>
      <c r="G88"/>
      <c r="H88"/>
      <c r="I88"/>
      <c r="J88"/>
    </row>
    <row r="89" spans="1:10" s="33" customFormat="1" x14ac:dyDescent="0.25">
      <c r="A89"/>
      <c r="B89" s="39"/>
      <c r="C89" s="40"/>
      <c r="D89" s="9"/>
      <c r="E89"/>
      <c r="F89"/>
      <c r="G89"/>
      <c r="H89"/>
      <c r="I89"/>
      <c r="J89"/>
    </row>
    <row r="90" spans="1:10" s="33" customFormat="1" x14ac:dyDescent="0.25">
      <c r="A90"/>
      <c r="B90" s="39"/>
      <c r="C90" s="40"/>
      <c r="D90" s="9"/>
      <c r="E90"/>
      <c r="F90"/>
      <c r="G90"/>
      <c r="H90"/>
      <c r="I90"/>
      <c r="J90"/>
    </row>
    <row r="91" spans="1:10" s="33" customFormat="1" x14ac:dyDescent="0.25">
      <c r="A91"/>
      <c r="B91" s="39"/>
      <c r="C91" s="40"/>
      <c r="D91" s="9"/>
      <c r="E91"/>
      <c r="F91"/>
      <c r="G91"/>
      <c r="H91"/>
      <c r="I91"/>
      <c r="J91"/>
    </row>
    <row r="92" spans="1:10" s="33" customFormat="1" x14ac:dyDescent="0.25">
      <c r="A92"/>
      <c r="B92" s="39"/>
      <c r="C92" s="40"/>
      <c r="D92" s="9"/>
      <c r="E92"/>
      <c r="F92"/>
      <c r="G92"/>
      <c r="H92"/>
      <c r="I92"/>
      <c r="J92"/>
    </row>
    <row r="93" spans="1:10" s="33" customFormat="1" x14ac:dyDescent="0.25">
      <c r="A93"/>
      <c r="B93" s="39"/>
      <c r="C93" s="40"/>
      <c r="D93" s="9"/>
      <c r="E93"/>
      <c r="F93"/>
      <c r="G93"/>
      <c r="H93"/>
      <c r="I93"/>
      <c r="J93"/>
    </row>
    <row r="94" spans="1:10" s="33" customFormat="1" x14ac:dyDescent="0.25">
      <c r="A94"/>
      <c r="B94" s="39"/>
      <c r="C94" s="40"/>
      <c r="D94" s="9"/>
      <c r="E94"/>
      <c r="F94"/>
      <c r="G94"/>
      <c r="H94"/>
      <c r="I94"/>
      <c r="J94"/>
    </row>
    <row r="95" spans="1:10" s="33" customFormat="1" x14ac:dyDescent="0.25">
      <c r="A95"/>
      <c r="B95" s="39"/>
      <c r="C95" s="40"/>
      <c r="D95" s="9"/>
      <c r="E95"/>
      <c r="F95"/>
      <c r="G95"/>
      <c r="H95"/>
      <c r="I95"/>
      <c r="J95"/>
    </row>
    <row r="96" spans="1:10" s="33" customFormat="1" x14ac:dyDescent="0.25">
      <c r="A96"/>
      <c r="B96" s="39"/>
      <c r="C96" s="40"/>
      <c r="D96" s="9"/>
      <c r="E96"/>
      <c r="F96"/>
      <c r="G96"/>
      <c r="H96"/>
      <c r="I96"/>
      <c r="J96"/>
    </row>
    <row r="97" spans="1:10" s="33" customFormat="1" x14ac:dyDescent="0.25">
      <c r="A97"/>
      <c r="B97" s="39"/>
      <c r="C97" s="40"/>
      <c r="D97" s="9"/>
      <c r="E97"/>
      <c r="F97"/>
      <c r="G97"/>
      <c r="H97"/>
      <c r="I97"/>
      <c r="J97"/>
    </row>
    <row r="98" spans="1:10" s="33" customFormat="1" x14ac:dyDescent="0.25">
      <c r="A98"/>
      <c r="B98" s="39"/>
      <c r="C98" s="40"/>
      <c r="D98" s="9"/>
      <c r="E98"/>
      <c r="F98"/>
      <c r="G98"/>
      <c r="H98"/>
      <c r="I98"/>
      <c r="J98"/>
    </row>
    <row r="99" spans="1:10" s="33" customFormat="1" x14ac:dyDescent="0.25">
      <c r="A99"/>
      <c r="B99" s="39"/>
      <c r="C99" s="40"/>
      <c r="D99" s="9"/>
      <c r="E99"/>
      <c r="F99"/>
      <c r="G99"/>
      <c r="H99"/>
      <c r="I99"/>
      <c r="J99"/>
    </row>
    <row r="100" spans="1:10" s="33" customFormat="1" x14ac:dyDescent="0.25">
      <c r="A100"/>
      <c r="B100" s="39"/>
      <c r="C100" s="40"/>
      <c r="D100" s="9"/>
      <c r="E100"/>
      <c r="F100"/>
      <c r="G100"/>
      <c r="H100"/>
      <c r="I100"/>
      <c r="J100"/>
    </row>
    <row r="101" spans="1:10" s="33" customFormat="1" x14ac:dyDescent="0.25">
      <c r="A101"/>
      <c r="B101" s="39"/>
      <c r="C101" s="40"/>
      <c r="D101" s="9"/>
      <c r="E101"/>
      <c r="F101"/>
      <c r="G101"/>
      <c r="H101"/>
      <c r="I101"/>
      <c r="J101"/>
    </row>
    <row r="102" spans="1:10" s="33" customFormat="1" x14ac:dyDescent="0.25">
      <c r="A102"/>
      <c r="B102" s="39"/>
      <c r="C102" s="40"/>
      <c r="D102" s="9"/>
      <c r="E102"/>
      <c r="F102"/>
      <c r="G102"/>
      <c r="H102"/>
      <c r="I102"/>
      <c r="J102"/>
    </row>
    <row r="103" spans="1:10" s="33" customFormat="1" x14ac:dyDescent="0.25">
      <c r="A103"/>
      <c r="B103" s="39"/>
      <c r="C103" s="40"/>
      <c r="D103" s="9"/>
      <c r="E103"/>
      <c r="F103"/>
      <c r="G103"/>
      <c r="H103"/>
      <c r="I103"/>
      <c r="J103"/>
    </row>
    <row r="104" spans="1:10" s="33" customFormat="1" x14ac:dyDescent="0.25">
      <c r="A104"/>
      <c r="B104" s="39"/>
      <c r="C104" s="40"/>
      <c r="D104" s="9"/>
      <c r="E104"/>
      <c r="F104"/>
      <c r="G104"/>
      <c r="H104"/>
      <c r="I104"/>
      <c r="J104"/>
    </row>
    <row r="105" spans="1:10" s="33" customFormat="1" x14ac:dyDescent="0.25">
      <c r="A105"/>
      <c r="B105" s="39"/>
      <c r="C105" s="40"/>
      <c r="D105" s="9"/>
      <c r="E105"/>
      <c r="F105"/>
      <c r="G105"/>
      <c r="H105"/>
      <c r="I105"/>
      <c r="J105"/>
    </row>
    <row r="106" spans="1:10" s="33" customFormat="1" x14ac:dyDescent="0.25">
      <c r="A106"/>
      <c r="B106" s="39"/>
      <c r="C106" s="40"/>
      <c r="D106" s="9"/>
      <c r="E106"/>
      <c r="F106"/>
      <c r="G106"/>
      <c r="H106"/>
      <c r="I106"/>
      <c r="J106"/>
    </row>
    <row r="107" spans="1:10" s="33" customFormat="1" x14ac:dyDescent="0.25">
      <c r="A107"/>
      <c r="B107" s="39"/>
      <c r="C107" s="40"/>
      <c r="D107" s="9"/>
      <c r="E107"/>
      <c r="F107"/>
      <c r="G107"/>
      <c r="H107"/>
      <c r="I107"/>
      <c r="J107"/>
    </row>
    <row r="108" spans="1:10" s="33" customFormat="1" x14ac:dyDescent="0.25">
      <c r="A108"/>
      <c r="B108" s="39"/>
      <c r="C108" s="40"/>
      <c r="D108" s="9"/>
      <c r="E108"/>
      <c r="F108"/>
      <c r="G108"/>
      <c r="H108"/>
      <c r="I108"/>
      <c r="J108"/>
    </row>
    <row r="109" spans="1:10" s="33" customFormat="1" x14ac:dyDescent="0.25">
      <c r="A109"/>
      <c r="B109" s="39"/>
      <c r="C109" s="40"/>
      <c r="D109" s="9"/>
      <c r="E109"/>
      <c r="F109"/>
      <c r="G109"/>
      <c r="H109"/>
      <c r="I109"/>
      <c r="J109"/>
    </row>
    <row r="110" spans="1:10" s="33" customFormat="1" x14ac:dyDescent="0.25">
      <c r="A110"/>
      <c r="B110" s="39"/>
      <c r="C110" s="40"/>
      <c r="D110" s="9"/>
      <c r="E110"/>
      <c r="F110"/>
      <c r="G110"/>
      <c r="H110"/>
      <c r="I110"/>
      <c r="J110"/>
    </row>
    <row r="111" spans="1:10" s="33" customFormat="1" x14ac:dyDescent="0.25">
      <c r="A111"/>
      <c r="B111" s="39"/>
      <c r="C111" s="40"/>
      <c r="D111" s="9"/>
      <c r="E111"/>
      <c r="F111"/>
      <c r="G111"/>
      <c r="H111"/>
      <c r="I111"/>
      <c r="J111"/>
    </row>
    <row r="112" spans="1:10" s="33" customFormat="1" x14ac:dyDescent="0.25">
      <c r="A112"/>
      <c r="B112" s="39"/>
      <c r="C112" s="40"/>
      <c r="D112" s="9"/>
      <c r="E112"/>
      <c r="F112"/>
      <c r="G112"/>
      <c r="H112"/>
      <c r="I112"/>
      <c r="J112"/>
    </row>
    <row r="113" spans="1:10" s="33" customFormat="1" x14ac:dyDescent="0.25">
      <c r="A113"/>
      <c r="B113" s="39"/>
      <c r="C113" s="40"/>
      <c r="D113" s="9"/>
      <c r="E113"/>
      <c r="F113"/>
      <c r="G113"/>
      <c r="H113"/>
      <c r="I113"/>
      <c r="J113"/>
    </row>
    <row r="114" spans="1:10" s="33" customFormat="1" x14ac:dyDescent="0.25">
      <c r="A114"/>
      <c r="B114" s="39"/>
      <c r="C114" s="40"/>
      <c r="D114" s="9"/>
      <c r="E114"/>
      <c r="F114"/>
      <c r="G114"/>
      <c r="H114"/>
      <c r="I114"/>
      <c r="J114"/>
    </row>
    <row r="115" spans="1:10" s="33" customFormat="1" x14ac:dyDescent="0.25">
      <c r="A115"/>
      <c r="B115" s="39"/>
      <c r="C115" s="40"/>
      <c r="D115" s="9"/>
      <c r="E115"/>
      <c r="F115"/>
      <c r="G115"/>
      <c r="H115"/>
      <c r="I115"/>
      <c r="J115"/>
    </row>
    <row r="116" spans="1:10" s="33" customFormat="1" x14ac:dyDescent="0.25">
      <c r="A116"/>
      <c r="B116" s="39"/>
      <c r="C116" s="40"/>
      <c r="D116" s="9"/>
      <c r="E116"/>
      <c r="F116"/>
      <c r="G116"/>
      <c r="H116"/>
      <c r="I116"/>
      <c r="J116"/>
    </row>
    <row r="117" spans="1:10" s="33" customFormat="1" x14ac:dyDescent="0.25">
      <c r="A117"/>
      <c r="B117" s="39"/>
      <c r="C117" s="40"/>
      <c r="D117" s="9"/>
      <c r="E117"/>
      <c r="F117"/>
      <c r="G117"/>
      <c r="H117"/>
      <c r="I117"/>
      <c r="J117"/>
    </row>
    <row r="118" spans="1:10" s="33" customFormat="1" x14ac:dyDescent="0.25">
      <c r="A118"/>
      <c r="B118" s="39"/>
      <c r="C118" s="40"/>
      <c r="D118" s="9"/>
      <c r="E118"/>
      <c r="F118"/>
      <c r="G118"/>
      <c r="H118"/>
      <c r="I118"/>
      <c r="J118"/>
    </row>
    <row r="119" spans="1:10" s="33" customFormat="1" x14ac:dyDescent="0.25">
      <c r="A119"/>
      <c r="B119" s="39"/>
      <c r="C119" s="40"/>
      <c r="D119" s="9"/>
      <c r="E119"/>
      <c r="F119"/>
      <c r="G119"/>
      <c r="H119"/>
      <c r="I119"/>
      <c r="J119"/>
    </row>
    <row r="120" spans="1:10" s="33" customFormat="1" x14ac:dyDescent="0.25">
      <c r="A120"/>
      <c r="B120" s="39"/>
      <c r="C120" s="40"/>
      <c r="D120" s="9"/>
      <c r="E120"/>
      <c r="F120"/>
      <c r="G120"/>
      <c r="H120"/>
      <c r="I120"/>
      <c r="J120"/>
    </row>
    <row r="121" spans="1:10" s="33" customFormat="1" x14ac:dyDescent="0.25">
      <c r="A121"/>
      <c r="B121" s="39"/>
      <c r="C121" s="40"/>
      <c r="D121" s="9"/>
      <c r="E121"/>
      <c r="F121"/>
      <c r="G121"/>
      <c r="H121"/>
      <c r="I121"/>
      <c r="J121"/>
    </row>
    <row r="122" spans="1:10" s="33" customFormat="1" x14ac:dyDescent="0.25">
      <c r="A122"/>
      <c r="B122" s="39"/>
      <c r="C122" s="40"/>
      <c r="D122" s="9"/>
      <c r="E122"/>
      <c r="F122"/>
      <c r="G122"/>
      <c r="H122"/>
      <c r="I122"/>
      <c r="J122"/>
    </row>
    <row r="123" spans="1:10" s="33" customFormat="1" x14ac:dyDescent="0.25">
      <c r="A123"/>
      <c r="B123" s="39"/>
      <c r="C123" s="40"/>
      <c r="D123" s="9"/>
      <c r="E123"/>
      <c r="F123"/>
      <c r="G123"/>
      <c r="H123"/>
      <c r="I123"/>
      <c r="J123"/>
    </row>
    <row r="124" spans="1:10" s="33" customFormat="1" x14ac:dyDescent="0.25">
      <c r="A124"/>
      <c r="B124" s="39"/>
      <c r="C124" s="40"/>
      <c r="D124" s="9"/>
      <c r="E124"/>
      <c r="F124"/>
      <c r="G124"/>
      <c r="H124"/>
      <c r="I124"/>
      <c r="J124"/>
    </row>
    <row r="125" spans="1:10" s="33" customFormat="1" x14ac:dyDescent="0.25">
      <c r="A125"/>
      <c r="B125" s="39"/>
      <c r="C125" s="40"/>
      <c r="D125" s="9"/>
      <c r="E125"/>
      <c r="F125"/>
      <c r="G125"/>
      <c r="H125"/>
      <c r="I125"/>
      <c r="J125"/>
    </row>
    <row r="126" spans="1:10" s="33" customFormat="1" x14ac:dyDescent="0.25">
      <c r="A126"/>
      <c r="B126" s="39"/>
      <c r="C126" s="40"/>
      <c r="D126" s="9"/>
      <c r="E126"/>
      <c r="F126"/>
      <c r="G126"/>
      <c r="H126"/>
      <c r="I126"/>
      <c r="J126"/>
    </row>
    <row r="127" spans="1:10" s="33" customFormat="1" x14ac:dyDescent="0.25">
      <c r="A127"/>
      <c r="B127" s="39"/>
      <c r="C127" s="40"/>
      <c r="D127" s="9"/>
      <c r="E127"/>
      <c r="F127"/>
      <c r="G127"/>
      <c r="H127"/>
      <c r="I127"/>
      <c r="J127"/>
    </row>
    <row r="128" spans="1:10" s="33" customFormat="1" x14ac:dyDescent="0.25">
      <c r="A128"/>
      <c r="B128" s="39"/>
      <c r="C128" s="40"/>
      <c r="D128" s="9"/>
      <c r="E128"/>
      <c r="F128"/>
      <c r="G128"/>
      <c r="H128"/>
      <c r="I128"/>
      <c r="J128"/>
    </row>
    <row r="129" spans="1:10" s="33" customFormat="1" x14ac:dyDescent="0.25">
      <c r="A129"/>
      <c r="B129" s="39"/>
      <c r="C129" s="40"/>
      <c r="D129" s="9"/>
      <c r="E129"/>
      <c r="F129"/>
      <c r="G129"/>
      <c r="H129"/>
      <c r="I129"/>
      <c r="J129"/>
    </row>
    <row r="130" spans="1:10" s="33" customFormat="1" x14ac:dyDescent="0.25">
      <c r="A130"/>
      <c r="B130" s="39"/>
      <c r="C130" s="40"/>
      <c r="D130" s="9"/>
      <c r="E130"/>
      <c r="F130"/>
      <c r="G130"/>
      <c r="H130"/>
      <c r="I130"/>
      <c r="J130"/>
    </row>
    <row r="131" spans="1:10" s="33" customFormat="1" x14ac:dyDescent="0.25">
      <c r="A131"/>
      <c r="B131" s="39"/>
      <c r="C131" s="40"/>
      <c r="D131" s="9"/>
      <c r="E131"/>
      <c r="F131"/>
      <c r="G131"/>
      <c r="H131"/>
      <c r="I131"/>
      <c r="J131"/>
    </row>
    <row r="132" spans="1:10" s="33" customFormat="1" x14ac:dyDescent="0.25">
      <c r="A132"/>
      <c r="B132" s="39"/>
      <c r="C132" s="40"/>
      <c r="D132" s="34"/>
    </row>
    <row r="133" spans="1:10" s="33" customFormat="1" x14ac:dyDescent="0.25">
      <c r="A133"/>
      <c r="B133" s="39"/>
      <c r="C133" s="40"/>
      <c r="D133" s="34"/>
    </row>
    <row r="134" spans="1:10" s="33" customFormat="1" x14ac:dyDescent="0.25">
      <c r="A134"/>
      <c r="B134" s="39"/>
      <c r="C134" s="40"/>
      <c r="D134" s="34"/>
    </row>
    <row r="135" spans="1:10" s="33" customFormat="1" x14ac:dyDescent="0.25">
      <c r="A135"/>
      <c r="B135" s="39"/>
      <c r="C135" s="40"/>
      <c r="D135" s="34"/>
    </row>
    <row r="136" spans="1:10" s="33" customFormat="1" x14ac:dyDescent="0.25">
      <c r="A136"/>
      <c r="B136" s="39"/>
      <c r="C136" s="40"/>
      <c r="D136" s="34"/>
    </row>
    <row r="137" spans="1:10" s="33" customFormat="1" x14ac:dyDescent="0.25">
      <c r="A137"/>
      <c r="B137" s="39"/>
      <c r="C137" s="40"/>
      <c r="D137" s="34"/>
    </row>
    <row r="138" spans="1:10" s="33" customFormat="1" x14ac:dyDescent="0.25">
      <c r="A138"/>
      <c r="B138" s="39"/>
      <c r="C138" s="40"/>
      <c r="D138" s="34"/>
    </row>
    <row r="139" spans="1:10" s="33" customFormat="1" x14ac:dyDescent="0.25">
      <c r="A139"/>
      <c r="B139" s="39"/>
      <c r="C139" s="40"/>
      <c r="D139" s="34"/>
    </row>
    <row r="140" spans="1:10" s="33" customFormat="1" x14ac:dyDescent="0.25">
      <c r="A140"/>
      <c r="B140" s="39"/>
      <c r="C140" s="40"/>
      <c r="D140" s="34"/>
    </row>
    <row r="141" spans="1:10" s="33" customFormat="1" x14ac:dyDescent="0.25">
      <c r="A141"/>
      <c r="B141" s="39"/>
      <c r="C141" s="40"/>
      <c r="D141" s="34"/>
    </row>
    <row r="142" spans="1:10" s="33" customFormat="1" x14ac:dyDescent="0.25">
      <c r="A142"/>
      <c r="B142" s="39"/>
      <c r="C142" s="40"/>
      <c r="D142" s="34"/>
    </row>
    <row r="143" spans="1:10" s="33" customFormat="1" x14ac:dyDescent="0.25">
      <c r="A143"/>
      <c r="B143" s="39"/>
      <c r="C143" s="40"/>
      <c r="D143" s="34"/>
    </row>
    <row r="144" spans="1:10" s="33" customFormat="1" x14ac:dyDescent="0.25">
      <c r="A144"/>
      <c r="B144" s="39"/>
      <c r="C144" s="40"/>
      <c r="D144" s="34"/>
    </row>
    <row r="145" spans="1:4" s="33" customFormat="1" x14ac:dyDescent="0.25">
      <c r="A145"/>
      <c r="B145" s="39"/>
      <c r="C145" s="40"/>
      <c r="D145" s="34"/>
    </row>
    <row r="146" spans="1:4" s="33" customFormat="1" x14ac:dyDescent="0.25">
      <c r="A146"/>
      <c r="B146" s="39"/>
      <c r="C146" s="40"/>
      <c r="D146" s="34"/>
    </row>
    <row r="147" spans="1:4" s="33" customFormat="1" x14ac:dyDescent="0.25">
      <c r="A147"/>
      <c r="B147" s="39"/>
      <c r="C147" s="40"/>
      <c r="D147" s="34"/>
    </row>
    <row r="148" spans="1:4" s="33" customFormat="1" x14ac:dyDescent="0.25">
      <c r="A148"/>
      <c r="B148" s="39"/>
      <c r="C148" s="40"/>
      <c r="D148" s="34"/>
    </row>
    <row r="149" spans="1:4" s="33" customFormat="1" x14ac:dyDescent="0.25">
      <c r="A149"/>
      <c r="B149" s="39"/>
      <c r="C149" s="40"/>
      <c r="D149" s="34"/>
    </row>
    <row r="150" spans="1:4" s="33" customFormat="1" x14ac:dyDescent="0.25">
      <c r="A150"/>
      <c r="B150" s="39"/>
      <c r="C150" s="40"/>
      <c r="D150" s="34"/>
    </row>
    <row r="151" spans="1:4" s="33" customFormat="1" x14ac:dyDescent="0.25">
      <c r="A151"/>
      <c r="B151" s="39"/>
      <c r="C151" s="40"/>
      <c r="D151" s="34"/>
    </row>
    <row r="152" spans="1:4" s="33" customFormat="1" x14ac:dyDescent="0.25">
      <c r="A152"/>
      <c r="B152" s="39"/>
      <c r="C152" s="40"/>
      <c r="D152" s="34"/>
    </row>
    <row r="153" spans="1:4" s="33" customFormat="1" x14ac:dyDescent="0.25">
      <c r="A153"/>
      <c r="B153" s="39"/>
      <c r="C153" s="40"/>
      <c r="D153" s="34"/>
    </row>
    <row r="154" spans="1:4" s="33" customFormat="1" x14ac:dyDescent="0.25">
      <c r="A154"/>
      <c r="B154" s="39"/>
      <c r="C154" s="40"/>
      <c r="D154" s="34"/>
    </row>
    <row r="155" spans="1:4" s="33" customFormat="1" x14ac:dyDescent="0.25">
      <c r="A155"/>
      <c r="B155" s="39"/>
      <c r="C155" s="40"/>
      <c r="D155" s="34"/>
    </row>
    <row r="156" spans="1:4" s="33" customFormat="1" x14ac:dyDescent="0.25">
      <c r="A156"/>
      <c r="B156" s="39"/>
      <c r="C156" s="40"/>
      <c r="D156" s="34"/>
    </row>
    <row r="157" spans="1:4" s="33" customFormat="1" x14ac:dyDescent="0.25">
      <c r="A157"/>
      <c r="B157" s="39"/>
      <c r="C157" s="40"/>
      <c r="D157" s="34"/>
    </row>
    <row r="158" spans="1:4" s="33" customFormat="1" x14ac:dyDescent="0.25">
      <c r="A158"/>
      <c r="B158" s="39"/>
      <c r="C158" s="40"/>
      <c r="D158" s="34"/>
    </row>
    <row r="159" spans="1:4" s="33" customFormat="1" x14ac:dyDescent="0.25">
      <c r="A159"/>
      <c r="B159" s="39"/>
      <c r="C159" s="40"/>
      <c r="D159" s="34"/>
    </row>
    <row r="160" spans="1:4" s="33" customFormat="1" x14ac:dyDescent="0.25">
      <c r="A160"/>
      <c r="B160" s="39"/>
      <c r="C160" s="40"/>
      <c r="D160" s="34"/>
    </row>
    <row r="161" spans="1:4" s="33" customFormat="1" x14ac:dyDescent="0.25">
      <c r="A161"/>
      <c r="B161" s="39"/>
      <c r="C161" s="40"/>
      <c r="D161" s="34"/>
    </row>
    <row r="162" spans="1:4" s="33" customFormat="1" x14ac:dyDescent="0.25">
      <c r="A162"/>
      <c r="B162" s="39"/>
      <c r="C162" s="40"/>
      <c r="D162" s="34"/>
    </row>
    <row r="163" spans="1:4" s="33" customFormat="1" x14ac:dyDescent="0.25">
      <c r="A163"/>
      <c r="B163" s="39"/>
      <c r="C163" s="40"/>
      <c r="D163" s="34"/>
    </row>
    <row r="164" spans="1:4" s="33" customFormat="1" x14ac:dyDescent="0.25">
      <c r="A164"/>
      <c r="B164" s="39"/>
      <c r="C164" s="40"/>
      <c r="D164" s="34"/>
    </row>
    <row r="165" spans="1:4" s="33" customFormat="1" x14ac:dyDescent="0.25">
      <c r="A165"/>
      <c r="B165" s="39"/>
      <c r="C165" s="40"/>
      <c r="D165" s="34"/>
    </row>
    <row r="166" spans="1:4" s="33" customFormat="1" x14ac:dyDescent="0.25">
      <c r="A166"/>
      <c r="B166" s="39"/>
      <c r="C166" s="40"/>
      <c r="D166" s="34"/>
    </row>
    <row r="167" spans="1:4" s="33" customFormat="1" x14ac:dyDescent="0.25">
      <c r="A167"/>
      <c r="B167" s="39"/>
      <c r="C167" s="40"/>
      <c r="D167" s="34"/>
    </row>
    <row r="168" spans="1:4" s="33" customFormat="1" x14ac:dyDescent="0.25">
      <c r="A168"/>
      <c r="B168" s="39"/>
      <c r="C168" s="40"/>
      <c r="D168" s="34"/>
    </row>
    <row r="169" spans="1:4" s="33" customFormat="1" x14ac:dyDescent="0.25">
      <c r="A169"/>
      <c r="B169" s="39"/>
      <c r="C169" s="40"/>
      <c r="D169" s="34"/>
    </row>
    <row r="170" spans="1:4" s="33" customFormat="1" x14ac:dyDescent="0.25">
      <c r="A170"/>
      <c r="B170" s="39"/>
      <c r="C170" s="40"/>
      <c r="D170" s="34"/>
    </row>
    <row r="171" spans="1:4" s="33" customFormat="1" x14ac:dyDescent="0.25">
      <c r="A171"/>
      <c r="B171" s="39"/>
      <c r="C171" s="40"/>
      <c r="D171" s="34"/>
    </row>
    <row r="172" spans="1:4" s="33" customFormat="1" x14ac:dyDescent="0.25">
      <c r="A172"/>
      <c r="B172" s="39"/>
      <c r="C172" s="40"/>
      <c r="D172" s="34"/>
    </row>
    <row r="173" spans="1:4" s="33" customFormat="1" x14ac:dyDescent="0.25">
      <c r="A173"/>
      <c r="B173" s="39"/>
      <c r="C173" s="40"/>
      <c r="D173" s="34"/>
    </row>
    <row r="174" spans="1:4" s="33" customFormat="1" x14ac:dyDescent="0.25">
      <c r="A174"/>
      <c r="B174" s="39"/>
      <c r="C174" s="40"/>
      <c r="D174" s="34"/>
    </row>
    <row r="175" spans="1:4" s="33" customFormat="1" x14ac:dyDescent="0.25">
      <c r="A175"/>
      <c r="B175" s="39"/>
      <c r="C175" s="40"/>
      <c r="D175" s="34"/>
    </row>
    <row r="176" spans="1:4" s="33" customFormat="1" x14ac:dyDescent="0.25">
      <c r="A176"/>
      <c r="B176" s="39"/>
      <c r="C176" s="40"/>
      <c r="D176" s="34"/>
    </row>
    <row r="177" spans="1:4" s="33" customFormat="1" x14ac:dyDescent="0.25">
      <c r="A177"/>
      <c r="B177" s="39"/>
      <c r="C177" s="40"/>
      <c r="D177" s="34"/>
    </row>
    <row r="178" spans="1:4" s="33" customFormat="1" x14ac:dyDescent="0.25">
      <c r="A178"/>
      <c r="B178" s="39"/>
      <c r="C178" s="40"/>
      <c r="D178" s="34"/>
    </row>
    <row r="179" spans="1:4" s="33" customFormat="1" x14ac:dyDescent="0.25">
      <c r="A179"/>
      <c r="B179" s="39"/>
      <c r="C179" s="40"/>
      <c r="D179" s="34"/>
    </row>
    <row r="180" spans="1:4" s="33" customFormat="1" x14ac:dyDescent="0.25">
      <c r="A180"/>
      <c r="B180" s="39"/>
      <c r="C180" s="40"/>
      <c r="D180" s="34"/>
    </row>
    <row r="181" spans="1:4" s="33" customFormat="1" x14ac:dyDescent="0.25">
      <c r="A181"/>
      <c r="B181" s="39"/>
      <c r="C181" s="40"/>
      <c r="D181" s="34"/>
    </row>
    <row r="182" spans="1:4" s="33" customFormat="1" x14ac:dyDescent="0.25">
      <c r="A182"/>
      <c r="B182" s="39"/>
      <c r="C182" s="40"/>
      <c r="D182" s="34"/>
    </row>
    <row r="183" spans="1:4" s="33" customFormat="1" x14ac:dyDescent="0.25">
      <c r="A183"/>
      <c r="B183" s="39"/>
      <c r="C183" s="40"/>
      <c r="D183" s="34"/>
    </row>
    <row r="184" spans="1:4" s="33" customFormat="1" x14ac:dyDescent="0.25">
      <c r="A184"/>
      <c r="B184" s="39"/>
      <c r="C184" s="40"/>
      <c r="D184" s="34"/>
    </row>
    <row r="185" spans="1:4" s="33" customFormat="1" x14ac:dyDescent="0.25">
      <c r="A185"/>
      <c r="B185" s="39"/>
      <c r="C185" s="40"/>
      <c r="D185" s="34"/>
    </row>
    <row r="186" spans="1:4" s="33" customFormat="1" x14ac:dyDescent="0.25">
      <c r="A186"/>
      <c r="B186" s="39"/>
      <c r="C186" s="40"/>
      <c r="D186" s="34"/>
    </row>
    <row r="187" spans="1:4" s="33" customFormat="1" x14ac:dyDescent="0.25">
      <c r="A187"/>
      <c r="B187" s="39"/>
      <c r="C187" s="40"/>
      <c r="D187" s="34"/>
    </row>
    <row r="188" spans="1:4" s="33" customFormat="1" x14ac:dyDescent="0.25">
      <c r="A188"/>
      <c r="B188" s="39"/>
      <c r="C188" s="40"/>
      <c r="D188" s="34"/>
    </row>
    <row r="189" spans="1:4" s="33" customFormat="1" x14ac:dyDescent="0.25">
      <c r="A189"/>
      <c r="B189" s="39"/>
      <c r="C189" s="40"/>
      <c r="D189" s="34"/>
    </row>
    <row r="190" spans="1:4" s="33" customFormat="1" x14ac:dyDescent="0.25">
      <c r="A190"/>
      <c r="B190" s="39"/>
      <c r="C190" s="40"/>
      <c r="D190" s="34"/>
    </row>
    <row r="191" spans="1:4" s="33" customFormat="1" x14ac:dyDescent="0.25">
      <c r="A191"/>
      <c r="B191" s="39"/>
      <c r="C191" s="40"/>
      <c r="D191" s="34"/>
    </row>
    <row r="192" spans="1:4" s="33" customFormat="1" x14ac:dyDescent="0.25">
      <c r="A192"/>
      <c r="B192" s="39"/>
      <c r="C192" s="40"/>
      <c r="D192" s="34"/>
    </row>
    <row r="193" spans="1:4" s="33" customFormat="1" x14ac:dyDescent="0.25">
      <c r="A193"/>
      <c r="B193" s="39"/>
      <c r="C193" s="40"/>
      <c r="D193" s="34"/>
    </row>
    <row r="194" spans="1:4" s="33" customFormat="1" x14ac:dyDescent="0.25">
      <c r="A194"/>
      <c r="B194" s="39"/>
      <c r="C194" s="40"/>
      <c r="D194" s="34"/>
    </row>
    <row r="195" spans="1:4" s="33" customFormat="1" x14ac:dyDescent="0.25">
      <c r="A195"/>
      <c r="B195" s="39"/>
      <c r="C195" s="40"/>
      <c r="D195" s="34"/>
    </row>
    <row r="196" spans="1:4" s="33" customFormat="1" x14ac:dyDescent="0.25">
      <c r="A196"/>
      <c r="B196" s="39"/>
      <c r="C196" s="40"/>
      <c r="D196" s="34"/>
    </row>
    <row r="197" spans="1:4" s="33" customFormat="1" x14ac:dyDescent="0.25">
      <c r="A197"/>
      <c r="B197" s="39"/>
      <c r="C197" s="40"/>
      <c r="D197" s="34"/>
    </row>
    <row r="198" spans="1:4" s="33" customFormat="1" x14ac:dyDescent="0.25">
      <c r="A198"/>
      <c r="B198" s="39"/>
      <c r="C198" s="40"/>
      <c r="D198" s="34"/>
    </row>
    <row r="199" spans="1:4" s="33" customFormat="1" x14ac:dyDescent="0.25">
      <c r="A199"/>
      <c r="B199" s="39"/>
      <c r="C199" s="40"/>
      <c r="D199" s="34"/>
    </row>
    <row r="200" spans="1:4" s="33" customFormat="1" x14ac:dyDescent="0.25">
      <c r="A200"/>
      <c r="B200" s="39"/>
      <c r="C200" s="40"/>
      <c r="D200" s="34"/>
    </row>
    <row r="201" spans="1:4" s="33" customFormat="1" x14ac:dyDescent="0.25">
      <c r="A201"/>
      <c r="B201" s="39"/>
      <c r="C201" s="40"/>
      <c r="D201" s="34"/>
    </row>
    <row r="202" spans="1:4" s="33" customFormat="1" x14ac:dyDescent="0.25">
      <c r="A202"/>
      <c r="B202" s="39"/>
      <c r="C202" s="40"/>
      <c r="D202" s="34"/>
    </row>
    <row r="203" spans="1:4" s="33" customFormat="1" x14ac:dyDescent="0.25">
      <c r="A203"/>
      <c r="B203" s="39"/>
      <c r="C203" s="40"/>
      <c r="D203" s="34"/>
    </row>
    <row r="204" spans="1:4" s="33" customFormat="1" x14ac:dyDescent="0.25">
      <c r="A204"/>
      <c r="B204" s="39"/>
      <c r="C204" s="40"/>
      <c r="D204" s="34"/>
    </row>
    <row r="205" spans="1:4" s="33" customFormat="1" x14ac:dyDescent="0.25">
      <c r="A205"/>
      <c r="B205" s="39"/>
      <c r="C205" s="40"/>
      <c r="D205" s="34"/>
    </row>
    <row r="206" spans="1:4" s="33" customFormat="1" x14ac:dyDescent="0.25">
      <c r="A206"/>
      <c r="B206" s="39"/>
      <c r="C206" s="40"/>
      <c r="D206" s="34"/>
    </row>
    <row r="207" spans="1:4" s="33" customFormat="1" x14ac:dyDescent="0.25">
      <c r="A207"/>
      <c r="B207" s="39"/>
      <c r="C207" s="40"/>
      <c r="D207" s="34"/>
    </row>
    <row r="208" spans="1:4" s="33" customFormat="1" x14ac:dyDescent="0.25">
      <c r="A208"/>
      <c r="B208" s="39"/>
      <c r="C208" s="40"/>
      <c r="D208" s="34"/>
    </row>
    <row r="209" spans="1:4" s="33" customFormat="1" x14ac:dyDescent="0.25">
      <c r="A209"/>
      <c r="B209" s="39"/>
      <c r="C209" s="40"/>
      <c r="D209" s="34"/>
    </row>
    <row r="210" spans="1:4" s="33" customFormat="1" x14ac:dyDescent="0.25">
      <c r="A210"/>
      <c r="B210" s="39"/>
      <c r="C210" s="40"/>
      <c r="D210" s="34"/>
    </row>
    <row r="211" spans="1:4" s="33" customFormat="1" x14ac:dyDescent="0.25">
      <c r="A211"/>
      <c r="B211" s="39"/>
      <c r="C211" s="40"/>
      <c r="D211" s="34"/>
    </row>
    <row r="212" spans="1:4" s="33" customFormat="1" x14ac:dyDescent="0.25">
      <c r="A212"/>
      <c r="B212" s="39"/>
      <c r="C212" s="40"/>
      <c r="D212" s="34"/>
    </row>
    <row r="213" spans="1:4" s="33" customFormat="1" x14ac:dyDescent="0.25">
      <c r="A213"/>
      <c r="B213" s="39"/>
      <c r="C213" s="40"/>
      <c r="D213" s="34"/>
    </row>
    <row r="214" spans="1:4" s="33" customFormat="1" x14ac:dyDescent="0.25">
      <c r="A214"/>
      <c r="B214" s="39"/>
      <c r="C214" s="40"/>
      <c r="D214" s="34"/>
    </row>
    <row r="215" spans="1:4" s="33" customFormat="1" x14ac:dyDescent="0.25">
      <c r="A215"/>
      <c r="B215" s="39"/>
      <c r="C215" s="40"/>
      <c r="D215" s="34"/>
    </row>
    <row r="216" spans="1:4" s="33" customFormat="1" x14ac:dyDescent="0.25">
      <c r="A216"/>
      <c r="B216" s="39"/>
      <c r="C216" s="40"/>
      <c r="D216" s="34"/>
    </row>
    <row r="217" spans="1:4" s="33" customFormat="1" x14ac:dyDescent="0.25">
      <c r="A217"/>
      <c r="B217" s="39"/>
      <c r="C217" s="40"/>
      <c r="D217" s="34"/>
    </row>
    <row r="218" spans="1:4" s="33" customFormat="1" x14ac:dyDescent="0.25">
      <c r="A218"/>
      <c r="B218" s="39"/>
      <c r="C218" s="40"/>
      <c r="D218" s="34"/>
    </row>
    <row r="219" spans="1:4" s="33" customFormat="1" x14ac:dyDescent="0.25">
      <c r="A219"/>
      <c r="B219" s="39"/>
      <c r="C219" s="40"/>
      <c r="D219" s="34"/>
    </row>
    <row r="220" spans="1:4" s="33" customFormat="1" x14ac:dyDescent="0.25">
      <c r="A220"/>
      <c r="B220" s="39"/>
      <c r="C220" s="40"/>
      <c r="D220" s="34"/>
    </row>
    <row r="221" spans="1:4" s="33" customFormat="1" x14ac:dyDescent="0.25">
      <c r="A221"/>
      <c r="B221" s="39"/>
      <c r="C221" s="40"/>
      <c r="D221" s="34"/>
    </row>
    <row r="222" spans="1:4" s="33" customFormat="1" x14ac:dyDescent="0.25">
      <c r="A222"/>
      <c r="B222" s="39"/>
      <c r="C222" s="40"/>
      <c r="D222" s="34"/>
    </row>
    <row r="223" spans="1:4" s="33" customFormat="1" x14ac:dyDescent="0.25">
      <c r="A223"/>
      <c r="B223" s="39"/>
      <c r="C223" s="40"/>
      <c r="D223" s="34"/>
    </row>
    <row r="224" spans="1:4" s="33" customFormat="1" x14ac:dyDescent="0.25">
      <c r="A224"/>
      <c r="B224" s="39"/>
      <c r="C224" s="40"/>
      <c r="D224" s="34"/>
    </row>
    <row r="225" spans="1:4" s="33" customFormat="1" x14ac:dyDescent="0.25">
      <c r="A225"/>
      <c r="B225" s="39"/>
      <c r="C225" s="40"/>
      <c r="D225" s="34"/>
    </row>
    <row r="226" spans="1:4" s="33" customFormat="1" x14ac:dyDescent="0.25">
      <c r="A226"/>
      <c r="B226" s="39"/>
      <c r="C226" s="40"/>
      <c r="D226" s="34"/>
    </row>
    <row r="227" spans="1:4" s="33" customFormat="1" x14ac:dyDescent="0.25">
      <c r="A227"/>
      <c r="B227" s="39"/>
      <c r="C227" s="40"/>
      <c r="D227" s="34"/>
    </row>
    <row r="228" spans="1:4" s="33" customFormat="1" x14ac:dyDescent="0.25">
      <c r="A228"/>
      <c r="B228" s="39"/>
      <c r="C228" s="40"/>
      <c r="D228" s="34"/>
    </row>
    <row r="229" spans="1:4" s="33" customFormat="1" x14ac:dyDescent="0.25">
      <c r="A229"/>
      <c r="B229" s="39"/>
      <c r="C229" s="40"/>
      <c r="D229" s="34"/>
    </row>
    <row r="230" spans="1:4" s="33" customFormat="1" x14ac:dyDescent="0.25">
      <c r="A230"/>
      <c r="B230" s="39"/>
      <c r="C230" s="40"/>
      <c r="D230" s="34"/>
    </row>
    <row r="231" spans="1:4" s="33" customFormat="1" x14ac:dyDescent="0.25">
      <c r="A231"/>
      <c r="B231" s="39"/>
      <c r="C231" s="40"/>
      <c r="D231" s="34"/>
    </row>
    <row r="232" spans="1:4" s="33" customFormat="1" x14ac:dyDescent="0.25">
      <c r="A232"/>
      <c r="B232" s="39"/>
      <c r="C232" s="40"/>
      <c r="D232" s="34"/>
    </row>
    <row r="233" spans="1:4" s="33" customFormat="1" x14ac:dyDescent="0.25">
      <c r="A233"/>
      <c r="B233" s="39"/>
      <c r="C233" s="40"/>
      <c r="D233" s="34"/>
    </row>
    <row r="234" spans="1:4" s="33" customFormat="1" x14ac:dyDescent="0.25">
      <c r="A234"/>
      <c r="B234" s="39"/>
      <c r="C234" s="40"/>
      <c r="D234" s="34"/>
    </row>
    <row r="235" spans="1:4" s="33" customFormat="1" x14ac:dyDescent="0.25">
      <c r="A235"/>
      <c r="B235" s="39"/>
      <c r="C235" s="40"/>
      <c r="D235" s="34"/>
    </row>
    <row r="236" spans="1:4" s="33" customFormat="1" x14ac:dyDescent="0.25">
      <c r="A236"/>
      <c r="B236" s="39"/>
      <c r="C236" s="40"/>
      <c r="D236" s="34"/>
    </row>
    <row r="237" spans="1:4" s="33" customFormat="1" x14ac:dyDescent="0.25">
      <c r="A237"/>
      <c r="B237" s="39"/>
      <c r="C237" s="40"/>
      <c r="D237" s="34"/>
    </row>
    <row r="238" spans="1:4" s="33" customFormat="1" x14ac:dyDescent="0.25">
      <c r="A238"/>
      <c r="B238" s="39"/>
      <c r="C238" s="40"/>
      <c r="D238" s="34"/>
    </row>
    <row r="239" spans="1:4" s="33" customFormat="1" x14ac:dyDescent="0.25">
      <c r="A239"/>
      <c r="B239" s="39"/>
      <c r="C239" s="40"/>
      <c r="D239" s="34"/>
    </row>
    <row r="240" spans="1:4" s="33" customFormat="1" x14ac:dyDescent="0.25">
      <c r="A240"/>
      <c r="B240" s="39"/>
      <c r="C240" s="40"/>
      <c r="D240" s="34"/>
    </row>
    <row r="241" spans="1:4" s="33" customFormat="1" x14ac:dyDescent="0.25">
      <c r="A241"/>
      <c r="B241" s="39"/>
      <c r="C241" s="40"/>
      <c r="D241" s="34"/>
    </row>
    <row r="242" spans="1:4" s="33" customFormat="1" x14ac:dyDescent="0.25">
      <c r="A242"/>
      <c r="B242" s="39"/>
      <c r="C242" s="40"/>
      <c r="D242" s="34"/>
    </row>
    <row r="243" spans="1:4" s="33" customFormat="1" x14ac:dyDescent="0.25">
      <c r="A243"/>
      <c r="B243" s="39"/>
      <c r="C243" s="40"/>
      <c r="D243" s="34"/>
    </row>
    <row r="244" spans="1:4" s="33" customFormat="1" x14ac:dyDescent="0.25">
      <c r="A244"/>
      <c r="B244" s="39"/>
      <c r="C244" s="40"/>
      <c r="D244" s="34"/>
    </row>
    <row r="245" spans="1:4" s="33" customFormat="1" x14ac:dyDescent="0.25">
      <c r="A245"/>
      <c r="B245" s="39"/>
      <c r="C245" s="40"/>
      <c r="D245" s="34"/>
    </row>
    <row r="246" spans="1:4" s="33" customFormat="1" x14ac:dyDescent="0.25">
      <c r="A246"/>
      <c r="B246" s="39"/>
      <c r="C246" s="40"/>
      <c r="D246" s="34"/>
    </row>
    <row r="247" spans="1:4" s="33" customFormat="1" x14ac:dyDescent="0.25">
      <c r="A247"/>
      <c r="B247" s="39"/>
      <c r="C247" s="40"/>
      <c r="D247" s="34"/>
    </row>
    <row r="248" spans="1:4" s="33" customFormat="1" x14ac:dyDescent="0.25">
      <c r="A248"/>
      <c r="B248" s="39"/>
      <c r="C248" s="40"/>
      <c r="D248" s="34"/>
    </row>
    <row r="249" spans="1:4" s="33" customFormat="1" x14ac:dyDescent="0.25">
      <c r="A249"/>
      <c r="B249" s="39"/>
      <c r="C249" s="40"/>
      <c r="D249" s="34"/>
    </row>
    <row r="250" spans="1:4" s="33" customFormat="1" x14ac:dyDescent="0.25">
      <c r="A250"/>
      <c r="B250" s="39"/>
      <c r="C250" s="40"/>
      <c r="D250" s="34"/>
    </row>
    <row r="251" spans="1:4" s="33" customFormat="1" x14ac:dyDescent="0.25">
      <c r="A251"/>
      <c r="B251" s="39"/>
      <c r="C251" s="40"/>
      <c r="D251" s="34"/>
    </row>
    <row r="252" spans="1:4" s="33" customFormat="1" x14ac:dyDescent="0.25">
      <c r="A252"/>
      <c r="B252" s="39"/>
      <c r="C252" s="40"/>
      <c r="D252" s="34"/>
    </row>
    <row r="253" spans="1:4" s="33" customFormat="1" x14ac:dyDescent="0.25">
      <c r="A253"/>
      <c r="B253" s="39"/>
      <c r="C253" s="40"/>
      <c r="D253" s="34"/>
    </row>
    <row r="254" spans="1:4" s="33" customFormat="1" x14ac:dyDescent="0.25">
      <c r="A254"/>
      <c r="B254" s="39"/>
      <c r="C254" s="40"/>
      <c r="D254" s="34"/>
    </row>
    <row r="255" spans="1:4" s="33" customFormat="1" x14ac:dyDescent="0.25">
      <c r="A255"/>
      <c r="B255" s="39"/>
      <c r="C255" s="40"/>
      <c r="D255" s="34"/>
    </row>
    <row r="256" spans="1:4" s="33" customFormat="1" x14ac:dyDescent="0.25">
      <c r="A256"/>
      <c r="B256" s="39"/>
      <c r="C256" s="40"/>
      <c r="D256" s="34"/>
    </row>
    <row r="257" spans="1:4" s="33" customFormat="1" x14ac:dyDescent="0.25">
      <c r="A257"/>
      <c r="B257" s="39"/>
      <c r="C257" s="40"/>
      <c r="D257" s="34"/>
    </row>
    <row r="258" spans="1:4" s="33" customFormat="1" x14ac:dyDescent="0.25">
      <c r="A258"/>
      <c r="B258" s="39"/>
      <c r="C258" s="40"/>
      <c r="D258" s="34"/>
    </row>
    <row r="259" spans="1:4" s="33" customFormat="1" x14ac:dyDescent="0.25">
      <c r="A259"/>
      <c r="B259" s="39"/>
      <c r="C259" s="48"/>
      <c r="D259" s="34"/>
    </row>
    <row r="260" spans="1:4" s="33" customFormat="1" x14ac:dyDescent="0.25">
      <c r="A260"/>
      <c r="B260" s="39"/>
      <c r="C260" s="48"/>
      <c r="D260" s="34"/>
    </row>
    <row r="261" spans="1:4" s="33" customFormat="1" x14ac:dyDescent="0.25">
      <c r="A261"/>
      <c r="B261" s="39"/>
      <c r="C261" s="48"/>
      <c r="D261" s="34"/>
    </row>
    <row r="262" spans="1:4" s="33" customFormat="1" x14ac:dyDescent="0.25">
      <c r="B262" s="48"/>
      <c r="C262" s="48"/>
      <c r="D262" s="34"/>
    </row>
    <row r="263" spans="1:4" s="33" customFormat="1" x14ac:dyDescent="0.25">
      <c r="B263" s="48"/>
      <c r="C263" s="48"/>
      <c r="D263" s="34"/>
    </row>
    <row r="264" spans="1:4" s="33" customFormat="1" x14ac:dyDescent="0.25">
      <c r="B264" s="48"/>
      <c r="C264" s="48"/>
      <c r="D264" s="34"/>
    </row>
    <row r="265" spans="1:4" s="33" customFormat="1" x14ac:dyDescent="0.25">
      <c r="B265" s="48"/>
      <c r="C265" s="48"/>
      <c r="D265" s="34"/>
    </row>
    <row r="266" spans="1:4" s="33" customFormat="1" x14ac:dyDescent="0.25">
      <c r="B266" s="48"/>
      <c r="C266" s="48"/>
      <c r="D266" s="34"/>
    </row>
    <row r="267" spans="1:4" s="33" customFormat="1" x14ac:dyDescent="0.25">
      <c r="B267" s="48"/>
      <c r="C267" s="48"/>
      <c r="D267" s="34"/>
    </row>
    <row r="268" spans="1:4" s="33" customFormat="1" x14ac:dyDescent="0.25">
      <c r="B268" s="48"/>
      <c r="C268" s="48"/>
      <c r="D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CLASIFICACIÓN FUNCIONAL DE GASTO</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pageSetUpPr fitToPage="1"/>
  </sheetPr>
  <dimension ref="A1:IV951"/>
  <sheetViews>
    <sheetView zoomScale="90" zoomScaleNormal="90" zoomScalePageLayoutView="90" workbookViewId="0">
      <pane ySplit="4" topLeftCell="A128" activePane="bottomLeft" state="frozen"/>
      <selection sqref="A1:CC2"/>
      <selection pane="bottomLeft" activeCell="A233" sqref="A233:E233"/>
    </sheetView>
  </sheetViews>
  <sheetFormatPr baseColWidth="10" defaultColWidth="0" defaultRowHeight="36.75" customHeight="1" zeroHeight="1" x14ac:dyDescent="0.25"/>
  <cols>
    <col min="1" max="1" width="8.140625" style="219" bestFit="1" customWidth="1"/>
    <col min="2" max="2" width="82.28515625" style="220" customWidth="1"/>
    <col min="3" max="3" width="25.7109375" style="221" customWidth="1"/>
    <col min="4" max="4" width="25.7109375" style="222" customWidth="1"/>
    <col min="5" max="5" width="25.7109375" style="223" customWidth="1"/>
    <col min="6" max="16384" width="11.42578125" style="128" hidden="1"/>
  </cols>
  <sheetData>
    <row r="1" spans="1:256" s="294" customFormat="1" ht="44.25" customHeight="1" x14ac:dyDescent="0.25">
      <c r="A1" s="292" t="s">
        <v>949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c r="GY1" s="293"/>
      <c r="GZ1" s="293"/>
      <c r="HA1" s="293"/>
      <c r="HB1" s="293"/>
      <c r="HC1" s="293"/>
      <c r="HD1" s="293"/>
      <c r="HE1" s="293"/>
      <c r="HF1" s="293"/>
      <c r="HG1" s="293"/>
      <c r="HH1" s="293"/>
      <c r="HI1" s="293"/>
      <c r="HJ1" s="293"/>
      <c r="HK1" s="293"/>
      <c r="HL1" s="293"/>
      <c r="HM1" s="293"/>
      <c r="HN1" s="293"/>
      <c r="HO1" s="293"/>
      <c r="HP1" s="293"/>
      <c r="HQ1" s="293"/>
      <c r="HR1" s="293"/>
      <c r="HS1" s="293"/>
      <c r="HT1" s="293"/>
      <c r="HU1" s="293"/>
      <c r="HV1" s="293"/>
      <c r="HW1" s="293"/>
      <c r="HX1" s="293"/>
      <c r="HY1" s="293"/>
      <c r="HZ1" s="293"/>
      <c r="IA1" s="293"/>
      <c r="IB1" s="293"/>
      <c r="IC1" s="293"/>
      <c r="ID1" s="293"/>
      <c r="IE1" s="293"/>
      <c r="IF1" s="293"/>
      <c r="IG1" s="293"/>
      <c r="IH1" s="293"/>
      <c r="II1" s="293"/>
      <c r="IJ1" s="293"/>
      <c r="IK1" s="293"/>
      <c r="IL1" s="293"/>
      <c r="IM1" s="293"/>
      <c r="IN1" s="293"/>
      <c r="IO1" s="293"/>
      <c r="IP1" s="293"/>
      <c r="IQ1" s="293"/>
      <c r="IR1" s="293"/>
      <c r="IS1" s="293"/>
      <c r="IT1" s="293"/>
      <c r="IU1" s="293"/>
      <c r="IV1" s="293"/>
    </row>
    <row r="2" spans="1:256" s="51" customFormat="1" ht="34.5" customHeight="1" x14ac:dyDescent="0.3">
      <c r="A2" s="295" t="str">
        <f>+'[1]S.H. EGRESOS'!A2:AU2</f>
        <v>Entidad Pública:   Tlajomulco de Zúñiga, Jalisco</v>
      </c>
      <c r="B2" s="296"/>
      <c r="C2" s="296"/>
      <c r="D2" s="296"/>
      <c r="E2" s="296"/>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5"/>
      <c r="AV2" s="49"/>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row>
    <row r="3" spans="1:256" s="55" customFormat="1" ht="22.5" customHeight="1" x14ac:dyDescent="0.25">
      <c r="A3" s="301" t="s">
        <v>455</v>
      </c>
      <c r="B3" s="303" t="s">
        <v>456</v>
      </c>
      <c r="C3" s="305" t="s">
        <v>457</v>
      </c>
      <c r="D3" s="307" t="s">
        <v>458</v>
      </c>
      <c r="E3" s="297" t="s">
        <v>459</v>
      </c>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3"/>
      <c r="AV3" s="54"/>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row>
    <row r="4" spans="1:256" s="55" customFormat="1" ht="24" customHeight="1" thickBot="1" x14ac:dyDescent="0.3">
      <c r="A4" s="302"/>
      <c r="B4" s="304"/>
      <c r="C4" s="306"/>
      <c r="D4" s="308"/>
      <c r="E4" s="298"/>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3"/>
      <c r="AV4" s="54"/>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pans="1:256" s="63" customFormat="1" ht="25.5" customHeight="1" x14ac:dyDescent="0.3">
      <c r="A5" s="56">
        <v>1</v>
      </c>
      <c r="B5" s="57" t="s">
        <v>460</v>
      </c>
      <c r="C5" s="58">
        <f>C6+C15+C26+C27+C28+C29+C30+C45</f>
        <v>805044020</v>
      </c>
      <c r="D5" s="58">
        <f>D6+D15+D26+D27+D28+D29+D30+D45</f>
        <v>0</v>
      </c>
      <c r="E5" s="59">
        <f>E6+E15+E26+E27+E28+E29+E30+E45</f>
        <v>805044020</v>
      </c>
      <c r="F5" s="60"/>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2"/>
      <c r="AV5" s="60"/>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row>
    <row r="6" spans="1:256" s="71" customFormat="1" ht="25.5" customHeight="1" x14ac:dyDescent="0.3">
      <c r="A6" s="64">
        <v>1.1000000000000001</v>
      </c>
      <c r="B6" s="65" t="s">
        <v>461</v>
      </c>
      <c r="C6" s="66">
        <f>SUM(C7)</f>
        <v>4850485</v>
      </c>
      <c r="D6" s="66">
        <f>D7</f>
        <v>0</v>
      </c>
      <c r="E6" s="67">
        <f>E7</f>
        <v>4850485</v>
      </c>
      <c r="F6" s="68"/>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70"/>
      <c r="AV6" s="68"/>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s="71" customFormat="1" ht="25.5" customHeight="1" x14ac:dyDescent="0.25">
      <c r="A7" s="64" t="s">
        <v>462</v>
      </c>
      <c r="B7" s="72" t="s">
        <v>463</v>
      </c>
      <c r="C7" s="73">
        <f>SUM(C8:C14)</f>
        <v>4850485</v>
      </c>
      <c r="D7" s="73">
        <f>SUM(D8:D14)</f>
        <v>0</v>
      </c>
      <c r="E7" s="74">
        <f>SUM(E8:E14)</f>
        <v>4850485</v>
      </c>
      <c r="F7" s="68"/>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70"/>
      <c r="AV7" s="68"/>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s="82" customFormat="1" ht="25.5" customHeight="1" x14ac:dyDescent="0.25">
      <c r="A8" s="75" t="s">
        <v>464</v>
      </c>
      <c r="B8" s="76" t="s">
        <v>465</v>
      </c>
      <c r="C8" s="77">
        <v>4900</v>
      </c>
      <c r="D8" s="77"/>
      <c r="E8" s="78">
        <f>C8+D8</f>
        <v>4900</v>
      </c>
      <c r="F8" s="79"/>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1"/>
      <c r="AV8" s="79"/>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row>
    <row r="9" spans="1:256" s="82" customFormat="1" ht="42.75" customHeight="1" x14ac:dyDescent="0.25">
      <c r="A9" s="75" t="s">
        <v>466</v>
      </c>
      <c r="B9" s="76" t="s">
        <v>467</v>
      </c>
      <c r="C9" s="77">
        <v>4767065</v>
      </c>
      <c r="D9" s="77"/>
      <c r="E9" s="78">
        <f t="shared" ref="E9:E14" si="0">C9+D9</f>
        <v>4767065</v>
      </c>
      <c r="F9" s="79"/>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1"/>
      <c r="AV9" s="79"/>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row>
    <row r="10" spans="1:256" s="82" customFormat="1" ht="25.5" customHeight="1" x14ac:dyDescent="0.3">
      <c r="A10" s="75" t="s">
        <v>468</v>
      </c>
      <c r="B10" s="76" t="s">
        <v>469</v>
      </c>
      <c r="C10" s="83">
        <v>0</v>
      </c>
      <c r="D10" s="83"/>
      <c r="E10" s="78">
        <f t="shared" si="0"/>
        <v>0</v>
      </c>
      <c r="F10" s="79"/>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1"/>
      <c r="AV10" s="79"/>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s="82" customFormat="1" ht="25.5" customHeight="1" x14ac:dyDescent="0.25">
      <c r="A11" s="75" t="s">
        <v>470</v>
      </c>
      <c r="B11" s="76" t="s">
        <v>471</v>
      </c>
      <c r="C11" s="77">
        <v>78520</v>
      </c>
      <c r="D11" s="77"/>
      <c r="E11" s="78">
        <f t="shared" si="0"/>
        <v>78520</v>
      </c>
      <c r="F11" s="79"/>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1"/>
      <c r="AV11" s="79"/>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row>
    <row r="12" spans="1:256" s="82" customFormat="1" ht="25.5" customHeight="1" x14ac:dyDescent="0.25">
      <c r="A12" s="75" t="s">
        <v>472</v>
      </c>
      <c r="B12" s="76" t="s">
        <v>473</v>
      </c>
      <c r="C12" s="83">
        <v>0</v>
      </c>
      <c r="D12" s="83"/>
      <c r="E12" s="78">
        <f t="shared" si="0"/>
        <v>0</v>
      </c>
      <c r="F12" s="79"/>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1"/>
      <c r="AV12" s="79"/>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spans="1:256" s="82" customFormat="1" ht="25.5" customHeight="1" x14ac:dyDescent="0.25">
      <c r="A13" s="75" t="s">
        <v>474</v>
      </c>
      <c r="B13" s="76" t="s">
        <v>475</v>
      </c>
      <c r="C13" s="83">
        <v>0</v>
      </c>
      <c r="D13" s="83"/>
      <c r="E13" s="78">
        <f t="shared" si="0"/>
        <v>0</v>
      </c>
      <c r="F13" s="79"/>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1"/>
      <c r="AV13" s="79"/>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row>
    <row r="14" spans="1:256" s="82" customFormat="1" ht="25.5" customHeight="1" x14ac:dyDescent="0.25">
      <c r="A14" s="75" t="s">
        <v>476</v>
      </c>
      <c r="B14" s="76" t="s">
        <v>477</v>
      </c>
      <c r="C14" s="83">
        <v>0</v>
      </c>
      <c r="D14" s="83"/>
      <c r="E14" s="78">
        <f t="shared" si="0"/>
        <v>0</v>
      </c>
      <c r="F14" s="79"/>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1"/>
      <c r="AV14" s="79"/>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row>
    <row r="15" spans="1:256" s="87" customFormat="1" ht="25.5" customHeight="1" x14ac:dyDescent="0.3">
      <c r="A15" s="64">
        <v>1.2</v>
      </c>
      <c r="B15" s="65" t="s">
        <v>478</v>
      </c>
      <c r="C15" s="73">
        <f>C16+C19+C22</f>
        <v>738324333</v>
      </c>
      <c r="D15" s="73">
        <f>D16+D19+D22</f>
        <v>0</v>
      </c>
      <c r="E15" s="74">
        <f>E16+E19+E22</f>
        <v>738324333</v>
      </c>
      <c r="F15" s="84"/>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6"/>
      <c r="AV15" s="84"/>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row>
    <row r="16" spans="1:256" s="90" customFormat="1" ht="25.5" customHeight="1" x14ac:dyDescent="0.3">
      <c r="A16" s="64" t="s">
        <v>479</v>
      </c>
      <c r="B16" s="88" t="s">
        <v>480</v>
      </c>
      <c r="C16" s="73">
        <f>SUM(C17:C18)</f>
        <v>351218759</v>
      </c>
      <c r="D16" s="73">
        <f>SUM(D17:D18)</f>
        <v>0</v>
      </c>
      <c r="E16" s="89">
        <f>SUM(E17:E18)</f>
        <v>351218759</v>
      </c>
      <c r="F16" s="68"/>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70"/>
      <c r="AV16" s="68"/>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row>
    <row r="17" spans="1:256" s="82" customFormat="1" ht="25.5" customHeight="1" x14ac:dyDescent="0.25">
      <c r="A17" s="75" t="s">
        <v>481</v>
      </c>
      <c r="B17" s="76" t="s">
        <v>482</v>
      </c>
      <c r="C17" s="77">
        <v>37567954</v>
      </c>
      <c r="D17" s="77"/>
      <c r="E17" s="78">
        <f>C17+D17</f>
        <v>37567954</v>
      </c>
      <c r="F17" s="79"/>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1"/>
      <c r="AV17" s="79"/>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82" customFormat="1" ht="25.5" customHeight="1" x14ac:dyDescent="0.3">
      <c r="A18" s="75" t="s">
        <v>483</v>
      </c>
      <c r="B18" s="76" t="s">
        <v>484</v>
      </c>
      <c r="C18" s="77">
        <v>313650805</v>
      </c>
      <c r="D18" s="77">
        <v>0</v>
      </c>
      <c r="E18" s="78">
        <f>C18+D18</f>
        <v>313650805</v>
      </c>
      <c r="F18" s="79"/>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1"/>
      <c r="AV18" s="79"/>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1" customFormat="1" ht="25.5" customHeight="1" x14ac:dyDescent="0.3">
      <c r="A19" s="64" t="s">
        <v>485</v>
      </c>
      <c r="B19" s="88" t="s">
        <v>486</v>
      </c>
      <c r="C19" s="73">
        <f>SUM(C20:C21)</f>
        <v>295605263</v>
      </c>
      <c r="D19" s="73">
        <f>SUM(D20:D21)</f>
        <v>0</v>
      </c>
      <c r="E19" s="89">
        <f>SUM(E20:E21)</f>
        <v>295605263</v>
      </c>
      <c r="F19" s="68"/>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70"/>
      <c r="AV19" s="68"/>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s="82" customFormat="1" ht="25.5" customHeight="1" x14ac:dyDescent="0.25">
      <c r="A20" s="75" t="s">
        <v>487</v>
      </c>
      <c r="B20" s="76" t="s">
        <v>488</v>
      </c>
      <c r="C20" s="77">
        <v>288910086</v>
      </c>
      <c r="D20" s="77"/>
      <c r="E20" s="78">
        <f>C20+D20</f>
        <v>288910086</v>
      </c>
      <c r="F20" s="79"/>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1"/>
      <c r="AV20" s="79"/>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row>
    <row r="21" spans="1:256" s="82" customFormat="1" ht="25.5" customHeight="1" x14ac:dyDescent="0.25">
      <c r="A21" s="75" t="s">
        <v>489</v>
      </c>
      <c r="B21" s="76" t="s">
        <v>490</v>
      </c>
      <c r="C21" s="77">
        <v>6695177</v>
      </c>
      <c r="D21" s="77"/>
      <c r="E21" s="78">
        <f>C21+D21</f>
        <v>6695177</v>
      </c>
      <c r="F21" s="79"/>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1"/>
      <c r="AV21" s="79"/>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row>
    <row r="22" spans="1:256" s="71" customFormat="1" ht="25.5" customHeight="1" x14ac:dyDescent="0.25">
      <c r="A22" s="64" t="s">
        <v>491</v>
      </c>
      <c r="B22" s="72" t="s">
        <v>492</v>
      </c>
      <c r="C22" s="73">
        <f>SUM(C23:C25)</f>
        <v>91500311</v>
      </c>
      <c r="D22" s="73">
        <f>SUM(D23:D25)</f>
        <v>0</v>
      </c>
      <c r="E22" s="74">
        <f>SUM(E23:E25)</f>
        <v>91500311</v>
      </c>
      <c r="F22" s="68"/>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70"/>
      <c r="AV22" s="68"/>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row>
    <row r="23" spans="1:256" s="82" customFormat="1" ht="25.5" customHeight="1" x14ac:dyDescent="0.25">
      <c r="A23" s="75" t="s">
        <v>493</v>
      </c>
      <c r="B23" s="76" t="s">
        <v>494</v>
      </c>
      <c r="C23" s="77">
        <v>87978138</v>
      </c>
      <c r="D23" s="77"/>
      <c r="E23" s="78">
        <f>C23+D23</f>
        <v>87978138</v>
      </c>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1"/>
      <c r="AV23" s="79"/>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row>
    <row r="24" spans="1:256" s="82" customFormat="1" ht="25.5" customHeight="1" x14ac:dyDescent="0.25">
      <c r="A24" s="75" t="s">
        <v>495</v>
      </c>
      <c r="B24" s="76" t="s">
        <v>496</v>
      </c>
      <c r="C24" s="77">
        <v>1389723</v>
      </c>
      <c r="D24" s="77"/>
      <c r="E24" s="78">
        <f>C24+D24</f>
        <v>1389723</v>
      </c>
      <c r="F24" s="79"/>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1"/>
      <c r="AV24" s="79"/>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row>
    <row r="25" spans="1:256" s="82" customFormat="1" ht="25.5" customHeight="1" x14ac:dyDescent="0.25">
      <c r="A25" s="75" t="s">
        <v>497</v>
      </c>
      <c r="B25" s="76" t="s">
        <v>498</v>
      </c>
      <c r="C25" s="77">
        <v>2132450</v>
      </c>
      <c r="D25" s="77"/>
      <c r="E25" s="78">
        <f>C25+D25</f>
        <v>2132450</v>
      </c>
      <c r="F25" s="79"/>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1"/>
      <c r="AV25" s="79"/>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row>
    <row r="26" spans="1:256" s="95" customFormat="1" ht="30" customHeight="1" x14ac:dyDescent="0.25">
      <c r="A26" s="64">
        <v>1.3</v>
      </c>
      <c r="B26" s="65" t="s">
        <v>499</v>
      </c>
      <c r="C26" s="66">
        <v>0</v>
      </c>
      <c r="D26" s="66">
        <v>0</v>
      </c>
      <c r="E26" s="91">
        <f>SUM(C26:D26)</f>
        <v>0</v>
      </c>
      <c r="F26" s="92"/>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4"/>
      <c r="AV26" s="92"/>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row>
    <row r="27" spans="1:256" s="95" customFormat="1" ht="25.5" customHeight="1" x14ac:dyDescent="0.3">
      <c r="A27" s="64">
        <v>1.4</v>
      </c>
      <c r="B27" s="65" t="s">
        <v>500</v>
      </c>
      <c r="C27" s="66">
        <v>0</v>
      </c>
      <c r="D27" s="66">
        <v>0</v>
      </c>
      <c r="E27" s="91">
        <f>SUM(C27:D27)</f>
        <v>0</v>
      </c>
      <c r="F27" s="92"/>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4"/>
      <c r="AV27" s="92"/>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row>
    <row r="28" spans="1:256" s="95" customFormat="1" ht="25.5" customHeight="1" x14ac:dyDescent="0.25">
      <c r="A28" s="64">
        <v>1.5</v>
      </c>
      <c r="B28" s="65" t="s">
        <v>501</v>
      </c>
      <c r="C28" s="66">
        <v>0</v>
      </c>
      <c r="D28" s="66">
        <v>0</v>
      </c>
      <c r="E28" s="91">
        <f>SUM(C28:D28)</f>
        <v>0</v>
      </c>
      <c r="F28" s="92"/>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4"/>
      <c r="AV28" s="92"/>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row>
    <row r="29" spans="1:256" s="95" customFormat="1" ht="25.5" customHeight="1" x14ac:dyDescent="0.25">
      <c r="A29" s="64">
        <v>1.6</v>
      </c>
      <c r="B29" s="65" t="s">
        <v>502</v>
      </c>
      <c r="C29" s="66">
        <v>0</v>
      </c>
      <c r="D29" s="66">
        <v>0</v>
      </c>
      <c r="E29" s="91">
        <f>SUM(C29:D29)</f>
        <v>0</v>
      </c>
      <c r="F29" s="92"/>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4"/>
      <c r="AV29" s="92"/>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c r="IU29" s="93"/>
      <c r="IV29" s="93"/>
    </row>
    <row r="30" spans="1:256" s="96" customFormat="1" ht="25.5" customHeight="1" x14ac:dyDescent="0.3">
      <c r="A30" s="64">
        <v>1.7</v>
      </c>
      <c r="B30" s="65" t="s">
        <v>503</v>
      </c>
      <c r="C30" s="66">
        <f>C31+C33+C35+C37+C43+C41</f>
        <v>61869202</v>
      </c>
      <c r="D30" s="66">
        <f>D31+D33+D35+D37+D43+D41</f>
        <v>0</v>
      </c>
      <c r="E30" s="67">
        <f>E31+E33+E35+E37+E43+E41</f>
        <v>61869202</v>
      </c>
      <c r="F30" s="84"/>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6"/>
      <c r="AV30" s="84"/>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5"/>
      <c r="IR30" s="85"/>
      <c r="IS30" s="85"/>
      <c r="IT30" s="85"/>
      <c r="IU30" s="85"/>
      <c r="IV30" s="85"/>
    </row>
    <row r="31" spans="1:256" s="71" customFormat="1" ht="25.5" customHeight="1" x14ac:dyDescent="0.3">
      <c r="A31" s="64" t="s">
        <v>123</v>
      </c>
      <c r="B31" s="88" t="s">
        <v>504</v>
      </c>
      <c r="C31" s="73">
        <f>SUM(C32)</f>
        <v>16844040</v>
      </c>
      <c r="D31" s="73">
        <f>D32</f>
        <v>0</v>
      </c>
      <c r="E31" s="74">
        <f>E32</f>
        <v>16844040</v>
      </c>
      <c r="F31" s="68"/>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70"/>
      <c r="AV31" s="68"/>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s="82" customFormat="1" ht="25.5" customHeight="1" x14ac:dyDescent="0.3">
      <c r="A32" s="75" t="s">
        <v>505</v>
      </c>
      <c r="B32" s="76" t="s">
        <v>506</v>
      </c>
      <c r="C32" s="77">
        <v>16844040</v>
      </c>
      <c r="D32" s="77"/>
      <c r="E32" s="78">
        <f>C32+D32</f>
        <v>16844040</v>
      </c>
      <c r="F32" s="79"/>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1"/>
      <c r="AV32" s="79"/>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row>
    <row r="33" spans="1:256" s="71" customFormat="1" ht="25.5" customHeight="1" x14ac:dyDescent="0.3">
      <c r="A33" s="64" t="s">
        <v>113</v>
      </c>
      <c r="B33" s="88" t="s">
        <v>507</v>
      </c>
      <c r="C33" s="73">
        <f>SUM(C34)</f>
        <v>35704825</v>
      </c>
      <c r="D33" s="73">
        <f>D34</f>
        <v>0</v>
      </c>
      <c r="E33" s="74">
        <f>E34</f>
        <v>35704825</v>
      </c>
      <c r="F33" s="68"/>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70"/>
      <c r="AV33" s="68"/>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row>
    <row r="34" spans="1:256" s="82" customFormat="1" ht="25.5" customHeight="1" x14ac:dyDescent="0.3">
      <c r="A34" s="75" t="s">
        <v>508</v>
      </c>
      <c r="B34" s="76" t="s">
        <v>509</v>
      </c>
      <c r="C34" s="77">
        <v>35704825</v>
      </c>
      <c r="D34" s="77"/>
      <c r="E34" s="78">
        <f>C34+D34</f>
        <v>35704825</v>
      </c>
      <c r="F34" s="79"/>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1"/>
      <c r="AV34" s="79"/>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row>
    <row r="35" spans="1:256" s="98" customFormat="1" ht="25.5" customHeight="1" x14ac:dyDescent="0.3">
      <c r="A35" s="64" t="s">
        <v>510</v>
      </c>
      <c r="B35" s="88" t="s">
        <v>511</v>
      </c>
      <c r="C35" s="73">
        <f>SUM(C36)</f>
        <v>1253</v>
      </c>
      <c r="D35" s="73">
        <f>D36</f>
        <v>0</v>
      </c>
      <c r="E35" s="74">
        <f>E36</f>
        <v>1253</v>
      </c>
      <c r="F35" s="97"/>
      <c r="AU35" s="99"/>
      <c r="AV35" s="97"/>
    </row>
    <row r="36" spans="1:256" s="82" customFormat="1" ht="25.5" customHeight="1" x14ac:dyDescent="0.25">
      <c r="A36" s="75" t="s">
        <v>512</v>
      </c>
      <c r="B36" s="76" t="s">
        <v>513</v>
      </c>
      <c r="C36" s="77">
        <v>1253</v>
      </c>
      <c r="D36" s="77"/>
      <c r="E36" s="78">
        <f>C36+D36</f>
        <v>1253</v>
      </c>
      <c r="F36" s="79"/>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1"/>
      <c r="AV36" s="79"/>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row>
    <row r="37" spans="1:256" s="71" customFormat="1" ht="25.5" customHeight="1" x14ac:dyDescent="0.25">
      <c r="A37" s="64" t="s">
        <v>514</v>
      </c>
      <c r="B37" s="88" t="s">
        <v>515</v>
      </c>
      <c r="C37" s="73">
        <f>SUM(C38:C40)</f>
        <v>8731958</v>
      </c>
      <c r="D37" s="73">
        <f>SUM(D38:D40)</f>
        <v>0</v>
      </c>
      <c r="E37" s="74">
        <f>SUM(E38:E40)</f>
        <v>8731958</v>
      </c>
      <c r="F37" s="68"/>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70"/>
      <c r="AV37" s="68"/>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row>
    <row r="38" spans="1:256" s="82" customFormat="1" ht="25.5" customHeight="1" x14ac:dyDescent="0.25">
      <c r="A38" s="75" t="s">
        <v>516</v>
      </c>
      <c r="B38" s="76" t="s">
        <v>517</v>
      </c>
      <c r="C38" s="77">
        <v>8731958</v>
      </c>
      <c r="D38" s="77"/>
      <c r="E38" s="78">
        <f>C38+D38</f>
        <v>8731958</v>
      </c>
      <c r="F38" s="79"/>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1"/>
      <c r="AV38" s="79"/>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row>
    <row r="39" spans="1:256" s="82" customFormat="1" ht="25.5" customHeight="1" x14ac:dyDescent="0.3">
      <c r="A39" s="75" t="s">
        <v>518</v>
      </c>
      <c r="B39" s="76" t="s">
        <v>519</v>
      </c>
      <c r="C39" s="83">
        <v>0</v>
      </c>
      <c r="D39" s="83"/>
      <c r="E39" s="78">
        <f>C39+D39</f>
        <v>0</v>
      </c>
      <c r="F39" s="79"/>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1"/>
      <c r="AV39" s="79"/>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row>
    <row r="40" spans="1:256" s="82" customFormat="1" ht="25.5" customHeight="1" x14ac:dyDescent="0.3">
      <c r="A40" s="75" t="s">
        <v>520</v>
      </c>
      <c r="B40" s="76" t="s">
        <v>521</v>
      </c>
      <c r="C40" s="83">
        <v>0</v>
      </c>
      <c r="D40" s="83"/>
      <c r="E40" s="78">
        <f>C40+D40</f>
        <v>0</v>
      </c>
      <c r="F40" s="79"/>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1"/>
      <c r="AV40" s="79"/>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row>
    <row r="41" spans="1:256" s="82" customFormat="1" ht="25.5" customHeight="1" x14ac:dyDescent="0.25">
      <c r="A41" s="64" t="s">
        <v>522</v>
      </c>
      <c r="B41" s="88" t="s">
        <v>523</v>
      </c>
      <c r="C41" s="73">
        <f>+C42</f>
        <v>587126</v>
      </c>
      <c r="D41" s="73">
        <f>+D42</f>
        <v>0</v>
      </c>
      <c r="E41" s="74">
        <f>SUM(E42)</f>
        <v>587126</v>
      </c>
      <c r="F41" s="79"/>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1"/>
      <c r="AV41" s="79"/>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row>
    <row r="42" spans="1:256" s="82" customFormat="1" ht="25.5" customHeight="1" x14ac:dyDescent="0.25">
      <c r="A42" s="75" t="s">
        <v>524</v>
      </c>
      <c r="B42" s="76" t="s">
        <v>523</v>
      </c>
      <c r="C42" s="77">
        <v>587126</v>
      </c>
      <c r="D42" s="77"/>
      <c r="E42" s="78">
        <f>+D42+C42</f>
        <v>587126</v>
      </c>
      <c r="F42" s="79"/>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1"/>
      <c r="AV42" s="79"/>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row>
    <row r="43" spans="1:256" s="71" customFormat="1" ht="25.5" customHeight="1" x14ac:dyDescent="0.3">
      <c r="A43" s="64" t="s">
        <v>525</v>
      </c>
      <c r="B43" s="88" t="s">
        <v>526</v>
      </c>
      <c r="C43" s="73">
        <f>SUM(C44)</f>
        <v>0</v>
      </c>
      <c r="D43" s="73">
        <f>D44</f>
        <v>0</v>
      </c>
      <c r="E43" s="74">
        <f>E44</f>
        <v>0</v>
      </c>
      <c r="F43" s="68"/>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70"/>
      <c r="AV43" s="68"/>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row>
    <row r="44" spans="1:256" s="82" customFormat="1" ht="25.5" customHeight="1" x14ac:dyDescent="0.3">
      <c r="A44" s="75" t="s">
        <v>527</v>
      </c>
      <c r="B44" s="76" t="s">
        <v>528</v>
      </c>
      <c r="C44" s="83">
        <v>0</v>
      </c>
      <c r="D44" s="83"/>
      <c r="E44" s="78">
        <f>C44+D44</f>
        <v>0</v>
      </c>
      <c r="F44" s="79"/>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1"/>
      <c r="AV44" s="79"/>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c r="IV44" s="80"/>
    </row>
    <row r="45" spans="1:256" s="71" customFormat="1" ht="25.5" customHeight="1" x14ac:dyDescent="0.3">
      <c r="A45" s="64">
        <v>1.8</v>
      </c>
      <c r="B45" s="65" t="s">
        <v>529</v>
      </c>
      <c r="C45" s="66">
        <f>C46</f>
        <v>0</v>
      </c>
      <c r="D45" s="66">
        <f>D46</f>
        <v>0</v>
      </c>
      <c r="E45" s="67">
        <f>E46</f>
        <v>0</v>
      </c>
      <c r="F45" s="68"/>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70"/>
      <c r="AV45" s="68"/>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row>
    <row r="46" spans="1:256" s="71" customFormat="1" ht="25.5" customHeight="1" x14ac:dyDescent="0.3">
      <c r="A46" s="64" t="s">
        <v>530</v>
      </c>
      <c r="B46" s="88" t="s">
        <v>531</v>
      </c>
      <c r="C46" s="73">
        <f>SUM(C47:C48)</f>
        <v>0</v>
      </c>
      <c r="D46" s="73">
        <f>SUM(D47:D48)</f>
        <v>0</v>
      </c>
      <c r="E46" s="74">
        <f>SUM(E47:E48)</f>
        <v>0</v>
      </c>
      <c r="F46" s="68"/>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0"/>
      <c r="AV46" s="68"/>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c r="IL46" s="69"/>
      <c r="IM46" s="69"/>
      <c r="IN46" s="69"/>
      <c r="IO46" s="69"/>
      <c r="IP46" s="69"/>
      <c r="IQ46" s="69"/>
      <c r="IR46" s="69"/>
      <c r="IS46" s="69"/>
      <c r="IT46" s="69"/>
      <c r="IU46" s="69"/>
      <c r="IV46" s="69"/>
    </row>
    <row r="47" spans="1:256" s="82" customFormat="1" ht="25.5" customHeight="1" x14ac:dyDescent="0.3">
      <c r="A47" s="75" t="s">
        <v>532</v>
      </c>
      <c r="B47" s="76" t="s">
        <v>531</v>
      </c>
      <c r="C47" s="83">
        <v>0</v>
      </c>
      <c r="D47" s="83"/>
      <c r="E47" s="78">
        <f>C47+D47</f>
        <v>0</v>
      </c>
      <c r="F47" s="79"/>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1"/>
      <c r="AV47" s="79"/>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c r="IV47" s="80"/>
    </row>
    <row r="48" spans="1:256" s="82" customFormat="1" ht="25.5" customHeight="1" x14ac:dyDescent="0.3">
      <c r="A48" s="75" t="s">
        <v>533</v>
      </c>
      <c r="B48" s="100" t="s">
        <v>534</v>
      </c>
      <c r="C48" s="83">
        <v>0</v>
      </c>
      <c r="D48" s="83"/>
      <c r="E48" s="101">
        <f>C48+D48</f>
        <v>0</v>
      </c>
      <c r="F48" s="102" t="s">
        <v>534</v>
      </c>
      <c r="G48" s="103">
        <v>18120</v>
      </c>
      <c r="H48" s="104" t="s">
        <v>534</v>
      </c>
      <c r="I48" s="103">
        <v>18120</v>
      </c>
      <c r="J48" s="104" t="s">
        <v>534</v>
      </c>
      <c r="K48" s="103">
        <v>18120</v>
      </c>
      <c r="L48" s="104" t="s">
        <v>534</v>
      </c>
      <c r="M48" s="103">
        <v>18120</v>
      </c>
      <c r="N48" s="104" t="s">
        <v>534</v>
      </c>
      <c r="O48" s="103">
        <v>18120</v>
      </c>
      <c r="P48" s="104" t="s">
        <v>534</v>
      </c>
      <c r="Q48" s="103">
        <v>18120</v>
      </c>
      <c r="R48" s="104" t="s">
        <v>534</v>
      </c>
      <c r="S48" s="103">
        <v>18120</v>
      </c>
      <c r="T48" s="104" t="s">
        <v>534</v>
      </c>
      <c r="U48" s="103">
        <v>18120</v>
      </c>
      <c r="V48" s="104" t="s">
        <v>534</v>
      </c>
      <c r="W48" s="103">
        <v>18120</v>
      </c>
      <c r="X48" s="104" t="s">
        <v>534</v>
      </c>
      <c r="Y48" s="103">
        <v>18120</v>
      </c>
      <c r="Z48" s="104" t="s">
        <v>534</v>
      </c>
      <c r="AA48" s="103">
        <v>18120</v>
      </c>
      <c r="AB48" s="104" t="s">
        <v>534</v>
      </c>
      <c r="AC48" s="103">
        <v>18120</v>
      </c>
      <c r="AD48" s="104" t="s">
        <v>534</v>
      </c>
      <c r="AE48" s="103">
        <v>18120</v>
      </c>
      <c r="AF48" s="104" t="s">
        <v>534</v>
      </c>
      <c r="AG48" s="103">
        <v>18120</v>
      </c>
      <c r="AH48" s="104" t="s">
        <v>534</v>
      </c>
      <c r="AI48" s="103">
        <v>18120</v>
      </c>
      <c r="AJ48" s="104" t="s">
        <v>534</v>
      </c>
      <c r="AK48" s="103">
        <v>18120</v>
      </c>
      <c r="AL48" s="104" t="s">
        <v>534</v>
      </c>
      <c r="AM48" s="103">
        <v>18120</v>
      </c>
      <c r="AN48" s="104" t="s">
        <v>534</v>
      </c>
      <c r="AO48" s="103">
        <v>18120</v>
      </c>
      <c r="AP48" s="104" t="s">
        <v>534</v>
      </c>
      <c r="AQ48" s="103">
        <v>18120</v>
      </c>
      <c r="AR48" s="104" t="s">
        <v>534</v>
      </c>
      <c r="AS48" s="103">
        <v>18120</v>
      </c>
      <c r="AT48" s="104" t="s">
        <v>534</v>
      </c>
      <c r="AU48" s="105">
        <v>18120</v>
      </c>
      <c r="AV48" s="102" t="s">
        <v>534</v>
      </c>
      <c r="AW48" s="103">
        <v>18120</v>
      </c>
      <c r="AX48" s="104" t="s">
        <v>534</v>
      </c>
      <c r="AY48" s="103">
        <v>18120</v>
      </c>
      <c r="AZ48" s="104" t="s">
        <v>534</v>
      </c>
      <c r="BA48" s="103">
        <v>18120</v>
      </c>
      <c r="BB48" s="104" t="s">
        <v>534</v>
      </c>
      <c r="BC48" s="103">
        <v>18120</v>
      </c>
      <c r="BD48" s="104" t="s">
        <v>534</v>
      </c>
      <c r="BE48" s="103">
        <v>18120</v>
      </c>
      <c r="BF48" s="104" t="s">
        <v>534</v>
      </c>
      <c r="BG48" s="103">
        <v>18120</v>
      </c>
      <c r="BH48" s="104" t="s">
        <v>534</v>
      </c>
      <c r="BI48" s="103">
        <v>18120</v>
      </c>
      <c r="BJ48" s="104" t="s">
        <v>534</v>
      </c>
      <c r="BK48" s="103">
        <v>18120</v>
      </c>
      <c r="BL48" s="104" t="s">
        <v>534</v>
      </c>
      <c r="BM48" s="103">
        <v>18120</v>
      </c>
      <c r="BN48" s="104" t="s">
        <v>534</v>
      </c>
      <c r="BO48" s="103">
        <v>18120</v>
      </c>
      <c r="BP48" s="104" t="s">
        <v>534</v>
      </c>
      <c r="BQ48" s="103">
        <v>18120</v>
      </c>
      <c r="BR48" s="104" t="s">
        <v>534</v>
      </c>
      <c r="BS48" s="103">
        <v>18120</v>
      </c>
      <c r="BT48" s="104" t="s">
        <v>534</v>
      </c>
      <c r="BU48" s="103">
        <v>18120</v>
      </c>
      <c r="BV48" s="104" t="s">
        <v>534</v>
      </c>
      <c r="BW48" s="103">
        <v>18120</v>
      </c>
      <c r="BX48" s="104" t="s">
        <v>534</v>
      </c>
      <c r="BY48" s="103">
        <v>18120</v>
      </c>
      <c r="BZ48" s="104" t="s">
        <v>534</v>
      </c>
      <c r="CA48" s="103">
        <v>18120</v>
      </c>
      <c r="CB48" s="104" t="s">
        <v>534</v>
      </c>
      <c r="CC48" s="103">
        <v>18120</v>
      </c>
      <c r="CD48" s="104" t="s">
        <v>534</v>
      </c>
      <c r="CE48" s="103">
        <v>18120</v>
      </c>
      <c r="CF48" s="104" t="s">
        <v>534</v>
      </c>
      <c r="CG48" s="103">
        <v>18120</v>
      </c>
      <c r="CH48" s="104" t="s">
        <v>534</v>
      </c>
      <c r="CI48" s="103">
        <v>18120</v>
      </c>
      <c r="CJ48" s="104" t="s">
        <v>534</v>
      </c>
      <c r="CK48" s="103">
        <v>18120</v>
      </c>
      <c r="CL48" s="104" t="s">
        <v>534</v>
      </c>
      <c r="CM48" s="103">
        <v>18120</v>
      </c>
      <c r="CN48" s="104" t="s">
        <v>534</v>
      </c>
      <c r="CO48" s="103">
        <v>18120</v>
      </c>
      <c r="CP48" s="104" t="s">
        <v>534</v>
      </c>
      <c r="CQ48" s="103">
        <v>18120</v>
      </c>
      <c r="CR48" s="104" t="s">
        <v>534</v>
      </c>
      <c r="CS48" s="103">
        <v>18120</v>
      </c>
      <c r="CT48" s="104" t="s">
        <v>534</v>
      </c>
      <c r="CU48" s="103">
        <v>18120</v>
      </c>
      <c r="CV48" s="104" t="s">
        <v>534</v>
      </c>
      <c r="CW48" s="103">
        <v>18120</v>
      </c>
      <c r="CX48" s="104" t="s">
        <v>534</v>
      </c>
      <c r="CY48" s="103">
        <v>18120</v>
      </c>
      <c r="CZ48" s="104" t="s">
        <v>534</v>
      </c>
      <c r="DA48" s="103">
        <v>18120</v>
      </c>
      <c r="DB48" s="104" t="s">
        <v>534</v>
      </c>
      <c r="DC48" s="103">
        <v>18120</v>
      </c>
      <c r="DD48" s="104" t="s">
        <v>534</v>
      </c>
      <c r="DE48" s="103">
        <v>18120</v>
      </c>
      <c r="DF48" s="104" t="s">
        <v>534</v>
      </c>
      <c r="DG48" s="103">
        <v>18120</v>
      </c>
      <c r="DH48" s="104" t="s">
        <v>534</v>
      </c>
      <c r="DI48" s="103">
        <v>18120</v>
      </c>
      <c r="DJ48" s="104" t="s">
        <v>534</v>
      </c>
      <c r="DK48" s="103">
        <v>18120</v>
      </c>
      <c r="DL48" s="104" t="s">
        <v>534</v>
      </c>
      <c r="DM48" s="103">
        <v>18120</v>
      </c>
      <c r="DN48" s="104" t="s">
        <v>534</v>
      </c>
      <c r="DO48" s="103">
        <v>18120</v>
      </c>
      <c r="DP48" s="104" t="s">
        <v>534</v>
      </c>
      <c r="DQ48" s="103">
        <v>18120</v>
      </c>
      <c r="DR48" s="104" t="s">
        <v>534</v>
      </c>
      <c r="DS48" s="103">
        <v>18120</v>
      </c>
      <c r="DT48" s="104" t="s">
        <v>534</v>
      </c>
      <c r="DU48" s="103">
        <v>18120</v>
      </c>
      <c r="DV48" s="104" t="s">
        <v>534</v>
      </c>
      <c r="DW48" s="103">
        <v>18120</v>
      </c>
      <c r="DX48" s="104" t="s">
        <v>534</v>
      </c>
      <c r="DY48" s="103">
        <v>18120</v>
      </c>
      <c r="DZ48" s="104" t="s">
        <v>534</v>
      </c>
      <c r="EA48" s="103">
        <v>18120</v>
      </c>
      <c r="EB48" s="104" t="s">
        <v>534</v>
      </c>
      <c r="EC48" s="103">
        <v>18120</v>
      </c>
      <c r="ED48" s="104" t="s">
        <v>534</v>
      </c>
      <c r="EE48" s="103">
        <v>18120</v>
      </c>
      <c r="EF48" s="104" t="s">
        <v>534</v>
      </c>
      <c r="EG48" s="103">
        <v>18120</v>
      </c>
      <c r="EH48" s="104" t="s">
        <v>534</v>
      </c>
      <c r="EI48" s="103">
        <v>18120</v>
      </c>
      <c r="EJ48" s="104" t="s">
        <v>534</v>
      </c>
      <c r="EK48" s="103">
        <v>18120</v>
      </c>
      <c r="EL48" s="104" t="s">
        <v>534</v>
      </c>
      <c r="EM48" s="103">
        <v>18120</v>
      </c>
      <c r="EN48" s="104" t="s">
        <v>534</v>
      </c>
      <c r="EO48" s="103">
        <v>18120</v>
      </c>
      <c r="EP48" s="104" t="s">
        <v>534</v>
      </c>
      <c r="EQ48" s="103">
        <v>18120</v>
      </c>
      <c r="ER48" s="104" t="s">
        <v>534</v>
      </c>
      <c r="ES48" s="103">
        <v>18120</v>
      </c>
      <c r="ET48" s="104" t="s">
        <v>534</v>
      </c>
      <c r="EU48" s="103">
        <v>18120</v>
      </c>
      <c r="EV48" s="104" t="s">
        <v>534</v>
      </c>
      <c r="EW48" s="103">
        <v>18120</v>
      </c>
      <c r="EX48" s="104" t="s">
        <v>534</v>
      </c>
      <c r="EY48" s="103">
        <v>18120</v>
      </c>
      <c r="EZ48" s="104" t="s">
        <v>534</v>
      </c>
      <c r="FA48" s="103">
        <v>18120</v>
      </c>
      <c r="FB48" s="104" t="s">
        <v>534</v>
      </c>
      <c r="FC48" s="103">
        <v>18120</v>
      </c>
      <c r="FD48" s="104" t="s">
        <v>534</v>
      </c>
      <c r="FE48" s="103">
        <v>18120</v>
      </c>
      <c r="FF48" s="104" t="s">
        <v>534</v>
      </c>
      <c r="FG48" s="103">
        <v>18120</v>
      </c>
      <c r="FH48" s="104" t="s">
        <v>534</v>
      </c>
      <c r="FI48" s="103">
        <v>18120</v>
      </c>
      <c r="FJ48" s="104" t="s">
        <v>534</v>
      </c>
      <c r="FK48" s="103">
        <v>18120</v>
      </c>
      <c r="FL48" s="104" t="s">
        <v>534</v>
      </c>
      <c r="FM48" s="103">
        <v>18120</v>
      </c>
      <c r="FN48" s="104" t="s">
        <v>534</v>
      </c>
      <c r="FO48" s="103">
        <v>18120</v>
      </c>
      <c r="FP48" s="104" t="s">
        <v>534</v>
      </c>
      <c r="FQ48" s="103">
        <v>18120</v>
      </c>
      <c r="FR48" s="104" t="s">
        <v>534</v>
      </c>
      <c r="FS48" s="103">
        <v>18120</v>
      </c>
      <c r="FT48" s="104" t="s">
        <v>534</v>
      </c>
      <c r="FU48" s="103">
        <v>18120</v>
      </c>
      <c r="FV48" s="104" t="s">
        <v>534</v>
      </c>
      <c r="FW48" s="103">
        <v>18120</v>
      </c>
      <c r="FX48" s="104" t="s">
        <v>534</v>
      </c>
      <c r="FY48" s="103">
        <v>18120</v>
      </c>
      <c r="FZ48" s="104" t="s">
        <v>534</v>
      </c>
      <c r="GA48" s="103">
        <v>18120</v>
      </c>
      <c r="GB48" s="104" t="s">
        <v>534</v>
      </c>
      <c r="GC48" s="103">
        <v>18120</v>
      </c>
      <c r="GD48" s="104" t="s">
        <v>534</v>
      </c>
      <c r="GE48" s="103">
        <v>18120</v>
      </c>
      <c r="GF48" s="104" t="s">
        <v>534</v>
      </c>
      <c r="GG48" s="103">
        <v>18120</v>
      </c>
      <c r="GH48" s="104" t="s">
        <v>534</v>
      </c>
      <c r="GI48" s="103">
        <v>18120</v>
      </c>
      <c r="GJ48" s="104" t="s">
        <v>534</v>
      </c>
      <c r="GK48" s="103">
        <v>18120</v>
      </c>
      <c r="GL48" s="104" t="s">
        <v>534</v>
      </c>
      <c r="GM48" s="103">
        <v>18120</v>
      </c>
      <c r="GN48" s="104" t="s">
        <v>534</v>
      </c>
      <c r="GO48" s="103">
        <v>18120</v>
      </c>
      <c r="GP48" s="104" t="s">
        <v>534</v>
      </c>
      <c r="GQ48" s="103">
        <v>18120</v>
      </c>
      <c r="GR48" s="104" t="s">
        <v>534</v>
      </c>
      <c r="GS48" s="103">
        <v>18120</v>
      </c>
      <c r="GT48" s="104" t="s">
        <v>534</v>
      </c>
      <c r="GU48" s="103">
        <v>18120</v>
      </c>
      <c r="GV48" s="104" t="s">
        <v>534</v>
      </c>
      <c r="GW48" s="103">
        <v>18120</v>
      </c>
      <c r="GX48" s="104" t="s">
        <v>534</v>
      </c>
      <c r="GY48" s="103">
        <v>18120</v>
      </c>
      <c r="GZ48" s="104" t="s">
        <v>534</v>
      </c>
      <c r="HA48" s="103">
        <v>18120</v>
      </c>
      <c r="HB48" s="104" t="s">
        <v>534</v>
      </c>
      <c r="HC48" s="103">
        <v>18120</v>
      </c>
      <c r="HD48" s="104" t="s">
        <v>534</v>
      </c>
      <c r="HE48" s="103">
        <v>18120</v>
      </c>
      <c r="HF48" s="104" t="s">
        <v>534</v>
      </c>
      <c r="HG48" s="103">
        <v>18120</v>
      </c>
      <c r="HH48" s="104" t="s">
        <v>534</v>
      </c>
      <c r="HI48" s="103">
        <v>18120</v>
      </c>
      <c r="HJ48" s="104" t="s">
        <v>534</v>
      </c>
      <c r="HK48" s="103">
        <v>18120</v>
      </c>
      <c r="HL48" s="104" t="s">
        <v>534</v>
      </c>
      <c r="HM48" s="103">
        <v>18120</v>
      </c>
      <c r="HN48" s="104" t="s">
        <v>534</v>
      </c>
      <c r="HO48" s="103">
        <v>18120</v>
      </c>
      <c r="HP48" s="104" t="s">
        <v>534</v>
      </c>
      <c r="HQ48" s="103">
        <v>18120</v>
      </c>
      <c r="HR48" s="104" t="s">
        <v>534</v>
      </c>
      <c r="HS48" s="103">
        <v>18120</v>
      </c>
      <c r="HT48" s="104" t="s">
        <v>534</v>
      </c>
      <c r="HU48" s="103">
        <v>18120</v>
      </c>
      <c r="HV48" s="104" t="s">
        <v>534</v>
      </c>
      <c r="HW48" s="103">
        <v>18120</v>
      </c>
      <c r="HX48" s="104" t="s">
        <v>534</v>
      </c>
      <c r="HY48" s="103">
        <v>18120</v>
      </c>
      <c r="HZ48" s="104" t="s">
        <v>534</v>
      </c>
      <c r="IA48" s="103">
        <v>18120</v>
      </c>
      <c r="IB48" s="104" t="s">
        <v>534</v>
      </c>
      <c r="IC48" s="103">
        <v>18120</v>
      </c>
      <c r="ID48" s="104" t="s">
        <v>534</v>
      </c>
      <c r="IE48" s="103">
        <v>18120</v>
      </c>
      <c r="IF48" s="104" t="s">
        <v>534</v>
      </c>
      <c r="IG48" s="103">
        <v>18120</v>
      </c>
      <c r="IH48" s="104" t="s">
        <v>534</v>
      </c>
      <c r="II48" s="103">
        <v>18120</v>
      </c>
      <c r="IJ48" s="104" t="s">
        <v>534</v>
      </c>
      <c r="IK48" s="103">
        <v>18120</v>
      </c>
      <c r="IL48" s="104" t="s">
        <v>534</v>
      </c>
      <c r="IM48" s="103">
        <v>18120</v>
      </c>
      <c r="IN48" s="104" t="s">
        <v>534</v>
      </c>
      <c r="IO48" s="103">
        <v>18120</v>
      </c>
      <c r="IP48" s="104" t="s">
        <v>534</v>
      </c>
      <c r="IQ48" s="103">
        <v>18120</v>
      </c>
      <c r="IR48" s="104" t="s">
        <v>534</v>
      </c>
      <c r="IS48" s="103">
        <v>18120</v>
      </c>
      <c r="IT48" s="104" t="s">
        <v>534</v>
      </c>
      <c r="IU48" s="103">
        <v>18120</v>
      </c>
      <c r="IV48" s="104" t="s">
        <v>534</v>
      </c>
    </row>
    <row r="49" spans="1:256" s="87" customFormat="1" ht="25.5" customHeight="1" x14ac:dyDescent="0.3">
      <c r="A49" s="106">
        <v>2</v>
      </c>
      <c r="B49" s="107" t="s">
        <v>535</v>
      </c>
      <c r="C49" s="108">
        <f>SUM(C50+C51+C52+C53+C54)</f>
        <v>0</v>
      </c>
      <c r="D49" s="108">
        <f>D50+D51+D52+D53+D54</f>
        <v>0</v>
      </c>
      <c r="E49" s="109">
        <f>E50+E51+E52+E53+E54</f>
        <v>0</v>
      </c>
      <c r="F49" s="84"/>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6"/>
      <c r="AV49" s="84"/>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row>
    <row r="50" spans="1:256" s="87" customFormat="1" ht="25.5" customHeight="1" x14ac:dyDescent="0.3">
      <c r="A50" s="64">
        <v>2.1</v>
      </c>
      <c r="B50" s="110" t="s">
        <v>536</v>
      </c>
      <c r="C50" s="111">
        <v>0</v>
      </c>
      <c r="D50" s="111">
        <v>0</v>
      </c>
      <c r="E50" s="91">
        <f>SUM(C50:D50)</f>
        <v>0</v>
      </c>
      <c r="F50" s="84"/>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6"/>
      <c r="AV50" s="84"/>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c r="IV50" s="85"/>
    </row>
    <row r="51" spans="1:256" s="87" customFormat="1" ht="25.5" customHeight="1" x14ac:dyDescent="0.3">
      <c r="A51" s="64">
        <v>2.2000000000000002</v>
      </c>
      <c r="B51" s="110" t="s">
        <v>537</v>
      </c>
      <c r="C51" s="111">
        <v>0</v>
      </c>
      <c r="D51" s="111">
        <v>0</v>
      </c>
      <c r="E51" s="91">
        <f>SUM(C51:D51)</f>
        <v>0</v>
      </c>
      <c r="F51" s="84"/>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6"/>
      <c r="AV51" s="84"/>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row>
    <row r="52" spans="1:256" s="87" customFormat="1" ht="25.5" customHeight="1" x14ac:dyDescent="0.3">
      <c r="A52" s="64">
        <v>2.2999999999999998</v>
      </c>
      <c r="B52" s="110" t="s">
        <v>538</v>
      </c>
      <c r="C52" s="111">
        <v>0</v>
      </c>
      <c r="D52" s="111">
        <v>0</v>
      </c>
      <c r="E52" s="91">
        <f>SUM(C52:D52)</f>
        <v>0</v>
      </c>
      <c r="F52" s="84"/>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6"/>
      <c r="AV52" s="84"/>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row>
    <row r="53" spans="1:256" s="87" customFormat="1" ht="25.5" customHeight="1" x14ac:dyDescent="0.3">
      <c r="A53" s="64">
        <v>2.4</v>
      </c>
      <c r="B53" s="110" t="s">
        <v>539</v>
      </c>
      <c r="C53" s="111">
        <v>0</v>
      </c>
      <c r="D53" s="111">
        <v>0</v>
      </c>
      <c r="E53" s="91">
        <f>SUM(C53:D53)</f>
        <v>0</v>
      </c>
      <c r="F53" s="84"/>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6"/>
      <c r="AV53" s="84"/>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5"/>
      <c r="GP53" s="85"/>
      <c r="GQ53" s="85"/>
      <c r="GR53" s="85"/>
      <c r="GS53" s="85"/>
      <c r="GT53" s="85"/>
      <c r="GU53" s="85"/>
      <c r="GV53" s="85"/>
      <c r="GW53" s="85"/>
      <c r="GX53" s="85"/>
      <c r="GY53" s="85"/>
      <c r="GZ53" s="85"/>
      <c r="HA53" s="85"/>
      <c r="HB53" s="85"/>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c r="IP53" s="85"/>
      <c r="IQ53" s="85"/>
      <c r="IR53" s="85"/>
      <c r="IS53" s="85"/>
      <c r="IT53" s="85"/>
      <c r="IU53" s="85"/>
      <c r="IV53" s="85"/>
    </row>
    <row r="54" spans="1:256" s="87" customFormat="1" ht="25.5" customHeight="1" x14ac:dyDescent="0.3">
      <c r="A54" s="64">
        <v>2.5</v>
      </c>
      <c r="B54" s="110" t="s">
        <v>540</v>
      </c>
      <c r="C54" s="111">
        <v>0</v>
      </c>
      <c r="D54" s="111">
        <v>0</v>
      </c>
      <c r="E54" s="91">
        <f>SUM(C54:D54)</f>
        <v>0</v>
      </c>
      <c r="F54" s="84"/>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6"/>
      <c r="AV54" s="84"/>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5"/>
      <c r="GQ54" s="85"/>
      <c r="GR54" s="85"/>
      <c r="GS54" s="85"/>
      <c r="GT54" s="85"/>
      <c r="GU54" s="85"/>
      <c r="GV54" s="85"/>
      <c r="GW54" s="85"/>
      <c r="GX54" s="85"/>
      <c r="GY54" s="85"/>
      <c r="GZ54" s="85"/>
      <c r="HA54" s="85"/>
      <c r="HB54" s="85"/>
      <c r="HC54" s="85"/>
      <c r="HD54" s="85"/>
      <c r="HE54" s="85"/>
      <c r="HF54" s="85"/>
      <c r="HG54" s="85"/>
      <c r="HH54" s="85"/>
      <c r="HI54" s="85"/>
      <c r="HJ54" s="85"/>
      <c r="HK54" s="85"/>
      <c r="HL54" s="85"/>
      <c r="HM54" s="85"/>
      <c r="HN54" s="85"/>
      <c r="HO54" s="85"/>
      <c r="HP54" s="85"/>
      <c r="HQ54" s="85"/>
      <c r="HR54" s="85"/>
      <c r="HS54" s="85"/>
      <c r="HT54" s="85"/>
      <c r="HU54" s="85"/>
      <c r="HV54" s="85"/>
      <c r="HW54" s="85"/>
      <c r="HX54" s="85"/>
      <c r="HY54" s="85"/>
      <c r="HZ54" s="85"/>
      <c r="IA54" s="85"/>
      <c r="IB54" s="85"/>
      <c r="IC54" s="85"/>
      <c r="ID54" s="85"/>
      <c r="IE54" s="85"/>
      <c r="IF54" s="85"/>
      <c r="IG54" s="85"/>
      <c r="IH54" s="85"/>
      <c r="II54" s="85"/>
      <c r="IJ54" s="85"/>
      <c r="IK54" s="85"/>
      <c r="IL54" s="85"/>
      <c r="IM54" s="85"/>
      <c r="IN54" s="85"/>
      <c r="IO54" s="85"/>
      <c r="IP54" s="85"/>
      <c r="IQ54" s="85"/>
      <c r="IR54" s="85"/>
      <c r="IS54" s="85"/>
      <c r="IT54" s="85"/>
      <c r="IU54" s="85"/>
      <c r="IV54" s="85"/>
    </row>
    <row r="55" spans="1:256" s="87" customFormat="1" ht="25.5" customHeight="1" x14ac:dyDescent="0.3">
      <c r="A55" s="106">
        <v>3</v>
      </c>
      <c r="B55" s="107" t="s">
        <v>541</v>
      </c>
      <c r="C55" s="108">
        <f>C56</f>
        <v>0</v>
      </c>
      <c r="D55" s="108">
        <f t="shared" ref="D55:E57" si="1">D56</f>
        <v>0</v>
      </c>
      <c r="E55" s="109">
        <f t="shared" si="1"/>
        <v>0</v>
      </c>
      <c r="F55" s="84"/>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6"/>
      <c r="AV55" s="84"/>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c r="IP55" s="85"/>
      <c r="IQ55" s="85"/>
      <c r="IR55" s="85"/>
      <c r="IS55" s="85"/>
      <c r="IT55" s="85"/>
      <c r="IU55" s="85"/>
      <c r="IV55" s="85"/>
    </row>
    <row r="56" spans="1:256" s="71" customFormat="1" ht="25.5" customHeight="1" x14ac:dyDescent="0.25">
      <c r="A56" s="64">
        <v>3.1</v>
      </c>
      <c r="B56" s="65" t="s">
        <v>542</v>
      </c>
      <c r="C56" s="66">
        <f>SUM(C57)</f>
        <v>0</v>
      </c>
      <c r="D56" s="66">
        <f t="shared" si="1"/>
        <v>0</v>
      </c>
      <c r="E56" s="67">
        <f t="shared" si="1"/>
        <v>0</v>
      </c>
      <c r="F56" s="68"/>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0"/>
      <c r="AV56" s="68"/>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69"/>
      <c r="IM56" s="69"/>
      <c r="IN56" s="69"/>
      <c r="IO56" s="69"/>
      <c r="IP56" s="69"/>
      <c r="IQ56" s="69"/>
      <c r="IR56" s="69"/>
      <c r="IS56" s="69"/>
      <c r="IT56" s="69"/>
      <c r="IU56" s="69"/>
      <c r="IV56" s="69"/>
    </row>
    <row r="57" spans="1:256" s="71" customFormat="1" ht="25.5" customHeight="1" x14ac:dyDescent="0.3">
      <c r="A57" s="64" t="s">
        <v>150</v>
      </c>
      <c r="B57" s="88" t="s">
        <v>543</v>
      </c>
      <c r="C57" s="73">
        <f>SUM(C58)</f>
        <v>0</v>
      </c>
      <c r="D57" s="73">
        <f t="shared" si="1"/>
        <v>0</v>
      </c>
      <c r="E57" s="74">
        <f t="shared" si="1"/>
        <v>0</v>
      </c>
      <c r="F57" s="68"/>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70"/>
      <c r="AV57" s="68"/>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row>
    <row r="58" spans="1:256" s="82" customFormat="1" ht="25.5" customHeight="1" x14ac:dyDescent="0.25">
      <c r="A58" s="75" t="s">
        <v>544</v>
      </c>
      <c r="B58" s="76" t="s">
        <v>545</v>
      </c>
      <c r="C58" s="112">
        <v>0</v>
      </c>
      <c r="D58" s="112"/>
      <c r="E58" s="78">
        <f>C58+D58</f>
        <v>0</v>
      </c>
      <c r="F58" s="79"/>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1"/>
      <c r="AV58" s="79"/>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row>
    <row r="59" spans="1:256" s="71" customFormat="1" ht="25.5" customHeight="1" x14ac:dyDescent="0.3">
      <c r="A59" s="106">
        <v>4</v>
      </c>
      <c r="B59" s="107" t="s">
        <v>546</v>
      </c>
      <c r="C59" s="108">
        <f>C60+C80+C81+C161+C168</f>
        <v>583417630</v>
      </c>
      <c r="D59" s="108">
        <f>D60+D80+D81+D161+D168</f>
        <v>0</v>
      </c>
      <c r="E59" s="109">
        <f>E60+E80+E81+E161+E168</f>
        <v>583417630</v>
      </c>
      <c r="F59" s="68"/>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70"/>
      <c r="AV59" s="68"/>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row>
    <row r="60" spans="1:256" s="82" customFormat="1" ht="34.5" customHeight="1" x14ac:dyDescent="0.25">
      <c r="A60" s="64">
        <v>4.0999999999999996</v>
      </c>
      <c r="B60" s="113" t="s">
        <v>547</v>
      </c>
      <c r="C60" s="66">
        <f>C61+C67+C69+C74</f>
        <v>23186896</v>
      </c>
      <c r="D60" s="66">
        <f>D61+D67+D69+D74</f>
        <v>0</v>
      </c>
      <c r="E60" s="114">
        <f>E61+E67+E69+E74</f>
        <v>23186896</v>
      </c>
      <c r="F60" s="79"/>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1"/>
      <c r="AV60" s="79"/>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0"/>
    </row>
    <row r="61" spans="1:256" s="82" customFormat="1" ht="25.5" customHeight="1" x14ac:dyDescent="0.3">
      <c r="A61" s="64" t="s">
        <v>548</v>
      </c>
      <c r="B61" s="88" t="s">
        <v>549</v>
      </c>
      <c r="C61" s="73">
        <f>SUM(C62:C66)</f>
        <v>19190463</v>
      </c>
      <c r="D61" s="73">
        <f>SUM(D62:D66)</f>
        <v>0</v>
      </c>
      <c r="E61" s="74">
        <f>SUM(E62:E66)</f>
        <v>19190463</v>
      </c>
      <c r="F61" s="79"/>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1"/>
      <c r="AV61" s="79"/>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0"/>
    </row>
    <row r="62" spans="1:256" s="82" customFormat="1" ht="25.5" customHeight="1" x14ac:dyDescent="0.3">
      <c r="A62" s="75" t="s">
        <v>550</v>
      </c>
      <c r="B62" s="76" t="s">
        <v>551</v>
      </c>
      <c r="C62" s="77">
        <v>161638</v>
      </c>
      <c r="D62" s="77"/>
      <c r="E62" s="78">
        <f>C62+D62</f>
        <v>161638</v>
      </c>
      <c r="F62" s="79"/>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1"/>
      <c r="AV62" s="79"/>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row>
    <row r="63" spans="1:256" s="82" customFormat="1" ht="25.5" customHeight="1" x14ac:dyDescent="0.3">
      <c r="A63" s="75" t="s">
        <v>552</v>
      </c>
      <c r="B63" s="76" t="s">
        <v>553</v>
      </c>
      <c r="C63" s="77">
        <v>4387380</v>
      </c>
      <c r="D63" s="77"/>
      <c r="E63" s="78">
        <f>C63+D63</f>
        <v>4387380</v>
      </c>
      <c r="F63" s="79"/>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1"/>
      <c r="AV63" s="79"/>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row>
    <row r="64" spans="1:256" s="82" customFormat="1" ht="25.5" customHeight="1" x14ac:dyDescent="0.3">
      <c r="A64" s="75" t="s">
        <v>554</v>
      </c>
      <c r="B64" s="76" t="s">
        <v>555</v>
      </c>
      <c r="C64" s="77">
        <v>14440857</v>
      </c>
      <c r="D64" s="77"/>
      <c r="E64" s="78">
        <f>C64+D64</f>
        <v>14440857</v>
      </c>
      <c r="F64" s="79"/>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1"/>
      <c r="AV64" s="79"/>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row>
    <row r="65" spans="1:256" s="82" customFormat="1" ht="25.5" customHeight="1" x14ac:dyDescent="0.25">
      <c r="A65" s="75" t="s">
        <v>556</v>
      </c>
      <c r="B65" s="76" t="s">
        <v>557</v>
      </c>
      <c r="C65" s="77">
        <v>140804</v>
      </c>
      <c r="D65" s="77"/>
      <c r="E65" s="78">
        <f>C65+D65</f>
        <v>140804</v>
      </c>
      <c r="F65" s="79"/>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1"/>
      <c r="AV65" s="79"/>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row>
    <row r="66" spans="1:256" s="82" customFormat="1" ht="25.5" customHeight="1" x14ac:dyDescent="0.3">
      <c r="A66" s="75" t="s">
        <v>558</v>
      </c>
      <c r="B66" s="76" t="s">
        <v>559</v>
      </c>
      <c r="C66" s="77">
        <v>59784</v>
      </c>
      <c r="D66" s="77"/>
      <c r="E66" s="78">
        <f>C66+D66</f>
        <v>59784</v>
      </c>
      <c r="F66" s="79"/>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1"/>
      <c r="AV66" s="79"/>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c r="IV66" s="80"/>
    </row>
    <row r="67" spans="1:256" s="82" customFormat="1" ht="25.5" customHeight="1" x14ac:dyDescent="0.3">
      <c r="A67" s="64" t="s">
        <v>560</v>
      </c>
      <c r="B67" s="88" t="s">
        <v>561</v>
      </c>
      <c r="C67" s="73">
        <f>C68</f>
        <v>1282946</v>
      </c>
      <c r="D67" s="73">
        <f>D68</f>
        <v>0</v>
      </c>
      <c r="E67" s="74">
        <f>E68</f>
        <v>1282946</v>
      </c>
      <c r="F67" s="79"/>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1"/>
      <c r="AV67" s="79"/>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row>
    <row r="68" spans="1:256" s="82" customFormat="1" ht="25.5" customHeight="1" x14ac:dyDescent="0.25">
      <c r="A68" s="75" t="s">
        <v>562</v>
      </c>
      <c r="B68" s="76" t="s">
        <v>563</v>
      </c>
      <c r="C68" s="77">
        <v>1282946</v>
      </c>
      <c r="D68" s="77"/>
      <c r="E68" s="78">
        <f>C68+D68</f>
        <v>1282946</v>
      </c>
      <c r="F68" s="79"/>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1"/>
      <c r="AV68" s="79"/>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row>
    <row r="69" spans="1:256" s="82" customFormat="1" ht="25.5" customHeight="1" x14ac:dyDescent="0.25">
      <c r="A69" s="64" t="s">
        <v>564</v>
      </c>
      <c r="B69" s="88" t="s">
        <v>565</v>
      </c>
      <c r="C69" s="73">
        <f>SUM(C70:C73)</f>
        <v>2234226</v>
      </c>
      <c r="D69" s="73">
        <f>SUM(D70:D73)</f>
        <v>0</v>
      </c>
      <c r="E69" s="74">
        <f>SUM(E70:E73)</f>
        <v>2234226</v>
      </c>
      <c r="F69" s="79"/>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1"/>
      <c r="AV69" s="79"/>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row>
    <row r="70" spans="1:256" s="118" customFormat="1" ht="25.5" customHeight="1" x14ac:dyDescent="0.3">
      <c r="A70" s="75" t="s">
        <v>566</v>
      </c>
      <c r="B70" s="76" t="s">
        <v>567</v>
      </c>
      <c r="C70" s="77">
        <v>366352</v>
      </c>
      <c r="D70" s="77"/>
      <c r="E70" s="78">
        <f>C70+D70</f>
        <v>366352</v>
      </c>
      <c r="F70" s="115"/>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115"/>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16"/>
      <c r="IS70" s="116"/>
      <c r="IT70" s="116"/>
      <c r="IU70" s="116"/>
      <c r="IV70" s="116"/>
    </row>
    <row r="71" spans="1:256" s="118" customFormat="1" ht="25.5" customHeight="1" x14ac:dyDescent="0.3">
      <c r="A71" s="75" t="s">
        <v>568</v>
      </c>
      <c r="B71" s="119" t="s">
        <v>569</v>
      </c>
      <c r="C71" s="77">
        <v>1853261</v>
      </c>
      <c r="D71" s="77"/>
      <c r="E71" s="78">
        <f>C71+D71</f>
        <v>1853261</v>
      </c>
      <c r="F71" s="115"/>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7"/>
      <c r="AV71" s="115"/>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6"/>
      <c r="FF71" s="116"/>
      <c r="FG71" s="116"/>
      <c r="FH71" s="116"/>
      <c r="FI71" s="116"/>
      <c r="FJ71" s="116"/>
      <c r="FK71" s="116"/>
      <c r="FL71" s="116"/>
      <c r="FM71" s="116"/>
      <c r="FN71" s="116"/>
      <c r="FO71" s="116"/>
      <c r="FP71" s="116"/>
      <c r="FQ71" s="116"/>
      <c r="FR71" s="116"/>
      <c r="FS71" s="116"/>
      <c r="FT71" s="116"/>
      <c r="FU71" s="116"/>
      <c r="FV71" s="116"/>
      <c r="FW71" s="116"/>
      <c r="FX71" s="116"/>
      <c r="FY71" s="116"/>
      <c r="FZ71" s="116"/>
      <c r="GA71" s="116"/>
      <c r="GB71" s="116"/>
      <c r="GC71" s="116"/>
      <c r="GD71" s="116"/>
      <c r="GE71" s="116"/>
      <c r="GF71" s="116"/>
      <c r="GG71" s="116"/>
      <c r="GH71" s="116"/>
      <c r="GI71" s="116"/>
      <c r="GJ71" s="116"/>
      <c r="GK71" s="116"/>
      <c r="GL71" s="116"/>
      <c r="GM71" s="116"/>
      <c r="GN71" s="116"/>
      <c r="GO71" s="116"/>
      <c r="GP71" s="116"/>
      <c r="GQ71" s="116"/>
      <c r="GR71" s="116"/>
      <c r="GS71" s="116"/>
      <c r="GT71" s="116"/>
      <c r="GU71" s="116"/>
      <c r="GV71" s="116"/>
      <c r="GW71" s="116"/>
      <c r="GX71" s="116"/>
      <c r="GY71" s="116"/>
      <c r="GZ71" s="116"/>
      <c r="HA71" s="116"/>
      <c r="HB71" s="116"/>
      <c r="HC71" s="116"/>
      <c r="HD71" s="116"/>
      <c r="HE71" s="116"/>
      <c r="HF71" s="116"/>
      <c r="HG71" s="116"/>
      <c r="HH71" s="116"/>
      <c r="HI71" s="116"/>
      <c r="HJ71" s="116"/>
      <c r="HK71" s="116"/>
      <c r="HL71" s="116"/>
      <c r="HM71" s="116"/>
      <c r="HN71" s="116"/>
      <c r="HO71" s="116"/>
      <c r="HP71" s="116"/>
      <c r="HQ71" s="116"/>
      <c r="HR71" s="116"/>
      <c r="HS71" s="116"/>
      <c r="HT71" s="116"/>
      <c r="HU71" s="116"/>
      <c r="HV71" s="116"/>
      <c r="HW71" s="116"/>
      <c r="HX71" s="116"/>
      <c r="HY71" s="116"/>
      <c r="HZ71" s="116"/>
      <c r="IA71" s="116"/>
      <c r="IB71" s="116"/>
      <c r="IC71" s="116"/>
      <c r="ID71" s="116"/>
      <c r="IE71" s="116"/>
      <c r="IF71" s="116"/>
      <c r="IG71" s="116"/>
      <c r="IH71" s="116"/>
      <c r="II71" s="116"/>
      <c r="IJ71" s="116"/>
      <c r="IK71" s="116"/>
      <c r="IL71" s="116"/>
      <c r="IM71" s="116"/>
      <c r="IN71" s="116"/>
      <c r="IO71" s="116"/>
      <c r="IP71" s="116"/>
      <c r="IQ71" s="116"/>
      <c r="IR71" s="116"/>
      <c r="IS71" s="116"/>
      <c r="IT71" s="116"/>
      <c r="IU71" s="116"/>
      <c r="IV71" s="116"/>
    </row>
    <row r="72" spans="1:256" s="118" customFormat="1" ht="25.5" customHeight="1" x14ac:dyDescent="0.3">
      <c r="A72" s="75" t="s">
        <v>570</v>
      </c>
      <c r="B72" s="76" t="s">
        <v>571</v>
      </c>
      <c r="C72" s="112">
        <v>0</v>
      </c>
      <c r="D72" s="112"/>
      <c r="E72" s="78">
        <f>C72+D72</f>
        <v>0</v>
      </c>
      <c r="F72" s="115"/>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7"/>
      <c r="AV72" s="115"/>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c r="GY72" s="116"/>
      <c r="GZ72" s="116"/>
      <c r="HA72" s="116"/>
      <c r="HB72" s="116"/>
      <c r="HC72" s="116"/>
      <c r="HD72" s="116"/>
      <c r="HE72" s="116"/>
      <c r="HF72" s="116"/>
      <c r="HG72" s="116"/>
      <c r="HH72" s="116"/>
      <c r="HI72" s="116"/>
      <c r="HJ72" s="116"/>
      <c r="HK72" s="116"/>
      <c r="HL72" s="116"/>
      <c r="HM72" s="116"/>
      <c r="HN72" s="116"/>
      <c r="HO72" s="116"/>
      <c r="HP72" s="116"/>
      <c r="HQ72" s="116"/>
      <c r="HR72" s="116"/>
      <c r="HS72" s="116"/>
      <c r="HT72" s="116"/>
      <c r="HU72" s="116"/>
      <c r="HV72" s="116"/>
      <c r="HW72" s="116"/>
      <c r="HX72" s="116"/>
      <c r="HY72" s="116"/>
      <c r="HZ72" s="116"/>
      <c r="IA72" s="116"/>
      <c r="IB72" s="116"/>
      <c r="IC72" s="116"/>
      <c r="ID72" s="116"/>
      <c r="IE72" s="116"/>
      <c r="IF72" s="116"/>
      <c r="IG72" s="116"/>
      <c r="IH72" s="116"/>
      <c r="II72" s="116"/>
      <c r="IJ72" s="116"/>
      <c r="IK72" s="116"/>
      <c r="IL72" s="116"/>
      <c r="IM72" s="116"/>
      <c r="IN72" s="116"/>
      <c r="IO72" s="116"/>
      <c r="IP72" s="116"/>
      <c r="IQ72" s="116"/>
      <c r="IR72" s="116"/>
      <c r="IS72" s="116"/>
      <c r="IT72" s="116"/>
      <c r="IU72" s="116"/>
      <c r="IV72" s="116"/>
    </row>
    <row r="73" spans="1:256" s="118" customFormat="1" ht="25.5" customHeight="1" x14ac:dyDescent="0.3">
      <c r="A73" s="75" t="s">
        <v>572</v>
      </c>
      <c r="B73" s="76" t="s">
        <v>573</v>
      </c>
      <c r="C73" s="77">
        <v>14613</v>
      </c>
      <c r="D73" s="77"/>
      <c r="E73" s="78">
        <f>C73+D73</f>
        <v>14613</v>
      </c>
      <c r="F73" s="115"/>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7"/>
      <c r="AV73" s="115"/>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6"/>
      <c r="FF73" s="116"/>
      <c r="FG73" s="116"/>
      <c r="FH73" s="116"/>
      <c r="FI73" s="116"/>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6"/>
      <c r="GZ73" s="116"/>
      <c r="HA73" s="116"/>
      <c r="HB73" s="116"/>
      <c r="HC73" s="116"/>
      <c r="HD73" s="116"/>
      <c r="HE73" s="116"/>
      <c r="HF73" s="116"/>
      <c r="HG73" s="116"/>
      <c r="HH73" s="116"/>
      <c r="HI73" s="116"/>
      <c r="HJ73" s="116"/>
      <c r="HK73" s="116"/>
      <c r="HL73" s="116"/>
      <c r="HM73" s="116"/>
      <c r="HN73" s="116"/>
      <c r="HO73" s="116"/>
      <c r="HP73" s="116"/>
      <c r="HQ73" s="116"/>
      <c r="HR73" s="116"/>
      <c r="HS73" s="116"/>
      <c r="HT73" s="116"/>
      <c r="HU73" s="116"/>
      <c r="HV73" s="116"/>
      <c r="HW73" s="116"/>
      <c r="HX73" s="116"/>
      <c r="HY73" s="116"/>
      <c r="HZ73" s="116"/>
      <c r="IA73" s="116"/>
      <c r="IB73" s="116"/>
      <c r="IC73" s="116"/>
      <c r="ID73" s="116"/>
      <c r="IE73" s="116"/>
      <c r="IF73" s="116"/>
      <c r="IG73" s="116"/>
      <c r="IH73" s="116"/>
      <c r="II73" s="116"/>
      <c r="IJ73" s="116"/>
      <c r="IK73" s="116"/>
      <c r="IL73" s="116"/>
      <c r="IM73" s="116"/>
      <c r="IN73" s="116"/>
      <c r="IO73" s="116"/>
      <c r="IP73" s="116"/>
      <c r="IQ73" s="116"/>
      <c r="IR73" s="116"/>
      <c r="IS73" s="116"/>
      <c r="IT73" s="116"/>
      <c r="IU73" s="116"/>
      <c r="IV73" s="116"/>
    </row>
    <row r="74" spans="1:256" s="82" customFormat="1" ht="35.25" customHeight="1" x14ac:dyDescent="0.25">
      <c r="A74" s="64" t="s">
        <v>574</v>
      </c>
      <c r="B74" s="120" t="s">
        <v>575</v>
      </c>
      <c r="C74" s="73">
        <f>SUM(C75:C79)</f>
        <v>479261</v>
      </c>
      <c r="D74" s="73">
        <f>SUM(D75:D79)</f>
        <v>0</v>
      </c>
      <c r="E74" s="74">
        <f>SUM(E75:E79)</f>
        <v>479261</v>
      </c>
      <c r="F74" s="79"/>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1"/>
      <c r="AV74" s="79"/>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row>
    <row r="75" spans="1:256" s="124" customFormat="1" ht="25.5" customHeight="1" x14ac:dyDescent="0.25">
      <c r="A75" s="75" t="s">
        <v>576</v>
      </c>
      <c r="B75" s="76" t="s">
        <v>577</v>
      </c>
      <c r="C75" s="77">
        <v>479261</v>
      </c>
      <c r="D75" s="77"/>
      <c r="E75" s="78">
        <f>C75+D75</f>
        <v>479261</v>
      </c>
      <c r="F75" s="121"/>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3"/>
      <c r="AV75" s="121"/>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X75" s="122"/>
      <c r="FY75" s="122"/>
      <c r="FZ75" s="122"/>
      <c r="GA75" s="122"/>
      <c r="GB75" s="122"/>
      <c r="GC75" s="122"/>
      <c r="GD75" s="122"/>
      <c r="GE75" s="122"/>
      <c r="GF75" s="122"/>
      <c r="GG75" s="122"/>
      <c r="GH75" s="122"/>
      <c r="GI75" s="122"/>
      <c r="GJ75" s="122"/>
      <c r="GK75" s="122"/>
      <c r="GL75" s="122"/>
      <c r="GM75" s="122"/>
      <c r="GN75" s="122"/>
      <c r="GO75" s="122"/>
      <c r="GP75" s="122"/>
      <c r="GQ75" s="122"/>
      <c r="GR75" s="122"/>
      <c r="GS75" s="122"/>
      <c r="GT75" s="122"/>
      <c r="GU75" s="122"/>
      <c r="GV75" s="122"/>
      <c r="GW75" s="122"/>
      <c r="GX75" s="122"/>
      <c r="GY75" s="122"/>
      <c r="GZ75" s="122"/>
      <c r="HA75" s="122"/>
      <c r="HB75" s="122"/>
      <c r="HC75" s="122"/>
      <c r="HD75" s="122"/>
      <c r="HE75" s="122"/>
      <c r="HF75" s="122"/>
      <c r="HG75" s="122"/>
      <c r="HH75" s="122"/>
      <c r="HI75" s="122"/>
      <c r="HJ75" s="122"/>
      <c r="HK75" s="122"/>
      <c r="HL75" s="122"/>
      <c r="HM75" s="122"/>
      <c r="HN75" s="122"/>
      <c r="HO75" s="122"/>
      <c r="HP75" s="122"/>
      <c r="HQ75" s="122"/>
      <c r="HR75" s="122"/>
      <c r="HS75" s="122"/>
      <c r="HT75" s="122"/>
      <c r="HU75" s="122"/>
      <c r="HV75" s="122"/>
      <c r="HW75" s="122"/>
      <c r="HX75" s="122"/>
      <c r="HY75" s="122"/>
      <c r="HZ75" s="122"/>
      <c r="IA75" s="122"/>
      <c r="IB75" s="122"/>
      <c r="IC75" s="122"/>
      <c r="ID75" s="122"/>
      <c r="IE75" s="122"/>
      <c r="IF75" s="122"/>
      <c r="IG75" s="122"/>
      <c r="IH75" s="122"/>
      <c r="II75" s="122"/>
      <c r="IJ75" s="122"/>
      <c r="IK75" s="122"/>
      <c r="IL75" s="122"/>
      <c r="IM75" s="122"/>
      <c r="IN75" s="122"/>
      <c r="IO75" s="122"/>
      <c r="IP75" s="122"/>
      <c r="IQ75" s="122"/>
      <c r="IR75" s="122"/>
      <c r="IS75" s="122"/>
      <c r="IT75" s="122"/>
      <c r="IU75" s="122"/>
      <c r="IV75" s="122"/>
    </row>
    <row r="76" spans="1:256" s="124" customFormat="1" ht="25.5" customHeight="1" x14ac:dyDescent="0.25">
      <c r="A76" s="75" t="s">
        <v>578</v>
      </c>
      <c r="B76" s="76" t="s">
        <v>579</v>
      </c>
      <c r="C76" s="112">
        <v>0</v>
      </c>
      <c r="D76" s="112"/>
      <c r="E76" s="78">
        <f>C76+D76</f>
        <v>0</v>
      </c>
      <c r="F76" s="121"/>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3"/>
      <c r="AV76" s="121"/>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2"/>
      <c r="FX76" s="122"/>
      <c r="FY76" s="122"/>
      <c r="FZ76" s="122"/>
      <c r="GA76" s="122"/>
      <c r="GB76" s="122"/>
      <c r="GC76" s="122"/>
      <c r="GD76" s="122"/>
      <c r="GE76" s="122"/>
      <c r="GF76" s="122"/>
      <c r="GG76" s="122"/>
      <c r="GH76" s="122"/>
      <c r="GI76" s="122"/>
      <c r="GJ76" s="122"/>
      <c r="GK76" s="122"/>
      <c r="GL76" s="122"/>
      <c r="GM76" s="122"/>
      <c r="GN76" s="122"/>
      <c r="GO76" s="122"/>
      <c r="GP76" s="122"/>
      <c r="GQ76" s="122"/>
      <c r="GR76" s="122"/>
      <c r="GS76" s="122"/>
      <c r="GT76" s="122"/>
      <c r="GU76" s="122"/>
      <c r="GV76" s="122"/>
      <c r="GW76" s="122"/>
      <c r="GX76" s="122"/>
      <c r="GY76" s="122"/>
      <c r="GZ76" s="122"/>
      <c r="HA76" s="122"/>
      <c r="HB76" s="122"/>
      <c r="HC76" s="122"/>
      <c r="HD76" s="122"/>
      <c r="HE76" s="122"/>
      <c r="HF76" s="122"/>
      <c r="HG76" s="122"/>
      <c r="HH76" s="122"/>
      <c r="HI76" s="122"/>
      <c r="HJ76" s="122"/>
      <c r="HK76" s="122"/>
      <c r="HL76" s="122"/>
      <c r="HM76" s="122"/>
      <c r="HN76" s="122"/>
      <c r="HO76" s="122"/>
      <c r="HP76" s="122"/>
      <c r="HQ76" s="122"/>
      <c r="HR76" s="122"/>
      <c r="HS76" s="122"/>
      <c r="HT76" s="122"/>
      <c r="HU76" s="122"/>
      <c r="HV76" s="122"/>
      <c r="HW76" s="122"/>
      <c r="HX76" s="122"/>
      <c r="HY76" s="122"/>
      <c r="HZ76" s="122"/>
      <c r="IA76" s="122"/>
      <c r="IB76" s="122"/>
      <c r="IC76" s="122"/>
      <c r="ID76" s="122"/>
      <c r="IE76" s="122"/>
      <c r="IF76" s="122"/>
      <c r="IG76" s="122"/>
      <c r="IH76" s="122"/>
      <c r="II76" s="122"/>
      <c r="IJ76" s="122"/>
      <c r="IK76" s="122"/>
      <c r="IL76" s="122"/>
      <c r="IM76" s="122"/>
      <c r="IN76" s="122"/>
      <c r="IO76" s="122"/>
      <c r="IP76" s="122"/>
      <c r="IQ76" s="122"/>
      <c r="IR76" s="122"/>
      <c r="IS76" s="122"/>
      <c r="IT76" s="122"/>
      <c r="IU76" s="122"/>
      <c r="IV76" s="122"/>
    </row>
    <row r="77" spans="1:256" s="124" customFormat="1" ht="25.5" customHeight="1" x14ac:dyDescent="0.25">
      <c r="A77" s="75" t="s">
        <v>580</v>
      </c>
      <c r="B77" s="76" t="s">
        <v>581</v>
      </c>
      <c r="C77" s="112">
        <v>0</v>
      </c>
      <c r="D77" s="112"/>
      <c r="E77" s="78">
        <f>C77+D77</f>
        <v>0</v>
      </c>
      <c r="F77" s="121"/>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3"/>
      <c r="AV77" s="121"/>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2"/>
      <c r="FG77" s="122"/>
      <c r="FH77" s="122"/>
      <c r="FI77" s="122"/>
      <c r="FJ77" s="122"/>
      <c r="FK77" s="122"/>
      <c r="FL77" s="122"/>
      <c r="FM77" s="122"/>
      <c r="FN77" s="122"/>
      <c r="FO77" s="122"/>
      <c r="FP77" s="122"/>
      <c r="FQ77" s="122"/>
      <c r="FR77" s="122"/>
      <c r="FS77" s="122"/>
      <c r="FT77" s="122"/>
      <c r="FU77" s="122"/>
      <c r="FV77" s="122"/>
      <c r="FW77" s="122"/>
      <c r="FX77" s="122"/>
      <c r="FY77" s="122"/>
      <c r="FZ77" s="122"/>
      <c r="GA77" s="122"/>
      <c r="GB77" s="122"/>
      <c r="GC77" s="122"/>
      <c r="GD77" s="122"/>
      <c r="GE77" s="122"/>
      <c r="GF77" s="122"/>
      <c r="GG77" s="122"/>
      <c r="GH77" s="122"/>
      <c r="GI77" s="122"/>
      <c r="GJ77" s="122"/>
      <c r="GK77" s="122"/>
      <c r="GL77" s="122"/>
      <c r="GM77" s="122"/>
      <c r="GN77" s="122"/>
      <c r="GO77" s="122"/>
      <c r="GP77" s="122"/>
      <c r="GQ77" s="122"/>
      <c r="GR77" s="122"/>
      <c r="GS77" s="122"/>
      <c r="GT77" s="122"/>
      <c r="GU77" s="122"/>
      <c r="GV77" s="122"/>
      <c r="GW77" s="122"/>
      <c r="GX77" s="122"/>
      <c r="GY77" s="122"/>
      <c r="GZ77" s="122"/>
      <c r="HA77" s="122"/>
      <c r="HB77" s="122"/>
      <c r="HC77" s="122"/>
      <c r="HD77" s="122"/>
      <c r="HE77" s="122"/>
      <c r="HF77" s="122"/>
      <c r="HG77" s="122"/>
      <c r="HH77" s="122"/>
      <c r="HI77" s="122"/>
      <c r="HJ77" s="122"/>
      <c r="HK77" s="122"/>
      <c r="HL77" s="122"/>
      <c r="HM77" s="122"/>
      <c r="HN77" s="122"/>
      <c r="HO77" s="122"/>
      <c r="HP77" s="122"/>
      <c r="HQ77" s="122"/>
      <c r="HR77" s="122"/>
      <c r="HS77" s="122"/>
      <c r="HT77" s="122"/>
      <c r="HU77" s="122"/>
      <c r="HV77" s="122"/>
      <c r="HW77" s="122"/>
      <c r="HX77" s="122"/>
      <c r="HY77" s="122"/>
      <c r="HZ77" s="122"/>
      <c r="IA77" s="122"/>
      <c r="IB77" s="122"/>
      <c r="IC77" s="122"/>
      <c r="ID77" s="122"/>
      <c r="IE77" s="122"/>
      <c r="IF77" s="122"/>
      <c r="IG77" s="122"/>
      <c r="IH77" s="122"/>
      <c r="II77" s="122"/>
      <c r="IJ77" s="122"/>
      <c r="IK77" s="122"/>
      <c r="IL77" s="122"/>
      <c r="IM77" s="122"/>
      <c r="IN77" s="122"/>
      <c r="IO77" s="122"/>
      <c r="IP77" s="122"/>
      <c r="IQ77" s="122"/>
      <c r="IR77" s="122"/>
      <c r="IS77" s="122"/>
      <c r="IT77" s="122"/>
      <c r="IU77" s="122"/>
      <c r="IV77" s="122"/>
    </row>
    <row r="78" spans="1:256" s="124" customFormat="1" ht="25.5" customHeight="1" x14ac:dyDescent="0.3">
      <c r="A78" s="75" t="s">
        <v>582</v>
      </c>
      <c r="B78" s="76" t="s">
        <v>583</v>
      </c>
      <c r="C78" s="112">
        <v>0</v>
      </c>
      <c r="D78" s="112"/>
      <c r="E78" s="78">
        <f>C78+D78</f>
        <v>0</v>
      </c>
      <c r="F78" s="12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3"/>
      <c r="AV78" s="121"/>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2"/>
      <c r="EI78" s="122"/>
      <c r="EJ78" s="122"/>
      <c r="EK78" s="122"/>
      <c r="EL78" s="122"/>
      <c r="EM78" s="122"/>
      <c r="EN78" s="122"/>
      <c r="EO78" s="122"/>
      <c r="EP78" s="122"/>
      <c r="EQ78" s="122"/>
      <c r="ER78" s="122"/>
      <c r="ES78" s="122"/>
      <c r="ET78" s="122"/>
      <c r="EU78" s="122"/>
      <c r="EV78" s="122"/>
      <c r="EW78" s="122"/>
      <c r="EX78" s="122"/>
      <c r="EY78" s="122"/>
      <c r="EZ78" s="122"/>
      <c r="FA78" s="122"/>
      <c r="FB78" s="122"/>
      <c r="FC78" s="122"/>
      <c r="FD78" s="122"/>
      <c r="FE78" s="122"/>
      <c r="FF78" s="122"/>
      <c r="FG78" s="122"/>
      <c r="FH78" s="122"/>
      <c r="FI78" s="122"/>
      <c r="FJ78" s="122"/>
      <c r="FK78" s="122"/>
      <c r="FL78" s="122"/>
      <c r="FM78" s="122"/>
      <c r="FN78" s="122"/>
      <c r="FO78" s="122"/>
      <c r="FP78" s="122"/>
      <c r="FQ78" s="122"/>
      <c r="FR78" s="122"/>
      <c r="FS78" s="122"/>
      <c r="FT78" s="122"/>
      <c r="FU78" s="122"/>
      <c r="FV78" s="122"/>
      <c r="FW78" s="122"/>
      <c r="FX78" s="122"/>
      <c r="FY78" s="122"/>
      <c r="FZ78" s="122"/>
      <c r="GA78" s="122"/>
      <c r="GB78" s="122"/>
      <c r="GC78" s="122"/>
      <c r="GD78" s="122"/>
      <c r="GE78" s="122"/>
      <c r="GF78" s="122"/>
      <c r="GG78" s="122"/>
      <c r="GH78" s="122"/>
      <c r="GI78" s="122"/>
      <c r="GJ78" s="122"/>
      <c r="GK78" s="122"/>
      <c r="GL78" s="122"/>
      <c r="GM78" s="122"/>
      <c r="GN78" s="122"/>
      <c r="GO78" s="122"/>
      <c r="GP78" s="122"/>
      <c r="GQ78" s="122"/>
      <c r="GR78" s="122"/>
      <c r="GS78" s="122"/>
      <c r="GT78" s="122"/>
      <c r="GU78" s="122"/>
      <c r="GV78" s="122"/>
      <c r="GW78" s="122"/>
      <c r="GX78" s="122"/>
      <c r="GY78" s="122"/>
      <c r="GZ78" s="122"/>
      <c r="HA78" s="122"/>
      <c r="HB78" s="122"/>
      <c r="HC78" s="122"/>
      <c r="HD78" s="122"/>
      <c r="HE78" s="122"/>
      <c r="HF78" s="122"/>
      <c r="HG78" s="122"/>
      <c r="HH78" s="122"/>
      <c r="HI78" s="122"/>
      <c r="HJ78" s="122"/>
      <c r="HK78" s="122"/>
      <c r="HL78" s="122"/>
      <c r="HM78" s="122"/>
      <c r="HN78" s="122"/>
      <c r="HO78" s="122"/>
      <c r="HP78" s="122"/>
      <c r="HQ78" s="122"/>
      <c r="HR78" s="122"/>
      <c r="HS78" s="122"/>
      <c r="HT78" s="122"/>
      <c r="HU78" s="122"/>
      <c r="HV78" s="122"/>
      <c r="HW78" s="122"/>
      <c r="HX78" s="122"/>
      <c r="HY78" s="122"/>
      <c r="HZ78" s="122"/>
      <c r="IA78" s="122"/>
      <c r="IB78" s="122"/>
      <c r="IC78" s="122"/>
      <c r="ID78" s="122"/>
      <c r="IE78" s="122"/>
      <c r="IF78" s="122"/>
      <c r="IG78" s="122"/>
      <c r="IH78" s="122"/>
      <c r="II78" s="122"/>
      <c r="IJ78" s="122"/>
      <c r="IK78" s="122"/>
      <c r="IL78" s="122"/>
      <c r="IM78" s="122"/>
      <c r="IN78" s="122"/>
      <c r="IO78" s="122"/>
      <c r="IP78" s="122"/>
      <c r="IQ78" s="122"/>
      <c r="IR78" s="122"/>
      <c r="IS78" s="122"/>
      <c r="IT78" s="122"/>
      <c r="IU78" s="122"/>
      <c r="IV78" s="122"/>
    </row>
    <row r="79" spans="1:256" s="124" customFormat="1" ht="25.5" customHeight="1" x14ac:dyDescent="0.3">
      <c r="A79" s="75" t="s">
        <v>584</v>
      </c>
      <c r="B79" s="76" t="s">
        <v>585</v>
      </c>
      <c r="C79" s="112">
        <v>0</v>
      </c>
      <c r="D79" s="112"/>
      <c r="E79" s="78">
        <f>C79+D79</f>
        <v>0</v>
      </c>
      <c r="F79" s="121"/>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3"/>
      <c r="AV79" s="121"/>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2"/>
      <c r="EI79" s="122"/>
      <c r="EJ79" s="122"/>
      <c r="EK79" s="122"/>
      <c r="EL79" s="122"/>
      <c r="EM79" s="122"/>
      <c r="EN79" s="122"/>
      <c r="EO79" s="122"/>
      <c r="EP79" s="122"/>
      <c r="EQ79" s="122"/>
      <c r="ER79" s="122"/>
      <c r="ES79" s="122"/>
      <c r="ET79" s="122"/>
      <c r="EU79" s="122"/>
      <c r="EV79" s="122"/>
      <c r="EW79" s="122"/>
      <c r="EX79" s="122"/>
      <c r="EY79" s="122"/>
      <c r="EZ79" s="122"/>
      <c r="FA79" s="122"/>
      <c r="FB79" s="122"/>
      <c r="FC79" s="122"/>
      <c r="FD79" s="122"/>
      <c r="FE79" s="122"/>
      <c r="FF79" s="122"/>
      <c r="FG79" s="122"/>
      <c r="FH79" s="122"/>
      <c r="FI79" s="122"/>
      <c r="FJ79" s="122"/>
      <c r="FK79" s="122"/>
      <c r="FL79" s="122"/>
      <c r="FM79" s="122"/>
      <c r="FN79" s="122"/>
      <c r="FO79" s="122"/>
      <c r="FP79" s="122"/>
      <c r="FQ79" s="122"/>
      <c r="FR79" s="122"/>
      <c r="FS79" s="122"/>
      <c r="FT79" s="122"/>
      <c r="FU79" s="122"/>
      <c r="FV79" s="122"/>
      <c r="FW79" s="122"/>
      <c r="FX79" s="122"/>
      <c r="FY79" s="122"/>
      <c r="FZ79" s="122"/>
      <c r="GA79" s="122"/>
      <c r="GB79" s="122"/>
      <c r="GC79" s="122"/>
      <c r="GD79" s="122"/>
      <c r="GE79" s="122"/>
      <c r="GF79" s="122"/>
      <c r="GG79" s="122"/>
      <c r="GH79" s="122"/>
      <c r="GI79" s="122"/>
      <c r="GJ79" s="122"/>
      <c r="GK79" s="122"/>
      <c r="GL79" s="122"/>
      <c r="GM79" s="122"/>
      <c r="GN79" s="122"/>
      <c r="GO79" s="122"/>
      <c r="GP79" s="122"/>
      <c r="GQ79" s="122"/>
      <c r="GR79" s="122"/>
      <c r="GS79" s="122"/>
      <c r="GT79" s="122"/>
      <c r="GU79" s="122"/>
      <c r="GV79" s="122"/>
      <c r="GW79" s="122"/>
      <c r="GX79" s="122"/>
      <c r="GY79" s="122"/>
      <c r="GZ79" s="122"/>
      <c r="HA79" s="122"/>
      <c r="HB79" s="122"/>
      <c r="HC79" s="122"/>
      <c r="HD79" s="122"/>
      <c r="HE79" s="122"/>
      <c r="HF79" s="122"/>
      <c r="HG79" s="122"/>
      <c r="HH79" s="122"/>
      <c r="HI79" s="122"/>
      <c r="HJ79" s="122"/>
      <c r="HK79" s="122"/>
      <c r="HL79" s="122"/>
      <c r="HM79" s="122"/>
      <c r="HN79" s="122"/>
      <c r="HO79" s="122"/>
      <c r="HP79" s="122"/>
      <c r="HQ79" s="122"/>
      <c r="HR79" s="122"/>
      <c r="HS79" s="122"/>
      <c r="HT79" s="122"/>
      <c r="HU79" s="122"/>
      <c r="HV79" s="122"/>
      <c r="HW79" s="122"/>
      <c r="HX79" s="122"/>
      <c r="HY79" s="122"/>
      <c r="HZ79" s="122"/>
      <c r="IA79" s="122"/>
      <c r="IB79" s="122"/>
      <c r="IC79" s="122"/>
      <c r="ID79" s="122"/>
      <c r="IE79" s="122"/>
      <c r="IF79" s="122"/>
      <c r="IG79" s="122"/>
      <c r="IH79" s="122"/>
      <c r="II79" s="122"/>
      <c r="IJ79" s="122"/>
      <c r="IK79" s="122"/>
      <c r="IL79" s="122"/>
      <c r="IM79" s="122"/>
      <c r="IN79" s="122"/>
      <c r="IO79" s="122"/>
      <c r="IP79" s="122"/>
      <c r="IQ79" s="122"/>
      <c r="IR79" s="122"/>
      <c r="IS79" s="122"/>
      <c r="IT79" s="122"/>
      <c r="IU79" s="122"/>
      <c r="IV79" s="122"/>
    </row>
    <row r="80" spans="1:256" s="82" customFormat="1" ht="25.5" customHeight="1" x14ac:dyDescent="0.3">
      <c r="A80" s="64">
        <v>4.2</v>
      </c>
      <c r="B80" s="65" t="s">
        <v>586</v>
      </c>
      <c r="C80" s="66">
        <v>0</v>
      </c>
      <c r="D80" s="66">
        <v>0</v>
      </c>
      <c r="E80" s="114">
        <f>SUM(C80:D80)</f>
        <v>0</v>
      </c>
      <c r="F80" s="79"/>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1"/>
      <c r="AV80" s="79"/>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c r="IV80" s="80"/>
    </row>
    <row r="81" spans="1:256" s="82" customFormat="1" ht="25.5" customHeight="1" x14ac:dyDescent="0.25">
      <c r="A81" s="64">
        <v>4.3</v>
      </c>
      <c r="B81" s="65" t="s">
        <v>587</v>
      </c>
      <c r="C81" s="66">
        <f>C82+C87+C91+C99+C104+C108+C112+C116+C121+C128+C137+C146+C150+C154</f>
        <v>509847376</v>
      </c>
      <c r="D81" s="66">
        <f>D82+D87+D91+D99+D104+D108+D112+D116+D121+D128+D137+D146+D150+D154</f>
        <v>0</v>
      </c>
      <c r="E81" s="125">
        <f>E82+E87+E91+E99+E104+E108+E112+E116+E121+E128+E137+E146+E150+E154</f>
        <v>509847376</v>
      </c>
      <c r="F81" s="79"/>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1"/>
      <c r="AV81" s="79"/>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row>
    <row r="82" spans="1:256" s="82" customFormat="1" ht="25.5" customHeight="1" x14ac:dyDescent="0.3">
      <c r="A82" s="64" t="s">
        <v>588</v>
      </c>
      <c r="B82" s="88" t="s">
        <v>589</v>
      </c>
      <c r="C82" s="73">
        <f>SUM(C83:C86)</f>
        <v>25380625</v>
      </c>
      <c r="D82" s="73">
        <f>SUM(D83:D86)</f>
        <v>0</v>
      </c>
      <c r="E82" s="74">
        <f>SUM(E83:E86)</f>
        <v>25380625</v>
      </c>
      <c r="F82" s="79"/>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1"/>
      <c r="AV82" s="79"/>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row>
    <row r="83" spans="1:256" s="82" customFormat="1" ht="25.5" customHeight="1" x14ac:dyDescent="0.25">
      <c r="A83" s="75" t="s">
        <v>590</v>
      </c>
      <c r="B83" s="76" t="s">
        <v>591</v>
      </c>
      <c r="C83" s="77">
        <v>11486500</v>
      </c>
      <c r="D83" s="77"/>
      <c r="E83" s="78">
        <f>C83+D83</f>
        <v>11486500</v>
      </c>
      <c r="F83" s="79"/>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1"/>
      <c r="AV83" s="79"/>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row>
    <row r="84" spans="1:256" s="82" customFormat="1" ht="25.5" customHeight="1" x14ac:dyDescent="0.25">
      <c r="A84" s="75" t="s">
        <v>592</v>
      </c>
      <c r="B84" s="76" t="s">
        <v>593</v>
      </c>
      <c r="C84" s="77">
        <v>7696747</v>
      </c>
      <c r="D84" s="77"/>
      <c r="E84" s="78">
        <f>C84+D84</f>
        <v>7696747</v>
      </c>
      <c r="F84" s="79"/>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1"/>
      <c r="AV84" s="79"/>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row>
    <row r="85" spans="1:256" s="82" customFormat="1" ht="32.25" customHeight="1" x14ac:dyDescent="0.25">
      <c r="A85" s="75" t="s">
        <v>594</v>
      </c>
      <c r="B85" s="76" t="s">
        <v>595</v>
      </c>
      <c r="C85" s="77">
        <v>1248303</v>
      </c>
      <c r="D85" s="77"/>
      <c r="E85" s="78">
        <f>C85+D85</f>
        <v>1248303</v>
      </c>
      <c r="F85" s="79"/>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1"/>
      <c r="AV85" s="79"/>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row>
    <row r="86" spans="1:256" s="82" customFormat="1" ht="25.5" customHeight="1" x14ac:dyDescent="0.3">
      <c r="A86" s="75" t="s">
        <v>596</v>
      </c>
      <c r="B86" s="76" t="s">
        <v>597</v>
      </c>
      <c r="C86" s="77">
        <v>4949075</v>
      </c>
      <c r="D86" s="77"/>
      <c r="E86" s="78">
        <f>C86+D86</f>
        <v>4949075</v>
      </c>
      <c r="F86" s="79"/>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1"/>
      <c r="AV86" s="79"/>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c r="IV86" s="80"/>
    </row>
    <row r="87" spans="1:256" s="82" customFormat="1" ht="25.5" customHeight="1" x14ac:dyDescent="0.3">
      <c r="A87" s="64" t="s">
        <v>598</v>
      </c>
      <c r="B87" s="88" t="s">
        <v>599</v>
      </c>
      <c r="C87" s="73">
        <f>SUM(C88:C90)</f>
        <v>15048098</v>
      </c>
      <c r="D87" s="73">
        <f>SUM(D88:D90)</f>
        <v>0</v>
      </c>
      <c r="E87" s="74">
        <f>SUM(E88:E90)</f>
        <v>15048098</v>
      </c>
      <c r="F87" s="79"/>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1"/>
      <c r="AV87" s="79"/>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row>
    <row r="88" spans="1:256" s="130" customFormat="1" ht="25.5" customHeight="1" x14ac:dyDescent="0.3">
      <c r="A88" s="75" t="s">
        <v>600</v>
      </c>
      <c r="B88" s="126" t="s">
        <v>601</v>
      </c>
      <c r="C88" s="77">
        <v>14437564</v>
      </c>
      <c r="D88" s="77"/>
      <c r="E88" s="78">
        <f>C88+D88</f>
        <v>14437564</v>
      </c>
      <c r="F88" s="127"/>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9"/>
      <c r="AV88" s="127"/>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c r="GX88" s="128"/>
      <c r="GY88" s="128"/>
      <c r="GZ88" s="128"/>
      <c r="HA88" s="128"/>
      <c r="HB88" s="128"/>
      <c r="HC88" s="128"/>
      <c r="HD88" s="128"/>
      <c r="HE88" s="128"/>
      <c r="HF88" s="128"/>
      <c r="HG88" s="128"/>
      <c r="HH88" s="128"/>
      <c r="HI88" s="128"/>
      <c r="HJ88" s="128"/>
      <c r="HK88" s="128"/>
      <c r="HL88" s="128"/>
      <c r="HM88" s="128"/>
      <c r="HN88" s="128"/>
      <c r="HO88" s="128"/>
      <c r="HP88" s="128"/>
      <c r="HQ88" s="128"/>
      <c r="HR88" s="128"/>
      <c r="HS88" s="128"/>
      <c r="HT88" s="128"/>
      <c r="HU88" s="128"/>
      <c r="HV88" s="128"/>
      <c r="HW88" s="128"/>
      <c r="HX88" s="128"/>
      <c r="HY88" s="128"/>
      <c r="HZ88" s="128"/>
      <c r="IA88" s="128"/>
      <c r="IB88" s="128"/>
      <c r="IC88" s="128"/>
      <c r="ID88" s="128"/>
      <c r="IE88" s="128"/>
      <c r="IF88" s="128"/>
      <c r="IG88" s="128"/>
      <c r="IH88" s="128"/>
      <c r="II88" s="128"/>
      <c r="IJ88" s="128"/>
      <c r="IK88" s="128"/>
      <c r="IL88" s="128"/>
      <c r="IM88" s="128"/>
      <c r="IN88" s="128"/>
      <c r="IO88" s="128"/>
      <c r="IP88" s="128"/>
      <c r="IQ88" s="128"/>
      <c r="IR88" s="128"/>
      <c r="IS88" s="128"/>
      <c r="IT88" s="128"/>
      <c r="IU88" s="128"/>
      <c r="IV88" s="128"/>
    </row>
    <row r="89" spans="1:256" s="130" customFormat="1" ht="25.5" customHeight="1" x14ac:dyDescent="0.3">
      <c r="A89" s="75" t="s">
        <v>602</v>
      </c>
      <c r="B89" s="126" t="s">
        <v>603</v>
      </c>
      <c r="C89" s="77">
        <v>610534</v>
      </c>
      <c r="D89" s="77"/>
      <c r="E89" s="78">
        <f>C89+D89</f>
        <v>610534</v>
      </c>
      <c r="F89" s="127"/>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9"/>
      <c r="AV89" s="127"/>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row>
    <row r="90" spans="1:256" s="130" customFormat="1" ht="25.5" customHeight="1" x14ac:dyDescent="0.25">
      <c r="A90" s="75" t="s">
        <v>604</v>
      </c>
      <c r="B90" s="126" t="s">
        <v>605</v>
      </c>
      <c r="C90" s="112">
        <v>0</v>
      </c>
      <c r="D90" s="112"/>
      <c r="E90" s="78">
        <f>C90+D90</f>
        <v>0</v>
      </c>
      <c r="F90" s="127"/>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9"/>
      <c r="AV90" s="127"/>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c r="GR90" s="128"/>
      <c r="GS90" s="128"/>
      <c r="GT90" s="128"/>
      <c r="GU90" s="128"/>
      <c r="GV90" s="128"/>
      <c r="GW90" s="128"/>
      <c r="GX90" s="128"/>
      <c r="GY90" s="128"/>
      <c r="GZ90" s="128"/>
      <c r="HA90" s="128"/>
      <c r="HB90" s="128"/>
      <c r="HC90" s="128"/>
      <c r="HD90" s="128"/>
      <c r="HE90" s="128"/>
      <c r="HF90" s="128"/>
      <c r="HG90" s="128"/>
      <c r="HH90" s="128"/>
      <c r="HI90" s="128"/>
      <c r="HJ90" s="128"/>
      <c r="HK90" s="128"/>
      <c r="HL90" s="128"/>
      <c r="HM90" s="128"/>
      <c r="HN90" s="128"/>
      <c r="HO90" s="128"/>
      <c r="HP90" s="128"/>
      <c r="HQ90" s="128"/>
      <c r="HR90" s="128"/>
      <c r="HS90" s="128"/>
      <c r="HT90" s="128"/>
      <c r="HU90" s="128"/>
      <c r="HV90" s="128"/>
      <c r="HW90" s="128"/>
      <c r="HX90" s="128"/>
      <c r="HY90" s="128"/>
      <c r="HZ90" s="128"/>
      <c r="IA90" s="128"/>
      <c r="IB90" s="128"/>
      <c r="IC90" s="128"/>
      <c r="ID90" s="128"/>
      <c r="IE90" s="128"/>
      <c r="IF90" s="128"/>
      <c r="IG90" s="128"/>
      <c r="IH90" s="128"/>
      <c r="II90" s="128"/>
      <c r="IJ90" s="128"/>
      <c r="IK90" s="128"/>
      <c r="IL90" s="128"/>
      <c r="IM90" s="128"/>
      <c r="IN90" s="128"/>
      <c r="IO90" s="128"/>
      <c r="IP90" s="128"/>
      <c r="IQ90" s="128"/>
      <c r="IR90" s="128"/>
      <c r="IS90" s="128"/>
      <c r="IT90" s="128"/>
      <c r="IU90" s="128"/>
      <c r="IV90" s="128"/>
    </row>
    <row r="91" spans="1:256" s="82" customFormat="1" ht="32.25" customHeight="1" x14ac:dyDescent="0.25">
      <c r="A91" s="64" t="s">
        <v>606</v>
      </c>
      <c r="B91" s="88" t="s">
        <v>607</v>
      </c>
      <c r="C91" s="73">
        <f>SUM(C92:C98)</f>
        <v>105753584</v>
      </c>
      <c r="D91" s="73">
        <f>SUM(D92:D98)</f>
        <v>0</v>
      </c>
      <c r="E91" s="74">
        <f>SUM(E92:E98)</f>
        <v>105753584</v>
      </c>
      <c r="F91" s="79"/>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1"/>
      <c r="AV91" s="79"/>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c r="IV91" s="80"/>
    </row>
    <row r="92" spans="1:256" s="130" customFormat="1" ht="25.5" customHeight="1" x14ac:dyDescent="0.25">
      <c r="A92" s="75" t="s">
        <v>608</v>
      </c>
      <c r="B92" s="126" t="s">
        <v>609</v>
      </c>
      <c r="C92" s="77">
        <v>97496554</v>
      </c>
      <c r="D92" s="77"/>
      <c r="E92" s="78">
        <f t="shared" ref="E92:E98" si="2">C92+D92</f>
        <v>97496554</v>
      </c>
      <c r="F92" s="127"/>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9"/>
      <c r="AV92" s="127"/>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row>
    <row r="93" spans="1:256" s="130" customFormat="1" ht="25.5" customHeight="1" x14ac:dyDescent="0.25">
      <c r="A93" s="75" t="s">
        <v>610</v>
      </c>
      <c r="B93" s="126" t="s">
        <v>611</v>
      </c>
      <c r="C93" s="77">
        <v>2099998</v>
      </c>
      <c r="D93" s="77"/>
      <c r="E93" s="78">
        <f t="shared" si="2"/>
        <v>2099998</v>
      </c>
      <c r="F93" s="127"/>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9"/>
      <c r="AV93" s="127"/>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row>
    <row r="94" spans="1:256" s="130" customFormat="1" ht="25.5" customHeight="1" x14ac:dyDescent="0.25">
      <c r="A94" s="75" t="s">
        <v>612</v>
      </c>
      <c r="B94" s="126" t="s">
        <v>613</v>
      </c>
      <c r="C94" s="77">
        <v>446795</v>
      </c>
      <c r="D94" s="77"/>
      <c r="E94" s="78">
        <f t="shared" si="2"/>
        <v>446795</v>
      </c>
      <c r="F94" s="127"/>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9"/>
      <c r="AV94" s="127"/>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row>
    <row r="95" spans="1:256" s="130" customFormat="1" ht="25.5" customHeight="1" x14ac:dyDescent="0.25">
      <c r="A95" s="75" t="s">
        <v>614</v>
      </c>
      <c r="B95" s="126" t="s">
        <v>615</v>
      </c>
      <c r="C95" s="112">
        <v>0</v>
      </c>
      <c r="D95" s="112"/>
      <c r="E95" s="78">
        <f t="shared" si="2"/>
        <v>0</v>
      </c>
      <c r="F95" s="127"/>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9"/>
      <c r="AV95" s="127"/>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row>
    <row r="96" spans="1:256" s="130" customFormat="1" ht="25.5" customHeight="1" x14ac:dyDescent="0.25">
      <c r="A96" s="75" t="s">
        <v>616</v>
      </c>
      <c r="B96" s="126" t="s">
        <v>617</v>
      </c>
      <c r="C96" s="112">
        <v>0</v>
      </c>
      <c r="D96" s="112"/>
      <c r="E96" s="78">
        <f t="shared" si="2"/>
        <v>0</v>
      </c>
      <c r="F96" s="127"/>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9"/>
      <c r="AV96" s="127"/>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row>
    <row r="97" spans="1:256" s="130" customFormat="1" ht="25.5" customHeight="1" x14ac:dyDescent="0.3">
      <c r="A97" s="75" t="s">
        <v>618</v>
      </c>
      <c r="B97" s="126" t="s">
        <v>619</v>
      </c>
      <c r="C97" s="77">
        <v>5236479</v>
      </c>
      <c r="D97" s="77"/>
      <c r="E97" s="78">
        <f t="shared" si="2"/>
        <v>5236479</v>
      </c>
      <c r="F97" s="127"/>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9"/>
      <c r="AV97" s="127"/>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c r="IA97" s="128"/>
      <c r="IB97" s="128"/>
      <c r="IC97" s="128"/>
      <c r="ID97" s="128"/>
      <c r="IE97" s="128"/>
      <c r="IF97" s="128"/>
      <c r="IG97" s="128"/>
      <c r="IH97" s="128"/>
      <c r="II97" s="128"/>
      <c r="IJ97" s="128"/>
      <c r="IK97" s="128"/>
      <c r="IL97" s="128"/>
      <c r="IM97" s="128"/>
      <c r="IN97" s="128"/>
      <c r="IO97" s="128"/>
      <c r="IP97" s="128"/>
      <c r="IQ97" s="128"/>
      <c r="IR97" s="128"/>
      <c r="IS97" s="128"/>
      <c r="IT97" s="128"/>
      <c r="IU97" s="128"/>
      <c r="IV97" s="128"/>
    </row>
    <row r="98" spans="1:256" s="130" customFormat="1" ht="25.5" customHeight="1" x14ac:dyDescent="0.3">
      <c r="A98" s="75" t="s">
        <v>620</v>
      </c>
      <c r="B98" s="126" t="s">
        <v>621</v>
      </c>
      <c r="C98" s="77">
        <v>473758</v>
      </c>
      <c r="D98" s="77"/>
      <c r="E98" s="78">
        <f t="shared" si="2"/>
        <v>473758</v>
      </c>
      <c r="F98" s="127"/>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9"/>
      <c r="AV98" s="127"/>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c r="GX98" s="128"/>
      <c r="GY98" s="128"/>
      <c r="GZ98" s="128"/>
      <c r="HA98" s="128"/>
      <c r="HB98" s="128"/>
      <c r="HC98" s="128"/>
      <c r="HD98" s="128"/>
      <c r="HE98" s="128"/>
      <c r="HF98" s="128"/>
      <c r="HG98" s="128"/>
      <c r="HH98" s="128"/>
      <c r="HI98" s="128"/>
      <c r="HJ98" s="128"/>
      <c r="HK98" s="128"/>
      <c r="HL98" s="128"/>
      <c r="HM98" s="128"/>
      <c r="HN98" s="128"/>
      <c r="HO98" s="128"/>
      <c r="HP98" s="128"/>
      <c r="HQ98" s="128"/>
      <c r="HR98" s="128"/>
      <c r="HS98" s="128"/>
      <c r="HT98" s="128"/>
      <c r="HU98" s="128"/>
      <c r="HV98" s="128"/>
      <c r="HW98" s="128"/>
      <c r="HX98" s="128"/>
      <c r="HY98" s="128"/>
      <c r="HZ98" s="128"/>
      <c r="IA98" s="128"/>
      <c r="IB98" s="128"/>
      <c r="IC98" s="128"/>
      <c r="ID98" s="128"/>
      <c r="IE98" s="128"/>
      <c r="IF98" s="128"/>
      <c r="IG98" s="128"/>
      <c r="IH98" s="128"/>
      <c r="II98" s="128"/>
      <c r="IJ98" s="128"/>
      <c r="IK98" s="128"/>
      <c r="IL98" s="128"/>
      <c r="IM98" s="128"/>
      <c r="IN98" s="128"/>
      <c r="IO98" s="128"/>
      <c r="IP98" s="128"/>
      <c r="IQ98" s="128"/>
      <c r="IR98" s="128"/>
      <c r="IS98" s="128"/>
      <c r="IT98" s="128"/>
      <c r="IU98" s="128"/>
      <c r="IV98" s="128"/>
    </row>
    <row r="99" spans="1:256" s="132" customFormat="1" ht="25.5" customHeight="1" x14ac:dyDescent="0.25">
      <c r="A99" s="64" t="s">
        <v>622</v>
      </c>
      <c r="B99" s="88" t="s">
        <v>623</v>
      </c>
      <c r="C99" s="73">
        <f>SUM(C100:C103)</f>
        <v>1074924</v>
      </c>
      <c r="D99" s="73">
        <f>SUM(D100:D103)</f>
        <v>0</v>
      </c>
      <c r="E99" s="74">
        <f>SUM(E100:E103)</f>
        <v>1074924</v>
      </c>
      <c r="F99" s="131"/>
      <c r="AU99" s="133"/>
      <c r="AV99" s="131"/>
    </row>
    <row r="100" spans="1:256" s="130" customFormat="1" ht="25.5" customHeight="1" x14ac:dyDescent="0.3">
      <c r="A100" s="75" t="s">
        <v>624</v>
      </c>
      <c r="B100" s="126" t="s">
        <v>625</v>
      </c>
      <c r="C100" s="77">
        <v>722661</v>
      </c>
      <c r="D100" s="77"/>
      <c r="E100" s="78">
        <f>C100+D100</f>
        <v>722661</v>
      </c>
      <c r="F100" s="127"/>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9"/>
      <c r="AV100" s="127"/>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c r="GX100" s="128"/>
      <c r="GY100" s="128"/>
      <c r="GZ100" s="128"/>
      <c r="HA100" s="128"/>
      <c r="HB100" s="128"/>
      <c r="HC100" s="128"/>
      <c r="HD100" s="128"/>
      <c r="HE100" s="128"/>
      <c r="HF100" s="128"/>
      <c r="HG100" s="128"/>
      <c r="HH100" s="128"/>
      <c r="HI100" s="128"/>
      <c r="HJ100" s="128"/>
      <c r="HK100" s="128"/>
      <c r="HL100" s="128"/>
      <c r="HM100" s="128"/>
      <c r="HN100" s="128"/>
      <c r="HO100" s="128"/>
      <c r="HP100" s="128"/>
      <c r="HQ100" s="128"/>
      <c r="HR100" s="128"/>
      <c r="HS100" s="128"/>
      <c r="HT100" s="128"/>
      <c r="HU100" s="128"/>
      <c r="HV100" s="128"/>
      <c r="HW100" s="128"/>
      <c r="HX100" s="128"/>
      <c r="HY100" s="128"/>
      <c r="HZ100" s="128"/>
      <c r="IA100" s="128"/>
      <c r="IB100" s="128"/>
      <c r="IC100" s="128"/>
      <c r="ID100" s="128"/>
      <c r="IE100" s="128"/>
      <c r="IF100" s="128"/>
      <c r="IG100" s="128"/>
      <c r="IH100" s="128"/>
      <c r="II100" s="128"/>
      <c r="IJ100" s="128"/>
      <c r="IK100" s="128"/>
      <c r="IL100" s="128"/>
      <c r="IM100" s="128"/>
      <c r="IN100" s="128"/>
      <c r="IO100" s="128"/>
      <c r="IP100" s="128"/>
      <c r="IQ100" s="128"/>
      <c r="IR100" s="128"/>
      <c r="IS100" s="128"/>
      <c r="IT100" s="128"/>
      <c r="IU100" s="128"/>
      <c r="IV100" s="128"/>
    </row>
    <row r="101" spans="1:256" s="130" customFormat="1" ht="25.5" customHeight="1" x14ac:dyDescent="0.25">
      <c r="A101" s="75" t="s">
        <v>626</v>
      </c>
      <c r="B101" s="126" t="s">
        <v>627</v>
      </c>
      <c r="C101" s="77">
        <v>352263</v>
      </c>
      <c r="D101" s="77"/>
      <c r="E101" s="78">
        <f>C101+D101</f>
        <v>352263</v>
      </c>
      <c r="F101" s="127"/>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9"/>
      <c r="AV101" s="127"/>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c r="GX101" s="128"/>
      <c r="GY101" s="128"/>
      <c r="GZ101" s="128"/>
      <c r="HA101" s="128"/>
      <c r="HB101" s="128"/>
      <c r="HC101" s="128"/>
      <c r="HD101" s="128"/>
      <c r="HE101" s="128"/>
      <c r="HF101" s="128"/>
      <c r="HG101" s="128"/>
      <c r="HH101" s="128"/>
      <c r="HI101" s="128"/>
      <c r="HJ101" s="128"/>
      <c r="HK101" s="128"/>
      <c r="HL101" s="128"/>
      <c r="HM101" s="128"/>
      <c r="HN101" s="128"/>
      <c r="HO101" s="128"/>
      <c r="HP101" s="128"/>
      <c r="HQ101" s="128"/>
      <c r="HR101" s="128"/>
      <c r="HS101" s="128"/>
      <c r="HT101" s="128"/>
      <c r="HU101" s="128"/>
      <c r="HV101" s="128"/>
      <c r="HW101" s="128"/>
      <c r="HX101" s="128"/>
      <c r="HY101" s="128"/>
      <c r="HZ101" s="128"/>
      <c r="IA101" s="128"/>
      <c r="IB101" s="128"/>
      <c r="IC101" s="128"/>
      <c r="ID101" s="128"/>
      <c r="IE101" s="128"/>
      <c r="IF101" s="128"/>
      <c r="IG101" s="128"/>
      <c r="IH101" s="128"/>
      <c r="II101" s="128"/>
      <c r="IJ101" s="128"/>
      <c r="IK101" s="128"/>
      <c r="IL101" s="128"/>
      <c r="IM101" s="128"/>
      <c r="IN101" s="128"/>
      <c r="IO101" s="128"/>
      <c r="IP101" s="128"/>
      <c r="IQ101" s="128"/>
      <c r="IR101" s="128"/>
      <c r="IS101" s="128"/>
      <c r="IT101" s="128"/>
      <c r="IU101" s="128"/>
      <c r="IV101" s="128"/>
    </row>
    <row r="102" spans="1:256" s="130" customFormat="1" ht="25.5" customHeight="1" x14ac:dyDescent="0.25">
      <c r="A102" s="75" t="s">
        <v>628</v>
      </c>
      <c r="B102" s="126" t="s">
        <v>629</v>
      </c>
      <c r="C102" s="112">
        <v>0</v>
      </c>
      <c r="D102" s="112"/>
      <c r="E102" s="78">
        <f>C102+D102</f>
        <v>0</v>
      </c>
      <c r="F102" s="127"/>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9"/>
      <c r="AV102" s="127"/>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c r="GR102" s="128"/>
      <c r="GS102" s="128"/>
      <c r="GT102" s="128"/>
      <c r="GU102" s="128"/>
      <c r="GV102" s="128"/>
      <c r="GW102" s="128"/>
      <c r="GX102" s="128"/>
      <c r="GY102" s="128"/>
      <c r="GZ102" s="128"/>
      <c r="HA102" s="128"/>
      <c r="HB102" s="128"/>
      <c r="HC102" s="128"/>
      <c r="HD102" s="128"/>
      <c r="HE102" s="128"/>
      <c r="HF102" s="128"/>
      <c r="HG102" s="128"/>
      <c r="HH102" s="128"/>
      <c r="HI102" s="128"/>
      <c r="HJ102" s="128"/>
      <c r="HK102" s="128"/>
      <c r="HL102" s="128"/>
      <c r="HM102" s="128"/>
      <c r="HN102" s="128"/>
      <c r="HO102" s="128"/>
      <c r="HP102" s="128"/>
      <c r="HQ102" s="128"/>
      <c r="HR102" s="128"/>
      <c r="HS102" s="128"/>
      <c r="HT102" s="128"/>
      <c r="HU102" s="128"/>
      <c r="HV102" s="128"/>
      <c r="HW102" s="128"/>
      <c r="HX102" s="128"/>
      <c r="HY102" s="128"/>
      <c r="HZ102" s="128"/>
      <c r="IA102" s="128"/>
      <c r="IB102" s="128"/>
      <c r="IC102" s="128"/>
      <c r="ID102" s="128"/>
      <c r="IE102" s="128"/>
      <c r="IF102" s="128"/>
      <c r="IG102" s="128"/>
      <c r="IH102" s="128"/>
      <c r="II102" s="128"/>
      <c r="IJ102" s="128"/>
      <c r="IK102" s="128"/>
      <c r="IL102" s="128"/>
      <c r="IM102" s="128"/>
      <c r="IN102" s="128"/>
      <c r="IO102" s="128"/>
      <c r="IP102" s="128"/>
      <c r="IQ102" s="128"/>
      <c r="IR102" s="128"/>
      <c r="IS102" s="128"/>
      <c r="IT102" s="128"/>
      <c r="IU102" s="128"/>
      <c r="IV102" s="128"/>
    </row>
    <row r="103" spans="1:256" s="130" customFormat="1" ht="25.5" customHeight="1" x14ac:dyDescent="0.3">
      <c r="A103" s="75" t="s">
        <v>630</v>
      </c>
      <c r="B103" s="126" t="s">
        <v>631</v>
      </c>
      <c r="C103" s="112">
        <v>0</v>
      </c>
      <c r="D103" s="112"/>
      <c r="E103" s="78">
        <f>C103+D103</f>
        <v>0</v>
      </c>
      <c r="F103" s="127"/>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9"/>
      <c r="AV103" s="127"/>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c r="GR103" s="128"/>
      <c r="GS103" s="128"/>
      <c r="GT103" s="128"/>
      <c r="GU103" s="128"/>
      <c r="GV103" s="128"/>
      <c r="GW103" s="128"/>
      <c r="GX103" s="128"/>
      <c r="GY103" s="128"/>
      <c r="GZ103" s="128"/>
      <c r="HA103" s="128"/>
      <c r="HB103" s="128"/>
      <c r="HC103" s="128"/>
      <c r="HD103" s="128"/>
      <c r="HE103" s="128"/>
      <c r="HF103" s="128"/>
      <c r="HG103" s="128"/>
      <c r="HH103" s="128"/>
      <c r="HI103" s="128"/>
      <c r="HJ103" s="128"/>
      <c r="HK103" s="128"/>
      <c r="HL103" s="128"/>
      <c r="HM103" s="128"/>
      <c r="HN103" s="128"/>
      <c r="HO103" s="128"/>
      <c r="HP103" s="128"/>
      <c r="HQ103" s="128"/>
      <c r="HR103" s="128"/>
      <c r="HS103" s="128"/>
      <c r="HT103" s="128"/>
      <c r="HU103" s="128"/>
      <c r="HV103" s="128"/>
      <c r="HW103" s="128"/>
      <c r="HX103" s="128"/>
      <c r="HY103" s="128"/>
      <c r="HZ103" s="128"/>
      <c r="IA103" s="128"/>
      <c r="IB103" s="128"/>
      <c r="IC103" s="128"/>
      <c r="ID103" s="128"/>
      <c r="IE103" s="128"/>
      <c r="IF103" s="128"/>
      <c r="IG103" s="128"/>
      <c r="IH103" s="128"/>
      <c r="II103" s="128"/>
      <c r="IJ103" s="128"/>
      <c r="IK103" s="128"/>
      <c r="IL103" s="128"/>
      <c r="IM103" s="128"/>
      <c r="IN103" s="128"/>
      <c r="IO103" s="128"/>
      <c r="IP103" s="128"/>
      <c r="IQ103" s="128"/>
      <c r="IR103" s="128"/>
      <c r="IS103" s="128"/>
      <c r="IT103" s="128"/>
      <c r="IU103" s="128"/>
      <c r="IV103" s="128"/>
    </row>
    <row r="104" spans="1:256" s="82" customFormat="1" ht="25.5" customHeight="1" x14ac:dyDescent="0.25">
      <c r="A104" s="64" t="s">
        <v>632</v>
      </c>
      <c r="B104" s="88" t="s">
        <v>633</v>
      </c>
      <c r="C104" s="73">
        <f>SUM(C105:C107)</f>
        <v>45536680</v>
      </c>
      <c r="D104" s="73">
        <f>SUM(D105:D107)</f>
        <v>0</v>
      </c>
      <c r="E104" s="74">
        <f>SUM(E105:E107)</f>
        <v>45536680</v>
      </c>
      <c r="F104" s="79"/>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1"/>
      <c r="AV104" s="79"/>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c r="GG104" s="80"/>
      <c r="GH104" s="80"/>
      <c r="GI104" s="80"/>
      <c r="GJ104" s="80"/>
      <c r="GK104" s="80"/>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c r="IC104" s="80"/>
      <c r="ID104" s="80"/>
      <c r="IE104" s="80"/>
      <c r="IF104" s="80"/>
      <c r="IG104" s="80"/>
      <c r="IH104" s="80"/>
      <c r="II104" s="80"/>
      <c r="IJ104" s="80"/>
      <c r="IK104" s="80"/>
      <c r="IL104" s="80"/>
      <c r="IM104" s="80"/>
      <c r="IN104" s="80"/>
      <c r="IO104" s="80"/>
      <c r="IP104" s="80"/>
      <c r="IQ104" s="80"/>
      <c r="IR104" s="80"/>
      <c r="IS104" s="80"/>
      <c r="IT104" s="80"/>
      <c r="IU104" s="80"/>
      <c r="IV104" s="80"/>
    </row>
    <row r="105" spans="1:256" s="82" customFormat="1" ht="25.5" customHeight="1" x14ac:dyDescent="0.25">
      <c r="A105" s="75" t="s">
        <v>634</v>
      </c>
      <c r="B105" s="134" t="s">
        <v>635</v>
      </c>
      <c r="C105" s="77">
        <v>2022310</v>
      </c>
      <c r="D105" s="77"/>
      <c r="E105" s="78">
        <f>C105+D105</f>
        <v>2022310</v>
      </c>
      <c r="F105" s="79"/>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1"/>
      <c r="AV105" s="79"/>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c r="IC105" s="80"/>
      <c r="ID105" s="80"/>
      <c r="IE105" s="80"/>
      <c r="IF105" s="80"/>
      <c r="IG105" s="80"/>
      <c r="IH105" s="80"/>
      <c r="II105" s="80"/>
      <c r="IJ105" s="80"/>
      <c r="IK105" s="80"/>
      <c r="IL105" s="80"/>
      <c r="IM105" s="80"/>
      <c r="IN105" s="80"/>
      <c r="IO105" s="80"/>
      <c r="IP105" s="80"/>
      <c r="IQ105" s="80"/>
      <c r="IR105" s="80"/>
      <c r="IS105" s="80"/>
      <c r="IT105" s="80"/>
      <c r="IU105" s="80"/>
      <c r="IV105" s="80"/>
    </row>
    <row r="106" spans="1:256" s="82" customFormat="1" ht="25.5" customHeight="1" x14ac:dyDescent="0.25">
      <c r="A106" s="75" t="s">
        <v>636</v>
      </c>
      <c r="B106" s="134" t="s">
        <v>637</v>
      </c>
      <c r="C106" s="77">
        <v>43514370</v>
      </c>
      <c r="D106" s="77"/>
      <c r="E106" s="78">
        <f>C106+D106</f>
        <v>43514370</v>
      </c>
      <c r="F106" s="79"/>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1"/>
      <c r="AV106" s="79"/>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c r="IC106" s="80"/>
      <c r="ID106" s="80"/>
      <c r="IE106" s="80"/>
      <c r="IF106" s="80"/>
      <c r="IG106" s="80"/>
      <c r="IH106" s="80"/>
      <c r="II106" s="80"/>
      <c r="IJ106" s="80"/>
      <c r="IK106" s="80"/>
      <c r="IL106" s="80"/>
      <c r="IM106" s="80"/>
      <c r="IN106" s="80"/>
      <c r="IO106" s="80"/>
      <c r="IP106" s="80"/>
      <c r="IQ106" s="80"/>
      <c r="IR106" s="80"/>
      <c r="IS106" s="80"/>
      <c r="IT106" s="80"/>
      <c r="IU106" s="80"/>
      <c r="IV106" s="80"/>
    </row>
    <row r="107" spans="1:256" s="82" customFormat="1" ht="25.5" customHeight="1" x14ac:dyDescent="0.25">
      <c r="A107" s="75" t="s">
        <v>638</v>
      </c>
      <c r="B107" s="134" t="s">
        <v>639</v>
      </c>
      <c r="C107" s="112">
        <v>0</v>
      </c>
      <c r="D107" s="112"/>
      <c r="E107" s="78">
        <f>C107+D107</f>
        <v>0</v>
      </c>
      <c r="F107" s="79"/>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1"/>
      <c r="AV107" s="79"/>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row>
    <row r="108" spans="1:256" s="82" customFormat="1" ht="25.5" customHeight="1" x14ac:dyDescent="0.3">
      <c r="A108" s="64" t="s">
        <v>640</v>
      </c>
      <c r="B108" s="88" t="s">
        <v>641</v>
      </c>
      <c r="C108" s="73">
        <f>SUM(C109:C111)</f>
        <v>4659954</v>
      </c>
      <c r="D108" s="73">
        <f>SUM(D109:D111)</f>
        <v>0</v>
      </c>
      <c r="E108" s="74">
        <f>SUM(E109:E111)</f>
        <v>4659954</v>
      </c>
      <c r="F108" s="79"/>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1"/>
      <c r="AV108" s="79"/>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row>
    <row r="109" spans="1:256" s="82" customFormat="1" ht="25.5" customHeight="1" x14ac:dyDescent="0.25">
      <c r="A109" s="75" t="s">
        <v>642</v>
      </c>
      <c r="B109" s="134" t="s">
        <v>643</v>
      </c>
      <c r="C109" s="112">
        <v>0</v>
      </c>
      <c r="D109" s="112"/>
      <c r="E109" s="78">
        <f>C109+D109</f>
        <v>0</v>
      </c>
      <c r="F109" s="79"/>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1"/>
      <c r="AV109" s="79"/>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c r="IB109" s="80"/>
      <c r="IC109" s="80"/>
      <c r="ID109" s="80"/>
      <c r="IE109" s="80"/>
      <c r="IF109" s="80"/>
      <c r="IG109" s="80"/>
      <c r="IH109" s="80"/>
      <c r="II109" s="80"/>
      <c r="IJ109" s="80"/>
      <c r="IK109" s="80"/>
      <c r="IL109" s="80"/>
      <c r="IM109" s="80"/>
      <c r="IN109" s="80"/>
      <c r="IO109" s="80"/>
      <c r="IP109" s="80"/>
      <c r="IQ109" s="80"/>
      <c r="IR109" s="80"/>
      <c r="IS109" s="80"/>
      <c r="IT109" s="80"/>
      <c r="IU109" s="80"/>
      <c r="IV109" s="80"/>
    </row>
    <row r="110" spans="1:256" s="82" customFormat="1" ht="25.5" customHeight="1" x14ac:dyDescent="0.25">
      <c r="A110" s="75" t="s">
        <v>644</v>
      </c>
      <c r="B110" s="134" t="s">
        <v>645</v>
      </c>
      <c r="C110" s="77">
        <v>4593120</v>
      </c>
      <c r="D110" s="77"/>
      <c r="E110" s="78">
        <f>C110+D110</f>
        <v>4593120</v>
      </c>
      <c r="F110" s="79"/>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1"/>
      <c r="AV110" s="79"/>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c r="GP110" s="80"/>
      <c r="GQ110" s="80"/>
      <c r="GR110" s="80"/>
      <c r="GS110" s="80"/>
      <c r="GT110" s="80"/>
      <c r="GU110" s="80"/>
      <c r="GV110" s="80"/>
      <c r="GW110" s="80"/>
      <c r="GX110" s="80"/>
      <c r="GY110" s="80"/>
      <c r="GZ110" s="80"/>
      <c r="HA110" s="80"/>
      <c r="HB110" s="80"/>
      <c r="HC110" s="80"/>
      <c r="HD110" s="80"/>
      <c r="HE110" s="80"/>
      <c r="HF110" s="80"/>
      <c r="HG110" s="80"/>
      <c r="HH110" s="80"/>
      <c r="HI110" s="80"/>
      <c r="HJ110" s="80"/>
      <c r="HK110" s="80"/>
      <c r="HL110" s="80"/>
      <c r="HM110" s="80"/>
      <c r="HN110" s="80"/>
      <c r="HO110" s="80"/>
      <c r="HP110" s="80"/>
      <c r="HQ110" s="80"/>
      <c r="HR110" s="80"/>
      <c r="HS110" s="80"/>
      <c r="HT110" s="80"/>
      <c r="HU110" s="80"/>
      <c r="HV110" s="80"/>
      <c r="HW110" s="80"/>
      <c r="HX110" s="80"/>
      <c r="HY110" s="80"/>
      <c r="HZ110" s="80"/>
      <c r="IA110" s="80"/>
      <c r="IB110" s="80"/>
      <c r="IC110" s="80"/>
      <c r="ID110" s="80"/>
      <c r="IE110" s="80"/>
      <c r="IF110" s="80"/>
      <c r="IG110" s="80"/>
      <c r="IH110" s="80"/>
      <c r="II110" s="80"/>
      <c r="IJ110" s="80"/>
      <c r="IK110" s="80"/>
      <c r="IL110" s="80"/>
      <c r="IM110" s="80"/>
      <c r="IN110" s="80"/>
      <c r="IO110" s="80"/>
      <c r="IP110" s="80"/>
      <c r="IQ110" s="80"/>
      <c r="IR110" s="80"/>
      <c r="IS110" s="80"/>
      <c r="IT110" s="80"/>
      <c r="IU110" s="80"/>
      <c r="IV110" s="80"/>
    </row>
    <row r="111" spans="1:256" s="82" customFormat="1" ht="25.5" customHeight="1" x14ac:dyDescent="0.25">
      <c r="A111" s="75" t="s">
        <v>646</v>
      </c>
      <c r="B111" s="134" t="s">
        <v>647</v>
      </c>
      <c r="C111" s="77">
        <v>66834</v>
      </c>
      <c r="D111" s="77"/>
      <c r="E111" s="78">
        <f>C111+D111</f>
        <v>66834</v>
      </c>
      <c r="F111" s="79"/>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1"/>
      <c r="AV111" s="79"/>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c r="IB111" s="80"/>
      <c r="IC111" s="80"/>
      <c r="ID111" s="80"/>
      <c r="IE111" s="80"/>
      <c r="IF111" s="80"/>
      <c r="IG111" s="80"/>
      <c r="IH111" s="80"/>
      <c r="II111" s="80"/>
      <c r="IJ111" s="80"/>
      <c r="IK111" s="80"/>
      <c r="IL111" s="80"/>
      <c r="IM111" s="80"/>
      <c r="IN111" s="80"/>
      <c r="IO111" s="80"/>
      <c r="IP111" s="80"/>
      <c r="IQ111" s="80"/>
      <c r="IR111" s="80"/>
      <c r="IS111" s="80"/>
      <c r="IT111" s="80"/>
      <c r="IU111" s="80"/>
      <c r="IV111" s="80"/>
    </row>
    <row r="112" spans="1:256" s="82" customFormat="1" ht="25.5" customHeight="1" x14ac:dyDescent="0.3">
      <c r="A112" s="64" t="s">
        <v>648</v>
      </c>
      <c r="B112" s="72" t="s">
        <v>649</v>
      </c>
      <c r="C112" s="73">
        <f>SUM(C113:C115)</f>
        <v>0</v>
      </c>
      <c r="D112" s="73">
        <f>SUM(D113:D115)</f>
        <v>0</v>
      </c>
      <c r="E112" s="74">
        <f>SUM(E113:E115)</f>
        <v>0</v>
      </c>
      <c r="F112" s="79"/>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1"/>
      <c r="AV112" s="79"/>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c r="IC112" s="80"/>
      <c r="ID112" s="80"/>
      <c r="IE112" s="80"/>
      <c r="IF112" s="80"/>
      <c r="IG112" s="80"/>
      <c r="IH112" s="80"/>
      <c r="II112" s="80"/>
      <c r="IJ112" s="80"/>
      <c r="IK112" s="80"/>
      <c r="IL112" s="80"/>
      <c r="IM112" s="80"/>
      <c r="IN112" s="80"/>
      <c r="IO112" s="80"/>
      <c r="IP112" s="80"/>
      <c r="IQ112" s="80"/>
      <c r="IR112" s="80"/>
      <c r="IS112" s="80"/>
      <c r="IT112" s="80"/>
      <c r="IU112" s="80"/>
      <c r="IV112" s="80"/>
    </row>
    <row r="113" spans="1:256" s="82" customFormat="1" ht="31.5" x14ac:dyDescent="0.25">
      <c r="A113" s="75" t="s">
        <v>650</v>
      </c>
      <c r="B113" s="135" t="s">
        <v>651</v>
      </c>
      <c r="C113" s="112">
        <v>0</v>
      </c>
      <c r="D113" s="112"/>
      <c r="E113" s="78">
        <f>C113+D113</f>
        <v>0</v>
      </c>
      <c r="F113" s="79"/>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1"/>
      <c r="AV113" s="79"/>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c r="IC113" s="80"/>
      <c r="ID113" s="80"/>
      <c r="IE113" s="80"/>
      <c r="IF113" s="80"/>
      <c r="IG113" s="80"/>
      <c r="IH113" s="80"/>
      <c r="II113" s="80"/>
      <c r="IJ113" s="80"/>
      <c r="IK113" s="80"/>
      <c r="IL113" s="80"/>
      <c r="IM113" s="80"/>
      <c r="IN113" s="80"/>
      <c r="IO113" s="80"/>
      <c r="IP113" s="80"/>
      <c r="IQ113" s="80"/>
      <c r="IR113" s="80"/>
      <c r="IS113" s="80"/>
      <c r="IT113" s="80"/>
      <c r="IU113" s="80"/>
      <c r="IV113" s="80"/>
    </row>
    <row r="114" spans="1:256" s="82" customFormat="1" ht="31.5" x14ac:dyDescent="0.25">
      <c r="A114" s="75" t="s">
        <v>652</v>
      </c>
      <c r="B114" s="135" t="s">
        <v>653</v>
      </c>
      <c r="C114" s="112">
        <v>0</v>
      </c>
      <c r="D114" s="112"/>
      <c r="E114" s="78">
        <f>C114+D114</f>
        <v>0</v>
      </c>
      <c r="F114" s="79"/>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1"/>
      <c r="AV114" s="79"/>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c r="IC114" s="80"/>
      <c r="ID114" s="80"/>
      <c r="IE114" s="80"/>
      <c r="IF114" s="80"/>
      <c r="IG114" s="80"/>
      <c r="IH114" s="80"/>
      <c r="II114" s="80"/>
      <c r="IJ114" s="80"/>
      <c r="IK114" s="80"/>
      <c r="IL114" s="80"/>
      <c r="IM114" s="80"/>
      <c r="IN114" s="80"/>
      <c r="IO114" s="80"/>
      <c r="IP114" s="80"/>
      <c r="IQ114" s="80"/>
      <c r="IR114" s="80"/>
      <c r="IS114" s="80"/>
      <c r="IT114" s="80"/>
      <c r="IU114" s="80"/>
      <c r="IV114" s="80"/>
    </row>
    <row r="115" spans="1:256" s="82" customFormat="1" ht="31.5" x14ac:dyDescent="0.25">
      <c r="A115" s="75" t="s">
        <v>654</v>
      </c>
      <c r="B115" s="135" t="s">
        <v>655</v>
      </c>
      <c r="C115" s="112">
        <v>0</v>
      </c>
      <c r="D115" s="112"/>
      <c r="E115" s="78">
        <f>C115+D115</f>
        <v>0</v>
      </c>
      <c r="F115" s="79"/>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1"/>
      <c r="AV115" s="79"/>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c r="IC115" s="80"/>
      <c r="ID115" s="80"/>
      <c r="IE115" s="80"/>
      <c r="IF115" s="80"/>
      <c r="IG115" s="80"/>
      <c r="IH115" s="80"/>
      <c r="II115" s="80"/>
      <c r="IJ115" s="80"/>
      <c r="IK115" s="80"/>
      <c r="IL115" s="80"/>
      <c r="IM115" s="80"/>
      <c r="IN115" s="80"/>
      <c r="IO115" s="80"/>
      <c r="IP115" s="80"/>
      <c r="IQ115" s="80"/>
      <c r="IR115" s="80"/>
      <c r="IS115" s="80"/>
      <c r="IT115" s="80"/>
      <c r="IU115" s="80"/>
      <c r="IV115" s="80"/>
    </row>
    <row r="116" spans="1:256" s="82" customFormat="1" ht="25.5" customHeight="1" x14ac:dyDescent="0.3">
      <c r="A116" s="64" t="s">
        <v>656</v>
      </c>
      <c r="B116" s="88" t="s">
        <v>657</v>
      </c>
      <c r="C116" s="73">
        <f>SUM(C117:C120)</f>
        <v>118836</v>
      </c>
      <c r="D116" s="73">
        <f>SUM(D117:D120)</f>
        <v>0</v>
      </c>
      <c r="E116" s="74">
        <f>SUM(E117:E120)</f>
        <v>118836</v>
      </c>
      <c r="F116" s="79"/>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1"/>
      <c r="AV116" s="79"/>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c r="IC116" s="80"/>
      <c r="ID116" s="80"/>
      <c r="IE116" s="80"/>
      <c r="IF116" s="80"/>
      <c r="IG116" s="80"/>
      <c r="IH116" s="80"/>
      <c r="II116" s="80"/>
      <c r="IJ116" s="80"/>
      <c r="IK116" s="80"/>
      <c r="IL116" s="80"/>
      <c r="IM116" s="80"/>
      <c r="IN116" s="80"/>
      <c r="IO116" s="80"/>
      <c r="IP116" s="80"/>
      <c r="IQ116" s="80"/>
      <c r="IR116" s="80"/>
      <c r="IS116" s="80"/>
      <c r="IT116" s="80"/>
      <c r="IU116" s="80"/>
      <c r="IV116" s="80"/>
    </row>
    <row r="117" spans="1:256" s="82" customFormat="1" ht="33.75" customHeight="1" x14ac:dyDescent="0.3">
      <c r="A117" s="75" t="s">
        <v>658</v>
      </c>
      <c r="B117" s="76" t="s">
        <v>659</v>
      </c>
      <c r="C117" s="77">
        <v>70935</v>
      </c>
      <c r="D117" s="77"/>
      <c r="E117" s="78">
        <f t="shared" ref="E117:E158" si="3">C117+D117</f>
        <v>70935</v>
      </c>
      <c r="F117" s="79"/>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1"/>
      <c r="AV117" s="79"/>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c r="GG117" s="80"/>
      <c r="GH117" s="80"/>
      <c r="GI117" s="80"/>
      <c r="GJ117" s="80"/>
      <c r="GK117" s="80"/>
      <c r="GL117" s="80"/>
      <c r="GM117" s="80"/>
      <c r="GN117" s="80"/>
      <c r="GO117" s="80"/>
      <c r="GP117" s="80"/>
      <c r="GQ117" s="80"/>
      <c r="GR117" s="80"/>
      <c r="GS117" s="80"/>
      <c r="GT117" s="80"/>
      <c r="GU117" s="80"/>
      <c r="GV117" s="80"/>
      <c r="GW117" s="80"/>
      <c r="GX117" s="80"/>
      <c r="GY117" s="80"/>
      <c r="GZ117" s="80"/>
      <c r="HA117" s="80"/>
      <c r="HB117" s="80"/>
      <c r="HC117" s="80"/>
      <c r="HD117" s="80"/>
      <c r="HE117" s="80"/>
      <c r="HF117" s="80"/>
      <c r="HG117" s="80"/>
      <c r="HH117" s="80"/>
      <c r="HI117" s="80"/>
      <c r="HJ117" s="80"/>
      <c r="HK117" s="80"/>
      <c r="HL117" s="80"/>
      <c r="HM117" s="80"/>
      <c r="HN117" s="80"/>
      <c r="HO117" s="80"/>
      <c r="HP117" s="80"/>
      <c r="HQ117" s="80"/>
      <c r="HR117" s="80"/>
      <c r="HS117" s="80"/>
      <c r="HT117" s="80"/>
      <c r="HU117" s="80"/>
      <c r="HV117" s="80"/>
      <c r="HW117" s="80"/>
      <c r="HX117" s="80"/>
      <c r="HY117" s="80"/>
      <c r="HZ117" s="80"/>
      <c r="IA117" s="80"/>
      <c r="IB117" s="80"/>
      <c r="IC117" s="80"/>
      <c r="ID117" s="80"/>
      <c r="IE117" s="80"/>
      <c r="IF117" s="80"/>
      <c r="IG117" s="80"/>
      <c r="IH117" s="80"/>
      <c r="II117" s="80"/>
      <c r="IJ117" s="80"/>
      <c r="IK117" s="80"/>
      <c r="IL117" s="80"/>
      <c r="IM117" s="80"/>
      <c r="IN117" s="80"/>
      <c r="IO117" s="80"/>
      <c r="IP117" s="80"/>
      <c r="IQ117" s="80"/>
      <c r="IR117" s="80"/>
      <c r="IS117" s="80"/>
      <c r="IT117" s="80"/>
      <c r="IU117" s="80"/>
      <c r="IV117" s="80"/>
    </row>
    <row r="118" spans="1:256" s="82" customFormat="1" ht="25.5" customHeight="1" x14ac:dyDescent="0.3">
      <c r="A118" s="75" t="s">
        <v>660</v>
      </c>
      <c r="B118" s="76" t="s">
        <v>661</v>
      </c>
      <c r="C118" s="112">
        <v>0</v>
      </c>
      <c r="D118" s="112"/>
      <c r="E118" s="78">
        <f t="shared" si="3"/>
        <v>0</v>
      </c>
      <c r="F118" s="79"/>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1"/>
      <c r="AV118" s="79"/>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c r="IC118" s="80"/>
      <c r="ID118" s="80"/>
      <c r="IE118" s="80"/>
      <c r="IF118" s="80"/>
      <c r="IG118" s="80"/>
      <c r="IH118" s="80"/>
      <c r="II118" s="80"/>
      <c r="IJ118" s="80"/>
      <c r="IK118" s="80"/>
      <c r="IL118" s="80"/>
      <c r="IM118" s="80"/>
      <c r="IN118" s="80"/>
      <c r="IO118" s="80"/>
      <c r="IP118" s="80"/>
      <c r="IQ118" s="80"/>
      <c r="IR118" s="80"/>
      <c r="IS118" s="80"/>
      <c r="IT118" s="80"/>
      <c r="IU118" s="80"/>
      <c r="IV118" s="80"/>
    </row>
    <row r="119" spans="1:256" s="82" customFormat="1" ht="25.5" customHeight="1" x14ac:dyDescent="0.25">
      <c r="A119" s="75" t="s">
        <v>662</v>
      </c>
      <c r="B119" s="76" t="s">
        <v>663</v>
      </c>
      <c r="C119" s="112">
        <v>0</v>
      </c>
      <c r="D119" s="112"/>
      <c r="E119" s="78">
        <f t="shared" si="3"/>
        <v>0</v>
      </c>
      <c r="F119" s="79"/>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1"/>
      <c r="AV119" s="79"/>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c r="IC119" s="80"/>
      <c r="ID119" s="80"/>
      <c r="IE119" s="80"/>
      <c r="IF119" s="80"/>
      <c r="IG119" s="80"/>
      <c r="IH119" s="80"/>
      <c r="II119" s="80"/>
      <c r="IJ119" s="80"/>
      <c r="IK119" s="80"/>
      <c r="IL119" s="80"/>
      <c r="IM119" s="80"/>
      <c r="IN119" s="80"/>
      <c r="IO119" s="80"/>
      <c r="IP119" s="80"/>
      <c r="IQ119" s="80"/>
      <c r="IR119" s="80"/>
      <c r="IS119" s="80"/>
      <c r="IT119" s="80"/>
      <c r="IU119" s="80"/>
      <c r="IV119" s="80"/>
    </row>
    <row r="120" spans="1:256" s="82" customFormat="1" ht="25.5" customHeight="1" x14ac:dyDescent="0.25">
      <c r="A120" s="75" t="s">
        <v>664</v>
      </c>
      <c r="B120" s="76" t="s">
        <v>665</v>
      </c>
      <c r="C120" s="77">
        <v>47901</v>
      </c>
      <c r="D120" s="77"/>
      <c r="E120" s="78">
        <f t="shared" si="3"/>
        <v>47901</v>
      </c>
      <c r="F120" s="79"/>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1"/>
      <c r="AV120" s="79"/>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c r="IC120" s="80"/>
      <c r="ID120" s="80"/>
      <c r="IE120" s="80"/>
      <c r="IF120" s="80"/>
      <c r="IG120" s="80"/>
      <c r="IH120" s="80"/>
      <c r="II120" s="80"/>
      <c r="IJ120" s="80"/>
      <c r="IK120" s="80"/>
      <c r="IL120" s="80"/>
      <c r="IM120" s="80"/>
      <c r="IN120" s="80"/>
      <c r="IO120" s="80"/>
      <c r="IP120" s="80"/>
      <c r="IQ120" s="80"/>
      <c r="IR120" s="80"/>
      <c r="IS120" s="80"/>
      <c r="IT120" s="80"/>
      <c r="IU120" s="80"/>
      <c r="IV120" s="80"/>
    </row>
    <row r="121" spans="1:256" s="82" customFormat="1" ht="31.5" x14ac:dyDescent="0.25">
      <c r="A121" s="64" t="s">
        <v>666</v>
      </c>
      <c r="B121" s="88" t="s">
        <v>667</v>
      </c>
      <c r="C121" s="73">
        <f>SUM(C122:C127)</f>
        <v>252801</v>
      </c>
      <c r="D121" s="73">
        <f>SUM(D122:D127)</f>
        <v>0</v>
      </c>
      <c r="E121" s="74">
        <f>SUM(E122:E127)</f>
        <v>252801</v>
      </c>
      <c r="F121" s="79"/>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1"/>
      <c r="AV121" s="79"/>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c r="IC121" s="80"/>
      <c r="ID121" s="80"/>
      <c r="IE121" s="80"/>
      <c r="IF121" s="80"/>
      <c r="IG121" s="80"/>
      <c r="IH121" s="80"/>
      <c r="II121" s="80"/>
      <c r="IJ121" s="80"/>
      <c r="IK121" s="80"/>
      <c r="IL121" s="80"/>
      <c r="IM121" s="80"/>
      <c r="IN121" s="80"/>
      <c r="IO121" s="80"/>
      <c r="IP121" s="80"/>
      <c r="IQ121" s="80"/>
      <c r="IR121" s="80"/>
      <c r="IS121" s="80"/>
      <c r="IT121" s="80"/>
      <c r="IU121" s="80"/>
      <c r="IV121" s="80"/>
    </row>
    <row r="122" spans="1:256" s="82" customFormat="1" ht="25.5" customHeight="1" x14ac:dyDescent="0.25">
      <c r="A122" s="75" t="s">
        <v>668</v>
      </c>
      <c r="B122" s="76" t="s">
        <v>669</v>
      </c>
      <c r="C122" s="77">
        <v>227115</v>
      </c>
      <c r="D122" s="77"/>
      <c r="E122" s="78">
        <f t="shared" si="3"/>
        <v>227115</v>
      </c>
      <c r="F122" s="79"/>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1"/>
      <c r="AV122" s="79"/>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c r="IC122" s="80"/>
      <c r="ID122" s="80"/>
      <c r="IE122" s="80"/>
      <c r="IF122" s="80"/>
      <c r="IG122" s="80"/>
      <c r="IH122" s="80"/>
      <c r="II122" s="80"/>
      <c r="IJ122" s="80"/>
      <c r="IK122" s="80"/>
      <c r="IL122" s="80"/>
      <c r="IM122" s="80"/>
      <c r="IN122" s="80"/>
      <c r="IO122" s="80"/>
      <c r="IP122" s="80"/>
      <c r="IQ122" s="80"/>
      <c r="IR122" s="80"/>
      <c r="IS122" s="80"/>
      <c r="IT122" s="80"/>
      <c r="IU122" s="80"/>
      <c r="IV122" s="80"/>
    </row>
    <row r="123" spans="1:256" s="82" customFormat="1" ht="25.5" customHeight="1" x14ac:dyDescent="0.25">
      <c r="A123" s="75" t="s">
        <v>670</v>
      </c>
      <c r="B123" s="76" t="s">
        <v>671</v>
      </c>
      <c r="C123" s="112">
        <v>0</v>
      </c>
      <c r="D123" s="112"/>
      <c r="E123" s="78">
        <f t="shared" si="3"/>
        <v>0</v>
      </c>
      <c r="F123" s="79"/>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1"/>
      <c r="AV123" s="79"/>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c r="IC123" s="80"/>
      <c r="ID123" s="80"/>
      <c r="IE123" s="80"/>
      <c r="IF123" s="80"/>
      <c r="IG123" s="80"/>
      <c r="IH123" s="80"/>
      <c r="II123" s="80"/>
      <c r="IJ123" s="80"/>
      <c r="IK123" s="80"/>
      <c r="IL123" s="80"/>
      <c r="IM123" s="80"/>
      <c r="IN123" s="80"/>
      <c r="IO123" s="80"/>
      <c r="IP123" s="80"/>
      <c r="IQ123" s="80"/>
      <c r="IR123" s="80"/>
      <c r="IS123" s="80"/>
      <c r="IT123" s="80"/>
      <c r="IU123" s="80"/>
      <c r="IV123" s="80"/>
    </row>
    <row r="124" spans="1:256" s="82" customFormat="1" ht="25.5" customHeight="1" x14ac:dyDescent="0.25">
      <c r="A124" s="75" t="s">
        <v>672</v>
      </c>
      <c r="B124" s="76" t="s">
        <v>673</v>
      </c>
      <c r="C124" s="112">
        <v>0</v>
      </c>
      <c r="D124" s="112"/>
      <c r="E124" s="136">
        <f t="shared" si="3"/>
        <v>0</v>
      </c>
      <c r="F124" s="79"/>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1"/>
      <c r="AV124" s="79"/>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c r="IC124" s="80"/>
      <c r="ID124" s="80"/>
      <c r="IE124" s="80"/>
      <c r="IF124" s="80"/>
      <c r="IG124" s="80"/>
      <c r="IH124" s="80"/>
      <c r="II124" s="80"/>
      <c r="IJ124" s="80"/>
      <c r="IK124" s="80"/>
      <c r="IL124" s="80"/>
      <c r="IM124" s="80"/>
      <c r="IN124" s="80"/>
      <c r="IO124" s="80"/>
      <c r="IP124" s="80"/>
      <c r="IQ124" s="80"/>
      <c r="IR124" s="80"/>
      <c r="IS124" s="80"/>
      <c r="IT124" s="80"/>
      <c r="IU124" s="80"/>
      <c r="IV124" s="80"/>
    </row>
    <row r="125" spans="1:256" s="82" customFormat="1" ht="25.5" customHeight="1" x14ac:dyDescent="0.3">
      <c r="A125" s="75" t="s">
        <v>674</v>
      </c>
      <c r="B125" s="76" t="s">
        <v>675</v>
      </c>
      <c r="C125" s="77">
        <v>10856</v>
      </c>
      <c r="D125" s="77"/>
      <c r="E125" s="78">
        <f t="shared" si="3"/>
        <v>10856</v>
      </c>
      <c r="F125" s="79"/>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1"/>
      <c r="AV125" s="79"/>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c r="HA125" s="80"/>
      <c r="HB125" s="80"/>
      <c r="HC125" s="80"/>
      <c r="HD125" s="80"/>
      <c r="HE125" s="80"/>
      <c r="HF125" s="80"/>
      <c r="HG125" s="80"/>
      <c r="HH125" s="80"/>
      <c r="HI125" s="80"/>
      <c r="HJ125" s="80"/>
      <c r="HK125" s="80"/>
      <c r="HL125" s="80"/>
      <c r="HM125" s="80"/>
      <c r="HN125" s="80"/>
      <c r="HO125" s="80"/>
      <c r="HP125" s="80"/>
      <c r="HQ125" s="80"/>
      <c r="HR125" s="80"/>
      <c r="HS125" s="80"/>
      <c r="HT125" s="80"/>
      <c r="HU125" s="80"/>
      <c r="HV125" s="80"/>
      <c r="HW125" s="80"/>
      <c r="HX125" s="80"/>
      <c r="HY125" s="80"/>
      <c r="HZ125" s="80"/>
      <c r="IA125" s="80"/>
      <c r="IB125" s="80"/>
      <c r="IC125" s="80"/>
      <c r="ID125" s="80"/>
      <c r="IE125" s="80"/>
      <c r="IF125" s="80"/>
      <c r="IG125" s="80"/>
      <c r="IH125" s="80"/>
      <c r="II125" s="80"/>
      <c r="IJ125" s="80"/>
      <c r="IK125" s="80"/>
      <c r="IL125" s="80"/>
      <c r="IM125" s="80"/>
      <c r="IN125" s="80"/>
      <c r="IO125" s="80"/>
      <c r="IP125" s="80"/>
      <c r="IQ125" s="80"/>
      <c r="IR125" s="80"/>
      <c r="IS125" s="80"/>
      <c r="IT125" s="80"/>
      <c r="IU125" s="80"/>
      <c r="IV125" s="80"/>
    </row>
    <row r="126" spans="1:256" s="82" customFormat="1" ht="25.5" customHeight="1" x14ac:dyDescent="0.3">
      <c r="A126" s="75" t="s">
        <v>676</v>
      </c>
      <c r="B126" s="76" t="s">
        <v>677</v>
      </c>
      <c r="C126" s="77">
        <v>14604</v>
      </c>
      <c r="D126" s="77"/>
      <c r="E126" s="78">
        <f t="shared" si="3"/>
        <v>14604</v>
      </c>
      <c r="F126" s="79"/>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1"/>
      <c r="AV126" s="79"/>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c r="GG126" s="80"/>
      <c r="GH126" s="80"/>
      <c r="GI126" s="80"/>
      <c r="GJ126" s="80"/>
      <c r="GK126" s="80"/>
      <c r="GL126" s="80"/>
      <c r="GM126" s="80"/>
      <c r="GN126" s="80"/>
      <c r="GO126" s="80"/>
      <c r="GP126" s="80"/>
      <c r="GQ126" s="80"/>
      <c r="GR126" s="80"/>
      <c r="GS126" s="80"/>
      <c r="GT126" s="80"/>
      <c r="GU126" s="80"/>
      <c r="GV126" s="80"/>
      <c r="GW126" s="80"/>
      <c r="GX126" s="80"/>
      <c r="GY126" s="80"/>
      <c r="GZ126" s="80"/>
      <c r="HA126" s="80"/>
      <c r="HB126" s="80"/>
      <c r="HC126" s="80"/>
      <c r="HD126" s="80"/>
      <c r="HE126" s="80"/>
      <c r="HF126" s="80"/>
      <c r="HG126" s="80"/>
      <c r="HH126" s="80"/>
      <c r="HI126" s="80"/>
      <c r="HJ126" s="80"/>
      <c r="HK126" s="80"/>
      <c r="HL126" s="80"/>
      <c r="HM126" s="80"/>
      <c r="HN126" s="80"/>
      <c r="HO126" s="80"/>
      <c r="HP126" s="80"/>
      <c r="HQ126" s="80"/>
      <c r="HR126" s="80"/>
      <c r="HS126" s="80"/>
      <c r="HT126" s="80"/>
      <c r="HU126" s="80"/>
      <c r="HV126" s="80"/>
      <c r="HW126" s="80"/>
      <c r="HX126" s="80"/>
      <c r="HY126" s="80"/>
      <c r="HZ126" s="80"/>
      <c r="IA126" s="80"/>
      <c r="IB126" s="80"/>
      <c r="IC126" s="80"/>
      <c r="ID126" s="80"/>
      <c r="IE126" s="80"/>
      <c r="IF126" s="80"/>
      <c r="IG126" s="80"/>
      <c r="IH126" s="80"/>
      <c r="II126" s="80"/>
      <c r="IJ126" s="80"/>
      <c r="IK126" s="80"/>
      <c r="IL126" s="80"/>
      <c r="IM126" s="80"/>
      <c r="IN126" s="80"/>
      <c r="IO126" s="80"/>
      <c r="IP126" s="80"/>
      <c r="IQ126" s="80"/>
      <c r="IR126" s="80"/>
      <c r="IS126" s="80"/>
      <c r="IT126" s="80"/>
      <c r="IU126" s="80"/>
      <c r="IV126" s="80"/>
    </row>
    <row r="127" spans="1:256" s="82" customFormat="1" ht="25.5" customHeight="1" x14ac:dyDescent="0.3">
      <c r="A127" s="75" t="s">
        <v>678</v>
      </c>
      <c r="B127" s="76" t="s">
        <v>631</v>
      </c>
      <c r="C127" s="137">
        <v>226</v>
      </c>
      <c r="D127" s="137"/>
      <c r="E127" s="78">
        <f t="shared" si="3"/>
        <v>226</v>
      </c>
      <c r="F127" s="79"/>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1"/>
      <c r="AV127" s="79"/>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c r="GG127" s="80"/>
      <c r="GH127" s="80"/>
      <c r="GI127" s="80"/>
      <c r="GJ127" s="80"/>
      <c r="GK127" s="80"/>
      <c r="GL127" s="80"/>
      <c r="GM127" s="80"/>
      <c r="GN127" s="80"/>
      <c r="GO127" s="80"/>
      <c r="GP127" s="80"/>
      <c r="GQ127" s="80"/>
      <c r="GR127" s="80"/>
      <c r="GS127" s="80"/>
      <c r="GT127" s="80"/>
      <c r="GU127" s="80"/>
      <c r="GV127" s="80"/>
      <c r="GW127" s="80"/>
      <c r="GX127" s="80"/>
      <c r="GY127" s="80"/>
      <c r="GZ127" s="80"/>
      <c r="HA127" s="80"/>
      <c r="HB127" s="80"/>
      <c r="HC127" s="80"/>
      <c r="HD127" s="80"/>
      <c r="HE127" s="80"/>
      <c r="HF127" s="80"/>
      <c r="HG127" s="80"/>
      <c r="HH127" s="80"/>
      <c r="HI127" s="80"/>
      <c r="HJ127" s="80"/>
      <c r="HK127" s="80"/>
      <c r="HL127" s="80"/>
      <c r="HM127" s="80"/>
      <c r="HN127" s="80"/>
      <c r="HO127" s="80"/>
      <c r="HP127" s="80"/>
      <c r="HQ127" s="80"/>
      <c r="HR127" s="80"/>
      <c r="HS127" s="80"/>
      <c r="HT127" s="80"/>
      <c r="HU127" s="80"/>
      <c r="HV127" s="80"/>
      <c r="HW127" s="80"/>
      <c r="HX127" s="80"/>
      <c r="HY127" s="80"/>
      <c r="HZ127" s="80"/>
      <c r="IA127" s="80"/>
      <c r="IB127" s="80"/>
      <c r="IC127" s="80"/>
      <c r="ID127" s="80"/>
      <c r="IE127" s="80"/>
      <c r="IF127" s="80"/>
      <c r="IG127" s="80"/>
      <c r="IH127" s="80"/>
      <c r="II127" s="80"/>
      <c r="IJ127" s="80"/>
      <c r="IK127" s="80"/>
      <c r="IL127" s="80"/>
      <c r="IM127" s="80"/>
      <c r="IN127" s="80"/>
      <c r="IO127" s="80"/>
      <c r="IP127" s="80"/>
      <c r="IQ127" s="80"/>
      <c r="IR127" s="80"/>
      <c r="IS127" s="80"/>
      <c r="IT127" s="80"/>
      <c r="IU127" s="80"/>
      <c r="IV127" s="80"/>
    </row>
    <row r="128" spans="1:256" s="82" customFormat="1" ht="25.5" customHeight="1" x14ac:dyDescent="0.3">
      <c r="A128" s="64" t="s">
        <v>679</v>
      </c>
      <c r="B128" s="88" t="s">
        <v>680</v>
      </c>
      <c r="C128" s="73">
        <f>SUM(C129:C136)</f>
        <v>275088070</v>
      </c>
      <c r="D128" s="73">
        <f>SUM(D129:D136)</f>
        <v>0</v>
      </c>
      <c r="E128" s="74">
        <f>SUM(E129:E136)</f>
        <v>275088070</v>
      </c>
      <c r="F128" s="79"/>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1"/>
      <c r="AV128" s="79"/>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c r="EZ128" s="80"/>
      <c r="FA128" s="80"/>
      <c r="FB128" s="80"/>
      <c r="FC128" s="80"/>
      <c r="FD128" s="80"/>
      <c r="FE128" s="80"/>
      <c r="FF128" s="80"/>
      <c r="FG128" s="80"/>
      <c r="FH128" s="80"/>
      <c r="FI128" s="80"/>
      <c r="FJ128" s="80"/>
      <c r="FK128" s="80"/>
      <c r="FL128" s="80"/>
      <c r="FM128" s="80"/>
      <c r="FN128" s="80"/>
      <c r="FO128" s="80"/>
      <c r="FP128" s="80"/>
      <c r="FQ128" s="80"/>
      <c r="FR128" s="80"/>
      <c r="FS128" s="80"/>
      <c r="FT128" s="80"/>
      <c r="FU128" s="80"/>
      <c r="FV128" s="80"/>
      <c r="FW128" s="80"/>
      <c r="FX128" s="80"/>
      <c r="FY128" s="80"/>
      <c r="FZ128" s="80"/>
      <c r="GA128" s="80"/>
      <c r="GB128" s="80"/>
      <c r="GC128" s="80"/>
      <c r="GD128" s="80"/>
      <c r="GE128" s="80"/>
      <c r="GF128" s="80"/>
      <c r="GG128" s="80"/>
      <c r="GH128" s="80"/>
      <c r="GI128" s="80"/>
      <c r="GJ128" s="80"/>
      <c r="GK128" s="80"/>
      <c r="GL128" s="80"/>
      <c r="GM128" s="80"/>
      <c r="GN128" s="80"/>
      <c r="GO128" s="80"/>
      <c r="GP128" s="80"/>
      <c r="GQ128" s="80"/>
      <c r="GR128" s="80"/>
      <c r="GS128" s="80"/>
      <c r="GT128" s="80"/>
      <c r="GU128" s="80"/>
      <c r="GV128" s="80"/>
      <c r="GW128" s="80"/>
      <c r="GX128" s="80"/>
      <c r="GY128" s="80"/>
      <c r="GZ128" s="80"/>
      <c r="HA128" s="80"/>
      <c r="HB128" s="80"/>
      <c r="HC128" s="80"/>
      <c r="HD128" s="80"/>
      <c r="HE128" s="80"/>
      <c r="HF128" s="80"/>
      <c r="HG128" s="80"/>
      <c r="HH128" s="80"/>
      <c r="HI128" s="80"/>
      <c r="HJ128" s="80"/>
      <c r="HK128" s="80"/>
      <c r="HL128" s="80"/>
      <c r="HM128" s="80"/>
      <c r="HN128" s="80"/>
      <c r="HO128" s="80"/>
      <c r="HP128" s="80"/>
      <c r="HQ128" s="80"/>
      <c r="HR128" s="80"/>
      <c r="HS128" s="80"/>
      <c r="HT128" s="80"/>
      <c r="HU128" s="80"/>
      <c r="HV128" s="80"/>
      <c r="HW128" s="80"/>
      <c r="HX128" s="80"/>
      <c r="HY128" s="80"/>
      <c r="HZ128" s="80"/>
      <c r="IA128" s="80"/>
      <c r="IB128" s="80"/>
      <c r="IC128" s="80"/>
      <c r="ID128" s="80"/>
      <c r="IE128" s="80"/>
      <c r="IF128" s="80"/>
      <c r="IG128" s="80"/>
      <c r="IH128" s="80"/>
      <c r="II128" s="80"/>
      <c r="IJ128" s="80"/>
      <c r="IK128" s="80"/>
      <c r="IL128" s="80"/>
      <c r="IM128" s="80"/>
      <c r="IN128" s="80"/>
      <c r="IO128" s="80"/>
      <c r="IP128" s="80"/>
      <c r="IQ128" s="80"/>
      <c r="IR128" s="80"/>
      <c r="IS128" s="80"/>
      <c r="IT128" s="80"/>
      <c r="IU128" s="80"/>
      <c r="IV128" s="80"/>
    </row>
    <row r="129" spans="1:256" s="82" customFormat="1" ht="25.5" customHeight="1" x14ac:dyDescent="0.25">
      <c r="A129" s="75" t="s">
        <v>681</v>
      </c>
      <c r="B129" s="76" t="s">
        <v>682</v>
      </c>
      <c r="C129" s="77">
        <v>131241182</v>
      </c>
      <c r="D129" s="77"/>
      <c r="E129" s="78">
        <f t="shared" si="3"/>
        <v>131241182</v>
      </c>
      <c r="F129" s="79"/>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1"/>
      <c r="AV129" s="79"/>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c r="GG129" s="80"/>
      <c r="GH129" s="80"/>
      <c r="GI129" s="80"/>
      <c r="GJ129" s="80"/>
      <c r="GK129" s="80"/>
      <c r="GL129" s="80"/>
      <c r="GM129" s="80"/>
      <c r="GN129" s="80"/>
      <c r="GO129" s="80"/>
      <c r="GP129" s="80"/>
      <c r="GQ129" s="80"/>
      <c r="GR129" s="80"/>
      <c r="GS129" s="80"/>
      <c r="GT129" s="80"/>
      <c r="GU129" s="80"/>
      <c r="GV129" s="80"/>
      <c r="GW129" s="80"/>
      <c r="GX129" s="80"/>
      <c r="GY129" s="80"/>
      <c r="GZ129" s="80"/>
      <c r="HA129" s="80"/>
      <c r="HB129" s="80"/>
      <c r="HC129" s="80"/>
      <c r="HD129" s="80"/>
      <c r="HE129" s="80"/>
      <c r="HF129" s="80"/>
      <c r="HG129" s="80"/>
      <c r="HH129" s="80"/>
      <c r="HI129" s="80"/>
      <c r="HJ129" s="80"/>
      <c r="HK129" s="80"/>
      <c r="HL129" s="80"/>
      <c r="HM129" s="80"/>
      <c r="HN129" s="80"/>
      <c r="HO129" s="80"/>
      <c r="HP129" s="80"/>
      <c r="HQ129" s="80"/>
      <c r="HR129" s="80"/>
      <c r="HS129" s="80"/>
      <c r="HT129" s="80"/>
      <c r="HU129" s="80"/>
      <c r="HV129" s="80"/>
      <c r="HW129" s="80"/>
      <c r="HX129" s="80"/>
      <c r="HY129" s="80"/>
      <c r="HZ129" s="80"/>
      <c r="IA129" s="80"/>
      <c r="IB129" s="80"/>
      <c r="IC129" s="80"/>
      <c r="ID129" s="80"/>
      <c r="IE129" s="80"/>
      <c r="IF129" s="80"/>
      <c r="IG129" s="80"/>
      <c r="IH129" s="80"/>
      <c r="II129" s="80"/>
      <c r="IJ129" s="80"/>
      <c r="IK129" s="80"/>
      <c r="IL129" s="80"/>
      <c r="IM129" s="80"/>
      <c r="IN129" s="80"/>
      <c r="IO129" s="80"/>
      <c r="IP129" s="80"/>
      <c r="IQ129" s="80"/>
      <c r="IR129" s="80"/>
      <c r="IS129" s="80"/>
      <c r="IT129" s="80"/>
      <c r="IU129" s="80"/>
      <c r="IV129" s="80"/>
    </row>
    <row r="130" spans="1:256" s="82" customFormat="1" ht="25.5" customHeight="1" x14ac:dyDescent="0.25">
      <c r="A130" s="75" t="s">
        <v>683</v>
      </c>
      <c r="B130" s="76" t="s">
        <v>684</v>
      </c>
      <c r="C130" s="77">
        <v>12504146</v>
      </c>
      <c r="D130" s="77"/>
      <c r="E130" s="78">
        <f t="shared" si="3"/>
        <v>12504146</v>
      </c>
      <c r="F130" s="79"/>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1"/>
      <c r="AV130" s="79"/>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c r="IB130" s="80"/>
      <c r="IC130" s="80"/>
      <c r="ID130" s="80"/>
      <c r="IE130" s="80"/>
      <c r="IF130" s="80"/>
      <c r="IG130" s="80"/>
      <c r="IH130" s="80"/>
      <c r="II130" s="80"/>
      <c r="IJ130" s="80"/>
      <c r="IK130" s="80"/>
      <c r="IL130" s="80"/>
      <c r="IM130" s="80"/>
      <c r="IN130" s="80"/>
      <c r="IO130" s="80"/>
      <c r="IP130" s="80"/>
      <c r="IQ130" s="80"/>
      <c r="IR130" s="80"/>
      <c r="IS130" s="80"/>
      <c r="IT130" s="80"/>
      <c r="IU130" s="80"/>
      <c r="IV130" s="80"/>
    </row>
    <row r="131" spans="1:256" s="82" customFormat="1" ht="25.5" customHeight="1" x14ac:dyDescent="0.25">
      <c r="A131" s="75" t="s">
        <v>685</v>
      </c>
      <c r="B131" s="76" t="s">
        <v>686</v>
      </c>
      <c r="C131" s="77">
        <v>13610811</v>
      </c>
      <c r="D131" s="77"/>
      <c r="E131" s="78">
        <f t="shared" si="3"/>
        <v>13610811</v>
      </c>
      <c r="F131" s="79"/>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1"/>
      <c r="AV131" s="79"/>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c r="HI131" s="80"/>
      <c r="HJ131" s="80"/>
      <c r="HK131" s="80"/>
      <c r="HL131" s="80"/>
      <c r="HM131" s="80"/>
      <c r="HN131" s="80"/>
      <c r="HO131" s="80"/>
      <c r="HP131" s="80"/>
      <c r="HQ131" s="80"/>
      <c r="HR131" s="80"/>
      <c r="HS131" s="80"/>
      <c r="HT131" s="80"/>
      <c r="HU131" s="80"/>
      <c r="HV131" s="80"/>
      <c r="HW131" s="80"/>
      <c r="HX131" s="80"/>
      <c r="HY131" s="80"/>
      <c r="HZ131" s="80"/>
      <c r="IA131" s="80"/>
      <c r="IB131" s="80"/>
      <c r="IC131" s="80"/>
      <c r="ID131" s="80"/>
      <c r="IE131" s="80"/>
      <c r="IF131" s="80"/>
      <c r="IG131" s="80"/>
      <c r="IH131" s="80"/>
      <c r="II131" s="80"/>
      <c r="IJ131" s="80"/>
      <c r="IK131" s="80"/>
      <c r="IL131" s="80"/>
      <c r="IM131" s="80"/>
      <c r="IN131" s="80"/>
      <c r="IO131" s="80"/>
      <c r="IP131" s="80"/>
      <c r="IQ131" s="80"/>
      <c r="IR131" s="80"/>
      <c r="IS131" s="80"/>
      <c r="IT131" s="80"/>
      <c r="IU131" s="80"/>
      <c r="IV131" s="80"/>
    </row>
    <row r="132" spans="1:256" s="82" customFormat="1" ht="25.5" customHeight="1" x14ac:dyDescent="0.3">
      <c r="A132" s="75" t="s">
        <v>687</v>
      </c>
      <c r="B132" s="76" t="s">
        <v>688</v>
      </c>
      <c r="C132" s="77">
        <v>270367</v>
      </c>
      <c r="D132" s="77"/>
      <c r="E132" s="78">
        <f t="shared" si="3"/>
        <v>270367</v>
      </c>
      <c r="F132" s="79"/>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1"/>
      <c r="AV132" s="79"/>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c r="GG132" s="80"/>
      <c r="GH132" s="80"/>
      <c r="GI132" s="80"/>
      <c r="GJ132" s="80"/>
      <c r="GK132" s="80"/>
      <c r="GL132" s="80"/>
      <c r="GM132" s="80"/>
      <c r="GN132" s="80"/>
      <c r="GO132" s="80"/>
      <c r="GP132" s="80"/>
      <c r="GQ132" s="80"/>
      <c r="GR132" s="80"/>
      <c r="GS132" s="80"/>
      <c r="GT132" s="80"/>
      <c r="GU132" s="80"/>
      <c r="GV132" s="80"/>
      <c r="GW132" s="80"/>
      <c r="GX132" s="80"/>
      <c r="GY132" s="80"/>
      <c r="GZ132" s="80"/>
      <c r="HA132" s="80"/>
      <c r="HB132" s="80"/>
      <c r="HC132" s="80"/>
      <c r="HD132" s="80"/>
      <c r="HE132" s="80"/>
      <c r="HF132" s="80"/>
      <c r="HG132" s="80"/>
      <c r="HH132" s="80"/>
      <c r="HI132" s="80"/>
      <c r="HJ132" s="80"/>
      <c r="HK132" s="80"/>
      <c r="HL132" s="80"/>
      <c r="HM132" s="80"/>
      <c r="HN132" s="80"/>
      <c r="HO132" s="80"/>
      <c r="HP132" s="80"/>
      <c r="HQ132" s="80"/>
      <c r="HR132" s="80"/>
      <c r="HS132" s="80"/>
      <c r="HT132" s="80"/>
      <c r="HU132" s="80"/>
      <c r="HV132" s="80"/>
      <c r="HW132" s="80"/>
      <c r="HX132" s="80"/>
      <c r="HY132" s="80"/>
      <c r="HZ132" s="80"/>
      <c r="IA132" s="80"/>
      <c r="IB132" s="80"/>
      <c r="IC132" s="80"/>
      <c r="ID132" s="80"/>
      <c r="IE132" s="80"/>
      <c r="IF132" s="80"/>
      <c r="IG132" s="80"/>
      <c r="IH132" s="80"/>
      <c r="II132" s="80"/>
      <c r="IJ132" s="80"/>
      <c r="IK132" s="80"/>
      <c r="IL132" s="80"/>
      <c r="IM132" s="80"/>
      <c r="IN132" s="80"/>
      <c r="IO132" s="80"/>
      <c r="IP132" s="80"/>
      <c r="IQ132" s="80"/>
      <c r="IR132" s="80"/>
      <c r="IS132" s="80"/>
      <c r="IT132" s="80"/>
      <c r="IU132" s="80"/>
      <c r="IV132" s="80"/>
    </row>
    <row r="133" spans="1:256" s="82" customFormat="1" ht="25.5" customHeight="1" x14ac:dyDescent="0.25">
      <c r="A133" s="75" t="s">
        <v>689</v>
      </c>
      <c r="B133" s="76" t="s">
        <v>690</v>
      </c>
      <c r="C133" s="77">
        <v>29626399</v>
      </c>
      <c r="D133" s="77"/>
      <c r="E133" s="136">
        <f t="shared" si="3"/>
        <v>29626399</v>
      </c>
      <c r="F133" s="79"/>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1"/>
      <c r="AV133" s="79"/>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c r="HI133" s="80"/>
      <c r="HJ133" s="80"/>
      <c r="HK133" s="80"/>
      <c r="HL133" s="80"/>
      <c r="HM133" s="80"/>
      <c r="HN133" s="80"/>
      <c r="HO133" s="80"/>
      <c r="HP133" s="80"/>
      <c r="HQ133" s="80"/>
      <c r="HR133" s="80"/>
      <c r="HS133" s="80"/>
      <c r="HT133" s="80"/>
      <c r="HU133" s="80"/>
      <c r="HV133" s="80"/>
      <c r="HW133" s="80"/>
      <c r="HX133" s="80"/>
      <c r="HY133" s="80"/>
      <c r="HZ133" s="80"/>
      <c r="IA133" s="80"/>
      <c r="IB133" s="80"/>
      <c r="IC133" s="80"/>
      <c r="ID133" s="80"/>
      <c r="IE133" s="80"/>
      <c r="IF133" s="80"/>
      <c r="IG133" s="80"/>
      <c r="IH133" s="80"/>
      <c r="II133" s="80"/>
      <c r="IJ133" s="80"/>
      <c r="IK133" s="80"/>
      <c r="IL133" s="80"/>
      <c r="IM133" s="80"/>
      <c r="IN133" s="80"/>
      <c r="IO133" s="80"/>
      <c r="IP133" s="80"/>
      <c r="IQ133" s="80"/>
      <c r="IR133" s="80"/>
      <c r="IS133" s="80"/>
      <c r="IT133" s="80"/>
      <c r="IU133" s="80"/>
      <c r="IV133" s="80"/>
    </row>
    <row r="134" spans="1:256" s="82" customFormat="1" ht="25.5" customHeight="1" x14ac:dyDescent="0.25">
      <c r="A134" s="75" t="s">
        <v>691</v>
      </c>
      <c r="B134" s="76" t="s">
        <v>692</v>
      </c>
      <c r="C134" s="77">
        <v>4443960</v>
      </c>
      <c r="D134" s="77"/>
      <c r="E134" s="78">
        <f t="shared" si="3"/>
        <v>4443960</v>
      </c>
      <c r="F134" s="79"/>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1"/>
      <c r="AV134" s="79"/>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c r="HZ134" s="80"/>
      <c r="IA134" s="80"/>
      <c r="IB134" s="80"/>
      <c r="IC134" s="80"/>
      <c r="ID134" s="80"/>
      <c r="IE134" s="80"/>
      <c r="IF134" s="80"/>
      <c r="IG134" s="80"/>
      <c r="IH134" s="80"/>
      <c r="II134" s="80"/>
      <c r="IJ134" s="80"/>
      <c r="IK134" s="80"/>
      <c r="IL134" s="80"/>
      <c r="IM134" s="80"/>
      <c r="IN134" s="80"/>
      <c r="IO134" s="80"/>
      <c r="IP134" s="80"/>
      <c r="IQ134" s="80"/>
      <c r="IR134" s="80"/>
      <c r="IS134" s="80"/>
      <c r="IT134" s="80"/>
      <c r="IU134" s="80"/>
      <c r="IV134" s="80"/>
    </row>
    <row r="135" spans="1:256" s="82" customFormat="1" ht="25.5" customHeight="1" x14ac:dyDescent="0.25">
      <c r="A135" s="75" t="s">
        <v>693</v>
      </c>
      <c r="B135" s="76" t="s">
        <v>694</v>
      </c>
      <c r="C135" s="77">
        <v>73615965</v>
      </c>
      <c r="D135" s="77"/>
      <c r="E135" s="78">
        <f t="shared" si="3"/>
        <v>73615965</v>
      </c>
      <c r="F135" s="79"/>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1"/>
      <c r="AV135" s="79"/>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c r="GG135" s="80"/>
      <c r="GH135" s="80"/>
      <c r="GI135" s="80"/>
      <c r="GJ135" s="80"/>
      <c r="GK135" s="80"/>
      <c r="GL135" s="80"/>
      <c r="GM135" s="80"/>
      <c r="GN135" s="80"/>
      <c r="GO135" s="80"/>
      <c r="GP135" s="80"/>
      <c r="GQ135" s="80"/>
      <c r="GR135" s="80"/>
      <c r="GS135" s="80"/>
      <c r="GT135" s="80"/>
      <c r="GU135" s="80"/>
      <c r="GV135" s="80"/>
      <c r="GW135" s="80"/>
      <c r="GX135" s="80"/>
      <c r="GY135" s="80"/>
      <c r="GZ135" s="80"/>
      <c r="HA135" s="80"/>
      <c r="HB135" s="80"/>
      <c r="HC135" s="80"/>
      <c r="HD135" s="80"/>
      <c r="HE135" s="80"/>
      <c r="HF135" s="80"/>
      <c r="HG135" s="80"/>
      <c r="HH135" s="80"/>
      <c r="HI135" s="80"/>
      <c r="HJ135" s="80"/>
      <c r="HK135" s="80"/>
      <c r="HL135" s="80"/>
      <c r="HM135" s="80"/>
      <c r="HN135" s="80"/>
      <c r="HO135" s="80"/>
      <c r="HP135" s="80"/>
      <c r="HQ135" s="80"/>
      <c r="HR135" s="80"/>
      <c r="HS135" s="80"/>
      <c r="HT135" s="80"/>
      <c r="HU135" s="80"/>
      <c r="HV135" s="80"/>
      <c r="HW135" s="80"/>
      <c r="HX135" s="80"/>
      <c r="HY135" s="80"/>
      <c r="HZ135" s="80"/>
      <c r="IA135" s="80"/>
      <c r="IB135" s="80"/>
      <c r="IC135" s="80"/>
      <c r="ID135" s="80"/>
      <c r="IE135" s="80"/>
      <c r="IF135" s="80"/>
      <c r="IG135" s="80"/>
      <c r="IH135" s="80"/>
      <c r="II135" s="80"/>
      <c r="IJ135" s="80"/>
      <c r="IK135" s="80"/>
      <c r="IL135" s="80"/>
      <c r="IM135" s="80"/>
      <c r="IN135" s="80"/>
      <c r="IO135" s="80"/>
      <c r="IP135" s="80"/>
      <c r="IQ135" s="80"/>
      <c r="IR135" s="80"/>
      <c r="IS135" s="80"/>
      <c r="IT135" s="80"/>
      <c r="IU135" s="80"/>
      <c r="IV135" s="80"/>
    </row>
    <row r="136" spans="1:256" s="82" customFormat="1" ht="25.5" customHeight="1" x14ac:dyDescent="0.25">
      <c r="A136" s="75" t="s">
        <v>695</v>
      </c>
      <c r="B136" s="76" t="s">
        <v>696</v>
      </c>
      <c r="C136" s="77">
        <v>9775240</v>
      </c>
      <c r="D136" s="77"/>
      <c r="E136" s="78">
        <f t="shared" si="3"/>
        <v>9775240</v>
      </c>
      <c r="F136" s="79"/>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1"/>
      <c r="AV136" s="79"/>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c r="IC136" s="80"/>
      <c r="ID136" s="80"/>
      <c r="IE136" s="80"/>
      <c r="IF136" s="80"/>
      <c r="IG136" s="80"/>
      <c r="IH136" s="80"/>
      <c r="II136" s="80"/>
      <c r="IJ136" s="80"/>
      <c r="IK136" s="80"/>
      <c r="IL136" s="80"/>
      <c r="IM136" s="80"/>
      <c r="IN136" s="80"/>
      <c r="IO136" s="80"/>
      <c r="IP136" s="80"/>
      <c r="IQ136" s="80"/>
      <c r="IR136" s="80"/>
      <c r="IS136" s="80"/>
      <c r="IT136" s="80"/>
      <c r="IU136" s="80"/>
      <c r="IV136" s="80"/>
    </row>
    <row r="137" spans="1:256" s="139" customFormat="1" ht="25.5" customHeight="1" x14ac:dyDescent="0.3">
      <c r="A137" s="64" t="s">
        <v>697</v>
      </c>
      <c r="B137" s="88" t="s">
        <v>698</v>
      </c>
      <c r="C137" s="73">
        <f>SUM(C138:C145)</f>
        <v>2163462</v>
      </c>
      <c r="D137" s="73">
        <f>SUM(D138:D145)</f>
        <v>0</v>
      </c>
      <c r="E137" s="74">
        <f>SUM(E138:E145)</f>
        <v>2163462</v>
      </c>
      <c r="F137" s="138"/>
      <c r="AU137" s="140"/>
      <c r="AV137" s="138"/>
    </row>
    <row r="138" spans="1:256" s="82" customFormat="1" ht="25.5" customHeight="1" x14ac:dyDescent="0.25">
      <c r="A138" s="75" t="s">
        <v>699</v>
      </c>
      <c r="B138" s="76" t="s">
        <v>700</v>
      </c>
      <c r="C138" s="77">
        <v>234052</v>
      </c>
      <c r="D138" s="77"/>
      <c r="E138" s="78">
        <f t="shared" si="3"/>
        <v>234052</v>
      </c>
      <c r="F138" s="79"/>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1"/>
      <c r="AV138" s="79"/>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c r="EZ138" s="80"/>
      <c r="FA138" s="80"/>
      <c r="FB138" s="80"/>
      <c r="FC138" s="80"/>
      <c r="FD138" s="80"/>
      <c r="FE138" s="80"/>
      <c r="FF138" s="80"/>
      <c r="FG138" s="80"/>
      <c r="FH138" s="80"/>
      <c r="FI138" s="80"/>
      <c r="FJ138" s="80"/>
      <c r="FK138" s="80"/>
      <c r="FL138" s="80"/>
      <c r="FM138" s="80"/>
      <c r="FN138" s="80"/>
      <c r="FO138" s="80"/>
      <c r="FP138" s="80"/>
      <c r="FQ138" s="80"/>
      <c r="FR138" s="80"/>
      <c r="FS138" s="80"/>
      <c r="FT138" s="80"/>
      <c r="FU138" s="80"/>
      <c r="FV138" s="80"/>
      <c r="FW138" s="80"/>
      <c r="FX138" s="80"/>
      <c r="FY138" s="80"/>
      <c r="FZ138" s="80"/>
      <c r="GA138" s="80"/>
      <c r="GB138" s="80"/>
      <c r="GC138" s="80"/>
      <c r="GD138" s="80"/>
      <c r="GE138" s="80"/>
      <c r="GF138" s="80"/>
      <c r="GG138" s="80"/>
      <c r="GH138" s="80"/>
      <c r="GI138" s="80"/>
      <c r="GJ138" s="80"/>
      <c r="GK138" s="80"/>
      <c r="GL138" s="80"/>
      <c r="GM138" s="80"/>
      <c r="GN138" s="80"/>
      <c r="GO138" s="80"/>
      <c r="GP138" s="80"/>
      <c r="GQ138" s="80"/>
      <c r="GR138" s="80"/>
      <c r="GS138" s="80"/>
      <c r="GT138" s="80"/>
      <c r="GU138" s="80"/>
      <c r="GV138" s="80"/>
      <c r="GW138" s="80"/>
      <c r="GX138" s="80"/>
      <c r="GY138" s="80"/>
      <c r="GZ138" s="80"/>
      <c r="HA138" s="80"/>
      <c r="HB138" s="80"/>
      <c r="HC138" s="80"/>
      <c r="HD138" s="80"/>
      <c r="HE138" s="80"/>
      <c r="HF138" s="80"/>
      <c r="HG138" s="80"/>
      <c r="HH138" s="80"/>
      <c r="HI138" s="80"/>
      <c r="HJ138" s="80"/>
      <c r="HK138" s="80"/>
      <c r="HL138" s="80"/>
      <c r="HM138" s="80"/>
      <c r="HN138" s="80"/>
      <c r="HO138" s="80"/>
      <c r="HP138" s="80"/>
      <c r="HQ138" s="80"/>
      <c r="HR138" s="80"/>
      <c r="HS138" s="80"/>
      <c r="HT138" s="80"/>
      <c r="HU138" s="80"/>
      <c r="HV138" s="80"/>
      <c r="HW138" s="80"/>
      <c r="HX138" s="80"/>
      <c r="HY138" s="80"/>
      <c r="HZ138" s="80"/>
      <c r="IA138" s="80"/>
      <c r="IB138" s="80"/>
      <c r="IC138" s="80"/>
      <c r="ID138" s="80"/>
      <c r="IE138" s="80"/>
      <c r="IF138" s="80"/>
      <c r="IG138" s="80"/>
      <c r="IH138" s="80"/>
      <c r="II138" s="80"/>
      <c r="IJ138" s="80"/>
      <c r="IK138" s="80"/>
      <c r="IL138" s="80"/>
      <c r="IM138" s="80"/>
      <c r="IN138" s="80"/>
      <c r="IO138" s="80"/>
      <c r="IP138" s="80"/>
      <c r="IQ138" s="80"/>
      <c r="IR138" s="80"/>
      <c r="IS138" s="80"/>
      <c r="IT138" s="80"/>
      <c r="IU138" s="80"/>
      <c r="IV138" s="80"/>
    </row>
    <row r="139" spans="1:256" s="82" customFormat="1" ht="25.5" customHeight="1" x14ac:dyDescent="0.25">
      <c r="A139" s="75" t="s">
        <v>701</v>
      </c>
      <c r="B139" s="76" t="s">
        <v>702</v>
      </c>
      <c r="C139" s="112">
        <v>0</v>
      </c>
      <c r="D139" s="112"/>
      <c r="E139" s="78">
        <f t="shared" si="3"/>
        <v>0</v>
      </c>
      <c r="F139" s="79"/>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1"/>
      <c r="AV139" s="79"/>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c r="EZ139" s="80"/>
      <c r="FA139" s="80"/>
      <c r="FB139" s="80"/>
      <c r="FC139" s="80"/>
      <c r="FD139" s="80"/>
      <c r="FE139" s="80"/>
      <c r="FF139" s="80"/>
      <c r="FG139" s="80"/>
      <c r="FH139" s="80"/>
      <c r="FI139" s="80"/>
      <c r="FJ139" s="80"/>
      <c r="FK139" s="80"/>
      <c r="FL139" s="80"/>
      <c r="FM139" s="80"/>
      <c r="FN139" s="80"/>
      <c r="FO139" s="80"/>
      <c r="FP139" s="80"/>
      <c r="FQ139" s="80"/>
      <c r="FR139" s="80"/>
      <c r="FS139" s="80"/>
      <c r="FT139" s="80"/>
      <c r="FU139" s="80"/>
      <c r="FV139" s="80"/>
      <c r="FW139" s="80"/>
      <c r="FX139" s="80"/>
      <c r="FY139" s="80"/>
      <c r="FZ139" s="80"/>
      <c r="GA139" s="80"/>
      <c r="GB139" s="80"/>
      <c r="GC139" s="80"/>
      <c r="GD139" s="80"/>
      <c r="GE139" s="80"/>
      <c r="GF139" s="80"/>
      <c r="GG139" s="80"/>
      <c r="GH139" s="80"/>
      <c r="GI139" s="80"/>
      <c r="GJ139" s="80"/>
      <c r="GK139" s="80"/>
      <c r="GL139" s="80"/>
      <c r="GM139" s="80"/>
      <c r="GN139" s="80"/>
      <c r="GO139" s="80"/>
      <c r="GP139" s="80"/>
      <c r="GQ139" s="80"/>
      <c r="GR139" s="80"/>
      <c r="GS139" s="80"/>
      <c r="GT139" s="80"/>
      <c r="GU139" s="80"/>
      <c r="GV139" s="80"/>
      <c r="GW139" s="80"/>
      <c r="GX139" s="80"/>
      <c r="GY139" s="80"/>
      <c r="GZ139" s="80"/>
      <c r="HA139" s="80"/>
      <c r="HB139" s="80"/>
      <c r="HC139" s="80"/>
      <c r="HD139" s="80"/>
      <c r="HE139" s="80"/>
      <c r="HF139" s="80"/>
      <c r="HG139" s="80"/>
      <c r="HH139" s="80"/>
      <c r="HI139" s="80"/>
      <c r="HJ139" s="80"/>
      <c r="HK139" s="80"/>
      <c r="HL139" s="80"/>
      <c r="HM139" s="80"/>
      <c r="HN139" s="80"/>
      <c r="HO139" s="80"/>
      <c r="HP139" s="80"/>
      <c r="HQ139" s="80"/>
      <c r="HR139" s="80"/>
      <c r="HS139" s="80"/>
      <c r="HT139" s="80"/>
      <c r="HU139" s="80"/>
      <c r="HV139" s="80"/>
      <c r="HW139" s="80"/>
      <c r="HX139" s="80"/>
      <c r="HY139" s="80"/>
      <c r="HZ139" s="80"/>
      <c r="IA139" s="80"/>
      <c r="IB139" s="80"/>
      <c r="IC139" s="80"/>
      <c r="ID139" s="80"/>
      <c r="IE139" s="80"/>
      <c r="IF139" s="80"/>
      <c r="IG139" s="80"/>
      <c r="IH139" s="80"/>
      <c r="II139" s="80"/>
      <c r="IJ139" s="80"/>
      <c r="IK139" s="80"/>
      <c r="IL139" s="80"/>
      <c r="IM139" s="80"/>
      <c r="IN139" s="80"/>
      <c r="IO139" s="80"/>
      <c r="IP139" s="80"/>
      <c r="IQ139" s="80"/>
      <c r="IR139" s="80"/>
      <c r="IS139" s="80"/>
      <c r="IT139" s="80"/>
      <c r="IU139" s="80"/>
      <c r="IV139" s="80"/>
    </row>
    <row r="140" spans="1:256" s="82" customFormat="1" ht="25.5" customHeight="1" x14ac:dyDescent="0.25">
      <c r="A140" s="75" t="s">
        <v>703</v>
      </c>
      <c r="B140" s="76" t="s">
        <v>704</v>
      </c>
      <c r="C140" s="112">
        <v>0</v>
      </c>
      <c r="D140" s="112"/>
      <c r="E140" s="78">
        <f t="shared" si="3"/>
        <v>0</v>
      </c>
      <c r="F140" s="79"/>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1"/>
      <c r="AV140" s="79"/>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c r="HZ140" s="80"/>
      <c r="IA140" s="80"/>
      <c r="IB140" s="80"/>
      <c r="IC140" s="80"/>
      <c r="ID140" s="80"/>
      <c r="IE140" s="80"/>
      <c r="IF140" s="80"/>
      <c r="IG140" s="80"/>
      <c r="IH140" s="80"/>
      <c r="II140" s="80"/>
      <c r="IJ140" s="80"/>
      <c r="IK140" s="80"/>
      <c r="IL140" s="80"/>
      <c r="IM140" s="80"/>
      <c r="IN140" s="80"/>
      <c r="IO140" s="80"/>
      <c r="IP140" s="80"/>
      <c r="IQ140" s="80"/>
      <c r="IR140" s="80"/>
      <c r="IS140" s="80"/>
      <c r="IT140" s="80"/>
      <c r="IU140" s="80"/>
      <c r="IV140" s="80"/>
    </row>
    <row r="141" spans="1:256" s="82" customFormat="1" ht="25.5" customHeight="1" x14ac:dyDescent="0.25">
      <c r="A141" s="75" t="s">
        <v>705</v>
      </c>
      <c r="B141" s="76" t="s">
        <v>706</v>
      </c>
      <c r="C141" s="112">
        <v>0</v>
      </c>
      <c r="D141" s="112"/>
      <c r="E141" s="78">
        <f t="shared" si="3"/>
        <v>0</v>
      </c>
      <c r="F141" s="79"/>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1"/>
      <c r="AV141" s="79"/>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c r="GG141" s="80"/>
      <c r="GH141" s="80"/>
      <c r="GI141" s="80"/>
      <c r="GJ141" s="80"/>
      <c r="GK141" s="80"/>
      <c r="GL141" s="80"/>
      <c r="GM141" s="80"/>
      <c r="GN141" s="80"/>
      <c r="GO141" s="80"/>
      <c r="GP141" s="80"/>
      <c r="GQ141" s="80"/>
      <c r="GR141" s="80"/>
      <c r="GS141" s="80"/>
      <c r="GT141" s="80"/>
      <c r="GU141" s="80"/>
      <c r="GV141" s="80"/>
      <c r="GW141" s="80"/>
      <c r="GX141" s="80"/>
      <c r="GY141" s="80"/>
      <c r="GZ141" s="80"/>
      <c r="HA141" s="80"/>
      <c r="HB141" s="80"/>
      <c r="HC141" s="80"/>
      <c r="HD141" s="80"/>
      <c r="HE141" s="80"/>
      <c r="HF141" s="80"/>
      <c r="HG141" s="80"/>
      <c r="HH141" s="80"/>
      <c r="HI141" s="80"/>
      <c r="HJ141" s="80"/>
      <c r="HK141" s="80"/>
      <c r="HL141" s="80"/>
      <c r="HM141" s="80"/>
      <c r="HN141" s="80"/>
      <c r="HO141" s="80"/>
      <c r="HP141" s="80"/>
      <c r="HQ141" s="80"/>
      <c r="HR141" s="80"/>
      <c r="HS141" s="80"/>
      <c r="HT141" s="80"/>
      <c r="HU141" s="80"/>
      <c r="HV141" s="80"/>
      <c r="HW141" s="80"/>
      <c r="HX141" s="80"/>
      <c r="HY141" s="80"/>
      <c r="HZ141" s="80"/>
      <c r="IA141" s="80"/>
      <c r="IB141" s="80"/>
      <c r="IC141" s="80"/>
      <c r="ID141" s="80"/>
      <c r="IE141" s="80"/>
      <c r="IF141" s="80"/>
      <c r="IG141" s="80"/>
      <c r="IH141" s="80"/>
      <c r="II141" s="80"/>
      <c r="IJ141" s="80"/>
      <c r="IK141" s="80"/>
      <c r="IL141" s="80"/>
      <c r="IM141" s="80"/>
      <c r="IN141" s="80"/>
      <c r="IO141" s="80"/>
      <c r="IP141" s="80"/>
      <c r="IQ141" s="80"/>
      <c r="IR141" s="80"/>
      <c r="IS141" s="80"/>
      <c r="IT141" s="80"/>
      <c r="IU141" s="80"/>
      <c r="IV141" s="80"/>
    </row>
    <row r="142" spans="1:256" s="82" customFormat="1" ht="25.5" customHeight="1" x14ac:dyDescent="0.3">
      <c r="A142" s="75" t="s">
        <v>707</v>
      </c>
      <c r="B142" s="76" t="s">
        <v>708</v>
      </c>
      <c r="C142" s="112">
        <v>0</v>
      </c>
      <c r="D142" s="112"/>
      <c r="E142" s="78">
        <f t="shared" si="3"/>
        <v>0</v>
      </c>
      <c r="F142" s="79"/>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1"/>
      <c r="AV142" s="79"/>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c r="EZ142" s="80"/>
      <c r="FA142" s="80"/>
      <c r="FB142" s="80"/>
      <c r="FC142" s="80"/>
      <c r="FD142" s="80"/>
      <c r="FE142" s="80"/>
      <c r="FF142" s="80"/>
      <c r="FG142" s="80"/>
      <c r="FH142" s="80"/>
      <c r="FI142" s="80"/>
      <c r="FJ142" s="80"/>
      <c r="FK142" s="80"/>
      <c r="FL142" s="80"/>
      <c r="FM142" s="80"/>
      <c r="FN142" s="80"/>
      <c r="FO142" s="80"/>
      <c r="FP142" s="80"/>
      <c r="FQ142" s="80"/>
      <c r="FR142" s="80"/>
      <c r="FS142" s="80"/>
      <c r="FT142" s="80"/>
      <c r="FU142" s="80"/>
      <c r="FV142" s="80"/>
      <c r="FW142" s="80"/>
      <c r="FX142" s="80"/>
      <c r="FY142" s="80"/>
      <c r="FZ142" s="80"/>
      <c r="GA142" s="80"/>
      <c r="GB142" s="80"/>
      <c r="GC142" s="80"/>
      <c r="GD142" s="80"/>
      <c r="GE142" s="80"/>
      <c r="GF142" s="80"/>
      <c r="GG142" s="80"/>
      <c r="GH142" s="80"/>
      <c r="GI142" s="80"/>
      <c r="GJ142" s="80"/>
      <c r="GK142" s="80"/>
      <c r="GL142" s="80"/>
      <c r="GM142" s="80"/>
      <c r="GN142" s="80"/>
      <c r="GO142" s="80"/>
      <c r="GP142" s="80"/>
      <c r="GQ142" s="80"/>
      <c r="GR142" s="80"/>
      <c r="GS142" s="80"/>
      <c r="GT142" s="80"/>
      <c r="GU142" s="80"/>
      <c r="GV142" s="80"/>
      <c r="GW142" s="80"/>
      <c r="GX142" s="80"/>
      <c r="GY142" s="80"/>
      <c r="GZ142" s="80"/>
      <c r="HA142" s="80"/>
      <c r="HB142" s="80"/>
      <c r="HC142" s="80"/>
      <c r="HD142" s="80"/>
      <c r="HE142" s="80"/>
      <c r="HF142" s="80"/>
      <c r="HG142" s="80"/>
      <c r="HH142" s="80"/>
      <c r="HI142" s="80"/>
      <c r="HJ142" s="80"/>
      <c r="HK142" s="80"/>
      <c r="HL142" s="80"/>
      <c r="HM142" s="80"/>
      <c r="HN142" s="80"/>
      <c r="HO142" s="80"/>
      <c r="HP142" s="80"/>
      <c r="HQ142" s="80"/>
      <c r="HR142" s="80"/>
      <c r="HS142" s="80"/>
      <c r="HT142" s="80"/>
      <c r="HU142" s="80"/>
      <c r="HV142" s="80"/>
      <c r="HW142" s="80"/>
      <c r="HX142" s="80"/>
      <c r="HY142" s="80"/>
      <c r="HZ142" s="80"/>
      <c r="IA142" s="80"/>
      <c r="IB142" s="80"/>
      <c r="IC142" s="80"/>
      <c r="ID142" s="80"/>
      <c r="IE142" s="80"/>
      <c r="IF142" s="80"/>
      <c r="IG142" s="80"/>
      <c r="IH142" s="80"/>
      <c r="II142" s="80"/>
      <c r="IJ142" s="80"/>
      <c r="IK142" s="80"/>
      <c r="IL142" s="80"/>
      <c r="IM142" s="80"/>
      <c r="IN142" s="80"/>
      <c r="IO142" s="80"/>
      <c r="IP142" s="80"/>
      <c r="IQ142" s="80"/>
      <c r="IR142" s="80"/>
      <c r="IS142" s="80"/>
      <c r="IT142" s="80"/>
      <c r="IU142" s="80"/>
      <c r="IV142" s="80"/>
    </row>
    <row r="143" spans="1:256" s="82" customFormat="1" ht="25.5" customHeight="1" x14ac:dyDescent="0.3">
      <c r="A143" s="75" t="s">
        <v>709</v>
      </c>
      <c r="B143" s="76" t="s">
        <v>710</v>
      </c>
      <c r="C143" s="77">
        <v>1926110</v>
      </c>
      <c r="D143" s="77"/>
      <c r="E143" s="78">
        <f t="shared" si="3"/>
        <v>1926110</v>
      </c>
      <c r="F143" s="79"/>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1"/>
      <c r="AV143" s="79"/>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c r="GG143" s="80"/>
      <c r="GH143" s="80"/>
      <c r="GI143" s="80"/>
      <c r="GJ143" s="80"/>
      <c r="GK143" s="80"/>
      <c r="GL143" s="80"/>
      <c r="GM143" s="80"/>
      <c r="GN143" s="80"/>
      <c r="GO143" s="80"/>
      <c r="GP143" s="80"/>
      <c r="GQ143" s="80"/>
      <c r="GR143" s="80"/>
      <c r="GS143" s="80"/>
      <c r="GT143" s="80"/>
      <c r="GU143" s="80"/>
      <c r="GV143" s="80"/>
      <c r="GW143" s="80"/>
      <c r="GX143" s="80"/>
      <c r="GY143" s="80"/>
      <c r="GZ143" s="80"/>
      <c r="HA143" s="80"/>
      <c r="HB143" s="80"/>
      <c r="HC143" s="80"/>
      <c r="HD143" s="80"/>
      <c r="HE143" s="80"/>
      <c r="HF143" s="80"/>
      <c r="HG143" s="80"/>
      <c r="HH143" s="80"/>
      <c r="HI143" s="80"/>
      <c r="HJ143" s="80"/>
      <c r="HK143" s="80"/>
      <c r="HL143" s="80"/>
      <c r="HM143" s="80"/>
      <c r="HN143" s="80"/>
      <c r="HO143" s="80"/>
      <c r="HP143" s="80"/>
      <c r="HQ143" s="80"/>
      <c r="HR143" s="80"/>
      <c r="HS143" s="80"/>
      <c r="HT143" s="80"/>
      <c r="HU143" s="80"/>
      <c r="HV143" s="80"/>
      <c r="HW143" s="80"/>
      <c r="HX143" s="80"/>
      <c r="HY143" s="80"/>
      <c r="HZ143" s="80"/>
      <c r="IA143" s="80"/>
      <c r="IB143" s="80"/>
      <c r="IC143" s="80"/>
      <c r="ID143" s="80"/>
      <c r="IE143" s="80"/>
      <c r="IF143" s="80"/>
      <c r="IG143" s="80"/>
      <c r="IH143" s="80"/>
      <c r="II143" s="80"/>
      <c r="IJ143" s="80"/>
      <c r="IK143" s="80"/>
      <c r="IL143" s="80"/>
      <c r="IM143" s="80"/>
      <c r="IN143" s="80"/>
      <c r="IO143" s="80"/>
      <c r="IP143" s="80"/>
      <c r="IQ143" s="80"/>
      <c r="IR143" s="80"/>
      <c r="IS143" s="80"/>
      <c r="IT143" s="80"/>
      <c r="IU143" s="80"/>
      <c r="IV143" s="80"/>
    </row>
    <row r="144" spans="1:256" s="82" customFormat="1" ht="25.5" customHeight="1" x14ac:dyDescent="0.25">
      <c r="A144" s="75" t="s">
        <v>711</v>
      </c>
      <c r="B144" s="76" t="s">
        <v>712</v>
      </c>
      <c r="C144" s="112">
        <v>0</v>
      </c>
      <c r="D144" s="112"/>
      <c r="E144" s="78">
        <f t="shared" si="3"/>
        <v>0</v>
      </c>
      <c r="F144" s="79"/>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1"/>
      <c r="AV144" s="79"/>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c r="FB144" s="80"/>
      <c r="FC144" s="80"/>
      <c r="FD144" s="80"/>
      <c r="FE144" s="80"/>
      <c r="FF144" s="80"/>
      <c r="FG144" s="80"/>
      <c r="FH144" s="80"/>
      <c r="FI144" s="80"/>
      <c r="FJ144" s="80"/>
      <c r="FK144" s="80"/>
      <c r="FL144" s="80"/>
      <c r="FM144" s="80"/>
      <c r="FN144" s="80"/>
      <c r="FO144" s="80"/>
      <c r="FP144" s="80"/>
      <c r="FQ144" s="80"/>
      <c r="FR144" s="80"/>
      <c r="FS144" s="80"/>
      <c r="FT144" s="80"/>
      <c r="FU144" s="80"/>
      <c r="FV144" s="80"/>
      <c r="FW144" s="80"/>
      <c r="FX144" s="80"/>
      <c r="FY144" s="80"/>
      <c r="FZ144" s="80"/>
      <c r="GA144" s="80"/>
      <c r="GB144" s="80"/>
      <c r="GC144" s="80"/>
      <c r="GD144" s="80"/>
      <c r="GE144" s="80"/>
      <c r="GF144" s="80"/>
      <c r="GG144" s="80"/>
      <c r="GH144" s="80"/>
      <c r="GI144" s="80"/>
      <c r="GJ144" s="80"/>
      <c r="GK144" s="80"/>
      <c r="GL144" s="80"/>
      <c r="GM144" s="80"/>
      <c r="GN144" s="80"/>
      <c r="GO144" s="80"/>
      <c r="GP144" s="80"/>
      <c r="GQ144" s="80"/>
      <c r="GR144" s="80"/>
      <c r="GS144" s="80"/>
      <c r="GT144" s="80"/>
      <c r="GU144" s="80"/>
      <c r="GV144" s="80"/>
      <c r="GW144" s="80"/>
      <c r="GX144" s="80"/>
      <c r="GY144" s="80"/>
      <c r="GZ144" s="80"/>
      <c r="HA144" s="80"/>
      <c r="HB144" s="80"/>
      <c r="HC144" s="80"/>
      <c r="HD144" s="80"/>
      <c r="HE144" s="80"/>
      <c r="HF144" s="80"/>
      <c r="HG144" s="80"/>
      <c r="HH144" s="80"/>
      <c r="HI144" s="80"/>
      <c r="HJ144" s="80"/>
      <c r="HK144" s="80"/>
      <c r="HL144" s="80"/>
      <c r="HM144" s="80"/>
      <c r="HN144" s="80"/>
      <c r="HO144" s="80"/>
      <c r="HP144" s="80"/>
      <c r="HQ144" s="80"/>
      <c r="HR144" s="80"/>
      <c r="HS144" s="80"/>
      <c r="HT144" s="80"/>
      <c r="HU144" s="80"/>
      <c r="HV144" s="80"/>
      <c r="HW144" s="80"/>
      <c r="HX144" s="80"/>
      <c r="HY144" s="80"/>
      <c r="HZ144" s="80"/>
      <c r="IA144" s="80"/>
      <c r="IB144" s="80"/>
      <c r="IC144" s="80"/>
      <c r="ID144" s="80"/>
      <c r="IE144" s="80"/>
      <c r="IF144" s="80"/>
      <c r="IG144" s="80"/>
      <c r="IH144" s="80"/>
      <c r="II144" s="80"/>
      <c r="IJ144" s="80"/>
      <c r="IK144" s="80"/>
      <c r="IL144" s="80"/>
      <c r="IM144" s="80"/>
      <c r="IN144" s="80"/>
      <c r="IO144" s="80"/>
      <c r="IP144" s="80"/>
      <c r="IQ144" s="80"/>
      <c r="IR144" s="80"/>
      <c r="IS144" s="80"/>
      <c r="IT144" s="80"/>
      <c r="IU144" s="80"/>
      <c r="IV144" s="80"/>
    </row>
    <row r="145" spans="1:256" s="82" customFormat="1" ht="25.5" customHeight="1" x14ac:dyDescent="0.25">
      <c r="A145" s="75" t="s">
        <v>713</v>
      </c>
      <c r="B145" s="76" t="s">
        <v>714</v>
      </c>
      <c r="C145" s="77">
        <v>3300</v>
      </c>
      <c r="D145" s="77"/>
      <c r="E145" s="78">
        <f t="shared" si="3"/>
        <v>3300</v>
      </c>
      <c r="F145" s="79"/>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1"/>
      <c r="AV145" s="79"/>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c r="HZ145" s="80"/>
      <c r="IA145" s="80"/>
      <c r="IB145" s="80"/>
      <c r="IC145" s="80"/>
      <c r="ID145" s="80"/>
      <c r="IE145" s="80"/>
      <c r="IF145" s="80"/>
      <c r="IG145" s="80"/>
      <c r="IH145" s="80"/>
      <c r="II145" s="80"/>
      <c r="IJ145" s="80"/>
      <c r="IK145" s="80"/>
      <c r="IL145" s="80"/>
      <c r="IM145" s="80"/>
      <c r="IN145" s="80"/>
      <c r="IO145" s="80"/>
      <c r="IP145" s="80"/>
      <c r="IQ145" s="80"/>
      <c r="IR145" s="80"/>
      <c r="IS145" s="80"/>
      <c r="IT145" s="80"/>
      <c r="IU145" s="80"/>
      <c r="IV145" s="80"/>
    </row>
    <row r="146" spans="1:256" s="82" customFormat="1" ht="25.5" customHeight="1" x14ac:dyDescent="0.25">
      <c r="A146" s="64" t="s">
        <v>715</v>
      </c>
      <c r="B146" s="88" t="s">
        <v>716</v>
      </c>
      <c r="C146" s="73">
        <f>SUM(C147:C149)</f>
        <v>580010</v>
      </c>
      <c r="D146" s="73">
        <f>SUM(D147:D149)</f>
        <v>0</v>
      </c>
      <c r="E146" s="74">
        <f>SUM(E147:E149)</f>
        <v>580010</v>
      </c>
      <c r="F146" s="79"/>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1"/>
      <c r="AV146" s="79"/>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80"/>
      <c r="EU146" s="80"/>
      <c r="EV146" s="80"/>
      <c r="EW146" s="80"/>
      <c r="EX146" s="80"/>
      <c r="EY146" s="80"/>
      <c r="EZ146" s="80"/>
      <c r="FA146" s="80"/>
      <c r="FB146" s="80"/>
      <c r="FC146" s="80"/>
      <c r="FD146" s="80"/>
      <c r="FE146" s="80"/>
      <c r="FF146" s="80"/>
      <c r="FG146" s="80"/>
      <c r="FH146" s="80"/>
      <c r="FI146" s="80"/>
      <c r="FJ146" s="80"/>
      <c r="FK146" s="80"/>
      <c r="FL146" s="80"/>
      <c r="FM146" s="80"/>
      <c r="FN146" s="80"/>
      <c r="FO146" s="80"/>
      <c r="FP146" s="80"/>
      <c r="FQ146" s="80"/>
      <c r="FR146" s="80"/>
      <c r="FS146" s="80"/>
      <c r="FT146" s="80"/>
      <c r="FU146" s="80"/>
      <c r="FV146" s="80"/>
      <c r="FW146" s="80"/>
      <c r="FX146" s="80"/>
      <c r="FY146" s="80"/>
      <c r="FZ146" s="80"/>
      <c r="GA146" s="80"/>
      <c r="GB146" s="80"/>
      <c r="GC146" s="80"/>
      <c r="GD146" s="80"/>
      <c r="GE146" s="80"/>
      <c r="GF146" s="80"/>
      <c r="GG146" s="80"/>
      <c r="GH146" s="80"/>
      <c r="GI146" s="80"/>
      <c r="GJ146" s="80"/>
      <c r="GK146" s="80"/>
      <c r="GL146" s="80"/>
      <c r="GM146" s="80"/>
      <c r="GN146" s="80"/>
      <c r="GO146" s="80"/>
      <c r="GP146" s="80"/>
      <c r="GQ146" s="80"/>
      <c r="GR146" s="80"/>
      <c r="GS146" s="80"/>
      <c r="GT146" s="80"/>
      <c r="GU146" s="80"/>
      <c r="GV146" s="80"/>
      <c r="GW146" s="80"/>
      <c r="GX146" s="80"/>
      <c r="GY146" s="80"/>
      <c r="GZ146" s="80"/>
      <c r="HA146" s="80"/>
      <c r="HB146" s="80"/>
      <c r="HC146" s="80"/>
      <c r="HD146" s="80"/>
      <c r="HE146" s="80"/>
      <c r="HF146" s="80"/>
      <c r="HG146" s="80"/>
      <c r="HH146" s="80"/>
      <c r="HI146" s="80"/>
      <c r="HJ146" s="80"/>
      <c r="HK146" s="80"/>
      <c r="HL146" s="80"/>
      <c r="HM146" s="80"/>
      <c r="HN146" s="80"/>
      <c r="HO146" s="80"/>
      <c r="HP146" s="80"/>
      <c r="HQ146" s="80"/>
      <c r="HR146" s="80"/>
      <c r="HS146" s="80"/>
      <c r="HT146" s="80"/>
      <c r="HU146" s="80"/>
      <c r="HV146" s="80"/>
      <c r="HW146" s="80"/>
      <c r="HX146" s="80"/>
      <c r="HY146" s="80"/>
      <c r="HZ146" s="80"/>
      <c r="IA146" s="80"/>
      <c r="IB146" s="80"/>
      <c r="IC146" s="80"/>
      <c r="ID146" s="80"/>
      <c r="IE146" s="80"/>
      <c r="IF146" s="80"/>
      <c r="IG146" s="80"/>
      <c r="IH146" s="80"/>
      <c r="II146" s="80"/>
      <c r="IJ146" s="80"/>
      <c r="IK146" s="80"/>
      <c r="IL146" s="80"/>
      <c r="IM146" s="80"/>
      <c r="IN146" s="80"/>
      <c r="IO146" s="80"/>
      <c r="IP146" s="80"/>
      <c r="IQ146" s="80"/>
      <c r="IR146" s="80"/>
      <c r="IS146" s="80"/>
      <c r="IT146" s="80"/>
      <c r="IU146" s="80"/>
      <c r="IV146" s="80"/>
    </row>
    <row r="147" spans="1:256" s="82" customFormat="1" ht="25.5" customHeight="1" x14ac:dyDescent="0.25">
      <c r="A147" s="75" t="s">
        <v>717</v>
      </c>
      <c r="B147" s="76" t="s">
        <v>718</v>
      </c>
      <c r="C147" s="77">
        <v>297571</v>
      </c>
      <c r="D147" s="77"/>
      <c r="E147" s="78">
        <f t="shared" si="3"/>
        <v>297571</v>
      </c>
      <c r="F147" s="79"/>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1"/>
      <c r="AV147" s="79"/>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c r="EN147" s="80"/>
      <c r="EO147" s="80"/>
      <c r="EP147" s="80"/>
      <c r="EQ147" s="80"/>
      <c r="ER147" s="80"/>
      <c r="ES147" s="80"/>
      <c r="ET147" s="80"/>
      <c r="EU147" s="80"/>
      <c r="EV147" s="80"/>
      <c r="EW147" s="80"/>
      <c r="EX147" s="80"/>
      <c r="EY147" s="80"/>
      <c r="EZ147" s="80"/>
      <c r="FA147" s="80"/>
      <c r="FB147" s="80"/>
      <c r="FC147" s="80"/>
      <c r="FD147" s="80"/>
      <c r="FE147" s="80"/>
      <c r="FF147" s="80"/>
      <c r="FG147" s="80"/>
      <c r="FH147" s="80"/>
      <c r="FI147" s="80"/>
      <c r="FJ147" s="80"/>
      <c r="FK147" s="80"/>
      <c r="FL147" s="80"/>
      <c r="FM147" s="80"/>
      <c r="FN147" s="80"/>
      <c r="FO147" s="80"/>
      <c r="FP147" s="80"/>
      <c r="FQ147" s="80"/>
      <c r="FR147" s="80"/>
      <c r="FS147" s="80"/>
      <c r="FT147" s="80"/>
      <c r="FU147" s="80"/>
      <c r="FV147" s="80"/>
      <c r="FW147" s="80"/>
      <c r="FX147" s="80"/>
      <c r="FY147" s="80"/>
      <c r="FZ147" s="80"/>
      <c r="GA147" s="80"/>
      <c r="GB147" s="80"/>
      <c r="GC147" s="80"/>
      <c r="GD147" s="80"/>
      <c r="GE147" s="80"/>
      <c r="GF147" s="80"/>
      <c r="GG147" s="80"/>
      <c r="GH147" s="80"/>
      <c r="GI147" s="80"/>
      <c r="GJ147" s="80"/>
      <c r="GK147" s="80"/>
      <c r="GL147" s="80"/>
      <c r="GM147" s="80"/>
      <c r="GN147" s="80"/>
      <c r="GO147" s="80"/>
      <c r="GP147" s="80"/>
      <c r="GQ147" s="80"/>
      <c r="GR147" s="80"/>
      <c r="GS147" s="80"/>
      <c r="GT147" s="80"/>
      <c r="GU147" s="80"/>
      <c r="GV147" s="80"/>
      <c r="GW147" s="80"/>
      <c r="GX147" s="80"/>
      <c r="GY147" s="80"/>
      <c r="GZ147" s="80"/>
      <c r="HA147" s="80"/>
      <c r="HB147" s="80"/>
      <c r="HC147" s="80"/>
      <c r="HD147" s="80"/>
      <c r="HE147" s="80"/>
      <c r="HF147" s="80"/>
      <c r="HG147" s="80"/>
      <c r="HH147" s="80"/>
      <c r="HI147" s="80"/>
      <c r="HJ147" s="80"/>
      <c r="HK147" s="80"/>
      <c r="HL147" s="80"/>
      <c r="HM147" s="80"/>
      <c r="HN147" s="80"/>
      <c r="HO147" s="80"/>
      <c r="HP147" s="80"/>
      <c r="HQ147" s="80"/>
      <c r="HR147" s="80"/>
      <c r="HS147" s="80"/>
      <c r="HT147" s="80"/>
      <c r="HU147" s="80"/>
      <c r="HV147" s="80"/>
      <c r="HW147" s="80"/>
      <c r="HX147" s="80"/>
      <c r="HY147" s="80"/>
      <c r="HZ147" s="80"/>
      <c r="IA147" s="80"/>
      <c r="IB147" s="80"/>
      <c r="IC147" s="80"/>
      <c r="ID147" s="80"/>
      <c r="IE147" s="80"/>
      <c r="IF147" s="80"/>
      <c r="IG147" s="80"/>
      <c r="IH147" s="80"/>
      <c r="II147" s="80"/>
      <c r="IJ147" s="80"/>
      <c r="IK147" s="80"/>
      <c r="IL147" s="80"/>
      <c r="IM147" s="80"/>
      <c r="IN147" s="80"/>
      <c r="IO147" s="80"/>
      <c r="IP147" s="80"/>
      <c r="IQ147" s="80"/>
      <c r="IR147" s="80"/>
      <c r="IS147" s="80"/>
      <c r="IT147" s="80"/>
      <c r="IU147" s="80"/>
      <c r="IV147" s="80"/>
    </row>
    <row r="148" spans="1:256" s="82" customFormat="1" ht="25.5" customHeight="1" x14ac:dyDescent="0.25">
      <c r="A148" s="75" t="s">
        <v>719</v>
      </c>
      <c r="B148" s="76" t="s">
        <v>720</v>
      </c>
      <c r="C148" s="77">
        <v>231092</v>
      </c>
      <c r="D148" s="77"/>
      <c r="E148" s="78">
        <f t="shared" si="3"/>
        <v>231092</v>
      </c>
      <c r="F148" s="79"/>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1"/>
      <c r="AV148" s="79"/>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c r="EN148" s="80"/>
      <c r="EO148" s="80"/>
      <c r="EP148" s="80"/>
      <c r="EQ148" s="80"/>
      <c r="ER148" s="80"/>
      <c r="ES148" s="80"/>
      <c r="ET148" s="80"/>
      <c r="EU148" s="80"/>
      <c r="EV148" s="80"/>
      <c r="EW148" s="80"/>
      <c r="EX148" s="80"/>
      <c r="EY148" s="80"/>
      <c r="EZ148" s="80"/>
      <c r="FA148" s="80"/>
      <c r="FB148" s="80"/>
      <c r="FC148" s="80"/>
      <c r="FD148" s="80"/>
      <c r="FE148" s="80"/>
      <c r="FF148" s="80"/>
      <c r="FG148" s="80"/>
      <c r="FH148" s="80"/>
      <c r="FI148" s="80"/>
      <c r="FJ148" s="80"/>
      <c r="FK148" s="80"/>
      <c r="FL148" s="80"/>
      <c r="FM148" s="80"/>
      <c r="FN148" s="80"/>
      <c r="FO148" s="80"/>
      <c r="FP148" s="80"/>
      <c r="FQ148" s="80"/>
      <c r="FR148" s="80"/>
      <c r="FS148" s="80"/>
      <c r="FT148" s="80"/>
      <c r="FU148" s="80"/>
      <c r="FV148" s="80"/>
      <c r="FW148" s="80"/>
      <c r="FX148" s="80"/>
      <c r="FY148" s="80"/>
      <c r="FZ148" s="80"/>
      <c r="GA148" s="80"/>
      <c r="GB148" s="80"/>
      <c r="GC148" s="80"/>
      <c r="GD148" s="80"/>
      <c r="GE148" s="80"/>
      <c r="GF148" s="80"/>
      <c r="GG148" s="80"/>
      <c r="GH148" s="80"/>
      <c r="GI148" s="80"/>
      <c r="GJ148" s="80"/>
      <c r="GK148" s="80"/>
      <c r="GL148" s="80"/>
      <c r="GM148" s="80"/>
      <c r="GN148" s="80"/>
      <c r="GO148" s="80"/>
      <c r="GP148" s="80"/>
      <c r="GQ148" s="80"/>
      <c r="GR148" s="80"/>
      <c r="GS148" s="80"/>
      <c r="GT148" s="80"/>
      <c r="GU148" s="80"/>
      <c r="GV148" s="80"/>
      <c r="GW148" s="80"/>
      <c r="GX148" s="80"/>
      <c r="GY148" s="80"/>
      <c r="GZ148" s="80"/>
      <c r="HA148" s="80"/>
      <c r="HB148" s="80"/>
      <c r="HC148" s="80"/>
      <c r="HD148" s="80"/>
      <c r="HE148" s="80"/>
      <c r="HF148" s="80"/>
      <c r="HG148" s="80"/>
      <c r="HH148" s="80"/>
      <c r="HI148" s="80"/>
      <c r="HJ148" s="80"/>
      <c r="HK148" s="80"/>
      <c r="HL148" s="80"/>
      <c r="HM148" s="80"/>
      <c r="HN148" s="80"/>
      <c r="HO148" s="80"/>
      <c r="HP148" s="80"/>
      <c r="HQ148" s="80"/>
      <c r="HR148" s="80"/>
      <c r="HS148" s="80"/>
      <c r="HT148" s="80"/>
      <c r="HU148" s="80"/>
      <c r="HV148" s="80"/>
      <c r="HW148" s="80"/>
      <c r="HX148" s="80"/>
      <c r="HY148" s="80"/>
      <c r="HZ148" s="80"/>
      <c r="IA148" s="80"/>
      <c r="IB148" s="80"/>
      <c r="IC148" s="80"/>
      <c r="ID148" s="80"/>
      <c r="IE148" s="80"/>
      <c r="IF148" s="80"/>
      <c r="IG148" s="80"/>
      <c r="IH148" s="80"/>
      <c r="II148" s="80"/>
      <c r="IJ148" s="80"/>
      <c r="IK148" s="80"/>
      <c r="IL148" s="80"/>
      <c r="IM148" s="80"/>
      <c r="IN148" s="80"/>
      <c r="IO148" s="80"/>
      <c r="IP148" s="80"/>
      <c r="IQ148" s="80"/>
      <c r="IR148" s="80"/>
      <c r="IS148" s="80"/>
      <c r="IT148" s="80"/>
      <c r="IU148" s="80"/>
      <c r="IV148" s="80"/>
    </row>
    <row r="149" spans="1:256" s="82" customFormat="1" ht="25.5" customHeight="1" x14ac:dyDescent="0.25">
      <c r="A149" s="75" t="s">
        <v>721</v>
      </c>
      <c r="B149" s="76" t="s">
        <v>722</v>
      </c>
      <c r="C149" s="77">
        <v>51347</v>
      </c>
      <c r="D149" s="77"/>
      <c r="E149" s="78">
        <f t="shared" si="3"/>
        <v>51347</v>
      </c>
      <c r="F149" s="79"/>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1"/>
      <c r="AV149" s="79"/>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c r="GG149" s="80"/>
      <c r="GH149" s="80"/>
      <c r="GI149" s="80"/>
      <c r="GJ149" s="80"/>
      <c r="GK149" s="80"/>
      <c r="GL149" s="80"/>
      <c r="GM149" s="80"/>
      <c r="GN149" s="80"/>
      <c r="GO149" s="80"/>
      <c r="GP149" s="80"/>
      <c r="GQ149" s="80"/>
      <c r="GR149" s="80"/>
      <c r="GS149" s="80"/>
      <c r="GT149" s="80"/>
      <c r="GU149" s="80"/>
      <c r="GV149" s="80"/>
      <c r="GW149" s="80"/>
      <c r="GX149" s="80"/>
      <c r="GY149" s="80"/>
      <c r="GZ149" s="80"/>
      <c r="HA149" s="80"/>
      <c r="HB149" s="80"/>
      <c r="HC149" s="80"/>
      <c r="HD149" s="80"/>
      <c r="HE149" s="80"/>
      <c r="HF149" s="80"/>
      <c r="HG149" s="80"/>
      <c r="HH149" s="80"/>
      <c r="HI149" s="80"/>
      <c r="HJ149" s="80"/>
      <c r="HK149" s="80"/>
      <c r="HL149" s="80"/>
      <c r="HM149" s="80"/>
      <c r="HN149" s="80"/>
      <c r="HO149" s="80"/>
      <c r="HP149" s="80"/>
      <c r="HQ149" s="80"/>
      <c r="HR149" s="80"/>
      <c r="HS149" s="80"/>
      <c r="HT149" s="80"/>
      <c r="HU149" s="80"/>
      <c r="HV149" s="80"/>
      <c r="HW149" s="80"/>
      <c r="HX149" s="80"/>
      <c r="HY149" s="80"/>
      <c r="HZ149" s="80"/>
      <c r="IA149" s="80"/>
      <c r="IB149" s="80"/>
      <c r="IC149" s="80"/>
      <c r="ID149" s="80"/>
      <c r="IE149" s="80"/>
      <c r="IF149" s="80"/>
      <c r="IG149" s="80"/>
      <c r="IH149" s="80"/>
      <c r="II149" s="80"/>
      <c r="IJ149" s="80"/>
      <c r="IK149" s="80"/>
      <c r="IL149" s="80"/>
      <c r="IM149" s="80"/>
      <c r="IN149" s="80"/>
      <c r="IO149" s="80"/>
      <c r="IP149" s="80"/>
      <c r="IQ149" s="80"/>
      <c r="IR149" s="80"/>
      <c r="IS149" s="80"/>
      <c r="IT149" s="80"/>
      <c r="IU149" s="80"/>
      <c r="IV149" s="80"/>
    </row>
    <row r="150" spans="1:256" s="82" customFormat="1" ht="25.5" customHeight="1" x14ac:dyDescent="0.25">
      <c r="A150" s="64" t="s">
        <v>723</v>
      </c>
      <c r="B150" s="88" t="s">
        <v>724</v>
      </c>
      <c r="C150" s="73">
        <f>SUM(C151:C153)</f>
        <v>26732918</v>
      </c>
      <c r="D150" s="73">
        <f>SUM(D151:D153)</f>
        <v>0</v>
      </c>
      <c r="E150" s="74">
        <f>SUM(E151:E153)</f>
        <v>26732918</v>
      </c>
      <c r="F150" s="79"/>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1"/>
      <c r="AV150" s="79"/>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0"/>
      <c r="GM150" s="80"/>
      <c r="GN150" s="80"/>
      <c r="GO150" s="80"/>
      <c r="GP150" s="80"/>
      <c r="GQ150" s="80"/>
      <c r="GR150" s="80"/>
      <c r="GS150" s="80"/>
      <c r="GT150" s="80"/>
      <c r="GU150" s="80"/>
      <c r="GV150" s="80"/>
      <c r="GW150" s="80"/>
      <c r="GX150" s="80"/>
      <c r="GY150" s="80"/>
      <c r="GZ150" s="80"/>
      <c r="HA150" s="80"/>
      <c r="HB150" s="80"/>
      <c r="HC150" s="80"/>
      <c r="HD150" s="80"/>
      <c r="HE150" s="80"/>
      <c r="HF150" s="80"/>
      <c r="HG150" s="80"/>
      <c r="HH150" s="80"/>
      <c r="HI150" s="80"/>
      <c r="HJ150" s="80"/>
      <c r="HK150" s="80"/>
      <c r="HL150" s="80"/>
      <c r="HM150" s="80"/>
      <c r="HN150" s="80"/>
      <c r="HO150" s="80"/>
      <c r="HP150" s="80"/>
      <c r="HQ150" s="80"/>
      <c r="HR150" s="80"/>
      <c r="HS150" s="80"/>
      <c r="HT150" s="80"/>
      <c r="HU150" s="80"/>
      <c r="HV150" s="80"/>
      <c r="HW150" s="80"/>
      <c r="HX150" s="80"/>
      <c r="HY150" s="80"/>
      <c r="HZ150" s="80"/>
      <c r="IA150" s="80"/>
      <c r="IB150" s="80"/>
      <c r="IC150" s="80"/>
      <c r="ID150" s="80"/>
      <c r="IE150" s="80"/>
      <c r="IF150" s="80"/>
      <c r="IG150" s="80"/>
      <c r="IH150" s="80"/>
      <c r="II150" s="80"/>
      <c r="IJ150" s="80"/>
      <c r="IK150" s="80"/>
      <c r="IL150" s="80"/>
      <c r="IM150" s="80"/>
      <c r="IN150" s="80"/>
      <c r="IO150" s="80"/>
      <c r="IP150" s="80"/>
      <c r="IQ150" s="80"/>
      <c r="IR150" s="80"/>
      <c r="IS150" s="80"/>
      <c r="IT150" s="80"/>
      <c r="IU150" s="80"/>
      <c r="IV150" s="80"/>
    </row>
    <row r="151" spans="1:256" s="82" customFormat="1" ht="25.5" customHeight="1" x14ac:dyDescent="0.25">
      <c r="A151" s="75" t="s">
        <v>725</v>
      </c>
      <c r="B151" s="76" t="s">
        <v>726</v>
      </c>
      <c r="C151" s="77">
        <v>25177840</v>
      </c>
      <c r="D151" s="77"/>
      <c r="E151" s="78">
        <f t="shared" si="3"/>
        <v>25177840</v>
      </c>
      <c r="F151" s="79"/>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1"/>
      <c r="AV151" s="79"/>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c r="DC151" s="80"/>
      <c r="DD151" s="80"/>
      <c r="DE151" s="80"/>
      <c r="DF151" s="80"/>
      <c r="DG151" s="80"/>
      <c r="DH151" s="80"/>
      <c r="DI151" s="80"/>
      <c r="DJ151" s="80"/>
      <c r="DK151" s="80"/>
      <c r="DL151" s="80"/>
      <c r="DM151" s="80"/>
      <c r="DN151" s="80"/>
      <c r="DO151" s="80"/>
      <c r="DP151" s="80"/>
      <c r="DQ151" s="80"/>
      <c r="DR151" s="80"/>
      <c r="DS151" s="80"/>
      <c r="DT151" s="80"/>
      <c r="DU151" s="80"/>
      <c r="DV151" s="80"/>
      <c r="DW151" s="80"/>
      <c r="DX151" s="80"/>
      <c r="DY151" s="80"/>
      <c r="DZ151" s="80"/>
      <c r="EA151" s="80"/>
      <c r="EB151" s="80"/>
      <c r="EC151" s="80"/>
      <c r="ED151" s="80"/>
      <c r="EE151" s="80"/>
      <c r="EF151" s="80"/>
      <c r="EG151" s="80"/>
      <c r="EH151" s="80"/>
      <c r="EI151" s="80"/>
      <c r="EJ151" s="80"/>
      <c r="EK151" s="80"/>
      <c r="EL151" s="80"/>
      <c r="EM151" s="80"/>
      <c r="EN151" s="80"/>
      <c r="EO151" s="80"/>
      <c r="EP151" s="80"/>
      <c r="EQ151" s="80"/>
      <c r="ER151" s="80"/>
      <c r="ES151" s="80"/>
      <c r="ET151" s="80"/>
      <c r="EU151" s="80"/>
      <c r="EV151" s="80"/>
      <c r="EW151" s="80"/>
      <c r="EX151" s="80"/>
      <c r="EY151" s="80"/>
      <c r="EZ151" s="80"/>
      <c r="FA151" s="80"/>
      <c r="FB151" s="80"/>
      <c r="FC151" s="80"/>
      <c r="FD151" s="80"/>
      <c r="FE151" s="80"/>
      <c r="FF151" s="80"/>
      <c r="FG151" s="80"/>
      <c r="FH151" s="80"/>
      <c r="FI151" s="80"/>
      <c r="FJ151" s="80"/>
      <c r="FK151" s="80"/>
      <c r="FL151" s="80"/>
      <c r="FM151" s="80"/>
      <c r="FN151" s="80"/>
      <c r="FO151" s="80"/>
      <c r="FP151" s="80"/>
      <c r="FQ151" s="80"/>
      <c r="FR151" s="80"/>
      <c r="FS151" s="80"/>
      <c r="FT151" s="80"/>
      <c r="FU151" s="80"/>
      <c r="FV151" s="80"/>
      <c r="FW151" s="80"/>
      <c r="FX151" s="80"/>
      <c r="FY151" s="80"/>
      <c r="FZ151" s="80"/>
      <c r="GA151" s="80"/>
      <c r="GB151" s="80"/>
      <c r="GC151" s="80"/>
      <c r="GD151" s="80"/>
      <c r="GE151" s="80"/>
      <c r="GF151" s="80"/>
      <c r="GG151" s="80"/>
      <c r="GH151" s="80"/>
      <c r="GI151" s="80"/>
      <c r="GJ151" s="80"/>
      <c r="GK151" s="80"/>
      <c r="GL151" s="80"/>
      <c r="GM151" s="80"/>
      <c r="GN151" s="80"/>
      <c r="GO151" s="80"/>
      <c r="GP151" s="80"/>
      <c r="GQ151" s="80"/>
      <c r="GR151" s="80"/>
      <c r="GS151" s="80"/>
      <c r="GT151" s="80"/>
      <c r="GU151" s="80"/>
      <c r="GV151" s="80"/>
      <c r="GW151" s="80"/>
      <c r="GX151" s="80"/>
      <c r="GY151" s="80"/>
      <c r="GZ151" s="80"/>
      <c r="HA151" s="80"/>
      <c r="HB151" s="80"/>
      <c r="HC151" s="80"/>
      <c r="HD151" s="80"/>
      <c r="HE151" s="80"/>
      <c r="HF151" s="80"/>
      <c r="HG151" s="80"/>
      <c r="HH151" s="80"/>
      <c r="HI151" s="80"/>
      <c r="HJ151" s="80"/>
      <c r="HK151" s="80"/>
      <c r="HL151" s="80"/>
      <c r="HM151" s="80"/>
      <c r="HN151" s="80"/>
      <c r="HO151" s="80"/>
      <c r="HP151" s="80"/>
      <c r="HQ151" s="80"/>
      <c r="HR151" s="80"/>
      <c r="HS151" s="80"/>
      <c r="HT151" s="80"/>
      <c r="HU151" s="80"/>
      <c r="HV151" s="80"/>
      <c r="HW151" s="80"/>
      <c r="HX151" s="80"/>
      <c r="HY151" s="80"/>
      <c r="HZ151" s="80"/>
      <c r="IA151" s="80"/>
      <c r="IB151" s="80"/>
      <c r="IC151" s="80"/>
      <c r="ID151" s="80"/>
      <c r="IE151" s="80"/>
      <c r="IF151" s="80"/>
      <c r="IG151" s="80"/>
      <c r="IH151" s="80"/>
      <c r="II151" s="80"/>
      <c r="IJ151" s="80"/>
      <c r="IK151" s="80"/>
      <c r="IL151" s="80"/>
      <c r="IM151" s="80"/>
      <c r="IN151" s="80"/>
      <c r="IO151" s="80"/>
      <c r="IP151" s="80"/>
      <c r="IQ151" s="80"/>
      <c r="IR151" s="80"/>
      <c r="IS151" s="80"/>
      <c r="IT151" s="80"/>
      <c r="IU151" s="80"/>
      <c r="IV151" s="80"/>
    </row>
    <row r="152" spans="1:256" s="82" customFormat="1" ht="25.5" customHeight="1" x14ac:dyDescent="0.25">
      <c r="A152" s="75" t="s">
        <v>727</v>
      </c>
      <c r="B152" s="76" t="s">
        <v>728</v>
      </c>
      <c r="C152" s="77">
        <v>330566</v>
      </c>
      <c r="D152" s="77"/>
      <c r="E152" s="78">
        <f t="shared" si="3"/>
        <v>330566</v>
      </c>
      <c r="F152" s="79"/>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1"/>
      <c r="AV152" s="79"/>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c r="GG152" s="80"/>
      <c r="GH152" s="80"/>
      <c r="GI152" s="80"/>
      <c r="GJ152" s="80"/>
      <c r="GK152" s="80"/>
      <c r="GL152" s="80"/>
      <c r="GM152" s="80"/>
      <c r="GN152" s="80"/>
      <c r="GO152" s="80"/>
      <c r="GP152" s="80"/>
      <c r="GQ152" s="80"/>
      <c r="GR152" s="80"/>
      <c r="GS152" s="80"/>
      <c r="GT152" s="80"/>
      <c r="GU152" s="80"/>
      <c r="GV152" s="80"/>
      <c r="GW152" s="80"/>
      <c r="GX152" s="80"/>
      <c r="GY152" s="80"/>
      <c r="GZ152" s="80"/>
      <c r="HA152" s="80"/>
      <c r="HB152" s="80"/>
      <c r="HC152" s="80"/>
      <c r="HD152" s="80"/>
      <c r="HE152" s="80"/>
      <c r="HF152" s="80"/>
      <c r="HG152" s="80"/>
      <c r="HH152" s="80"/>
      <c r="HI152" s="80"/>
      <c r="HJ152" s="80"/>
      <c r="HK152" s="80"/>
      <c r="HL152" s="80"/>
      <c r="HM152" s="80"/>
      <c r="HN152" s="80"/>
      <c r="HO152" s="80"/>
      <c r="HP152" s="80"/>
      <c r="HQ152" s="80"/>
      <c r="HR152" s="80"/>
      <c r="HS152" s="80"/>
      <c r="HT152" s="80"/>
      <c r="HU152" s="80"/>
      <c r="HV152" s="80"/>
      <c r="HW152" s="80"/>
      <c r="HX152" s="80"/>
      <c r="HY152" s="80"/>
      <c r="HZ152" s="80"/>
      <c r="IA152" s="80"/>
      <c r="IB152" s="80"/>
      <c r="IC152" s="80"/>
      <c r="ID152" s="80"/>
      <c r="IE152" s="80"/>
      <c r="IF152" s="80"/>
      <c r="IG152" s="80"/>
      <c r="IH152" s="80"/>
      <c r="II152" s="80"/>
      <c r="IJ152" s="80"/>
      <c r="IK152" s="80"/>
      <c r="IL152" s="80"/>
      <c r="IM152" s="80"/>
      <c r="IN152" s="80"/>
      <c r="IO152" s="80"/>
      <c r="IP152" s="80"/>
      <c r="IQ152" s="80"/>
      <c r="IR152" s="80"/>
      <c r="IS152" s="80"/>
      <c r="IT152" s="80"/>
      <c r="IU152" s="80"/>
      <c r="IV152" s="80"/>
    </row>
    <row r="153" spans="1:256" s="82" customFormat="1" ht="25.5" customHeight="1" x14ac:dyDescent="0.25">
      <c r="A153" s="75" t="s">
        <v>729</v>
      </c>
      <c r="B153" s="76" t="s">
        <v>730</v>
      </c>
      <c r="C153" s="77">
        <v>1224512</v>
      </c>
      <c r="D153" s="77"/>
      <c r="E153" s="78">
        <f t="shared" si="3"/>
        <v>1224512</v>
      </c>
      <c r="F153" s="79"/>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1"/>
      <c r="AV153" s="79"/>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c r="DC153" s="80"/>
      <c r="DD153" s="80"/>
      <c r="DE153" s="80"/>
      <c r="DF153" s="80"/>
      <c r="DG153" s="80"/>
      <c r="DH153" s="80"/>
      <c r="DI153" s="80"/>
      <c r="DJ153" s="80"/>
      <c r="DK153" s="80"/>
      <c r="DL153" s="80"/>
      <c r="DM153" s="80"/>
      <c r="DN153" s="80"/>
      <c r="DO153" s="80"/>
      <c r="DP153" s="80"/>
      <c r="DQ153" s="80"/>
      <c r="DR153" s="80"/>
      <c r="DS153" s="80"/>
      <c r="DT153" s="80"/>
      <c r="DU153" s="80"/>
      <c r="DV153" s="80"/>
      <c r="DW153" s="80"/>
      <c r="DX153" s="80"/>
      <c r="DY153" s="80"/>
      <c r="DZ153" s="80"/>
      <c r="EA153" s="80"/>
      <c r="EB153" s="80"/>
      <c r="EC153" s="80"/>
      <c r="ED153" s="80"/>
      <c r="EE153" s="80"/>
      <c r="EF153" s="80"/>
      <c r="EG153" s="80"/>
      <c r="EH153" s="80"/>
      <c r="EI153" s="80"/>
      <c r="EJ153" s="80"/>
      <c r="EK153" s="80"/>
      <c r="EL153" s="80"/>
      <c r="EM153" s="80"/>
      <c r="EN153" s="80"/>
      <c r="EO153" s="80"/>
      <c r="EP153" s="80"/>
      <c r="EQ153" s="80"/>
      <c r="ER153" s="80"/>
      <c r="ES153" s="80"/>
      <c r="ET153" s="80"/>
      <c r="EU153" s="80"/>
      <c r="EV153" s="80"/>
      <c r="EW153" s="80"/>
      <c r="EX153" s="80"/>
      <c r="EY153" s="80"/>
      <c r="EZ153" s="80"/>
      <c r="FA153" s="80"/>
      <c r="FB153" s="80"/>
      <c r="FC153" s="80"/>
      <c r="FD153" s="80"/>
      <c r="FE153" s="80"/>
      <c r="FF153" s="80"/>
      <c r="FG153" s="80"/>
      <c r="FH153" s="80"/>
      <c r="FI153" s="80"/>
      <c r="FJ153" s="80"/>
      <c r="FK153" s="80"/>
      <c r="FL153" s="80"/>
      <c r="FM153" s="80"/>
      <c r="FN153" s="80"/>
      <c r="FO153" s="80"/>
      <c r="FP153" s="80"/>
      <c r="FQ153" s="80"/>
      <c r="FR153" s="80"/>
      <c r="FS153" s="80"/>
      <c r="FT153" s="80"/>
      <c r="FU153" s="80"/>
      <c r="FV153" s="80"/>
      <c r="FW153" s="80"/>
      <c r="FX153" s="80"/>
      <c r="FY153" s="80"/>
      <c r="FZ153" s="80"/>
      <c r="GA153" s="80"/>
      <c r="GB153" s="80"/>
      <c r="GC153" s="80"/>
      <c r="GD153" s="80"/>
      <c r="GE153" s="80"/>
      <c r="GF153" s="80"/>
      <c r="GG153" s="80"/>
      <c r="GH153" s="80"/>
      <c r="GI153" s="80"/>
      <c r="GJ153" s="80"/>
      <c r="GK153" s="80"/>
      <c r="GL153" s="80"/>
      <c r="GM153" s="80"/>
      <c r="GN153" s="80"/>
      <c r="GO153" s="80"/>
      <c r="GP153" s="80"/>
      <c r="GQ153" s="80"/>
      <c r="GR153" s="80"/>
      <c r="GS153" s="80"/>
      <c r="GT153" s="80"/>
      <c r="GU153" s="80"/>
      <c r="GV153" s="80"/>
      <c r="GW153" s="80"/>
      <c r="GX153" s="80"/>
      <c r="GY153" s="80"/>
      <c r="GZ153" s="80"/>
      <c r="HA153" s="80"/>
      <c r="HB153" s="80"/>
      <c r="HC153" s="80"/>
      <c r="HD153" s="80"/>
      <c r="HE153" s="80"/>
      <c r="HF153" s="80"/>
      <c r="HG153" s="80"/>
      <c r="HH153" s="80"/>
      <c r="HI153" s="80"/>
      <c r="HJ153" s="80"/>
      <c r="HK153" s="80"/>
      <c r="HL153" s="80"/>
      <c r="HM153" s="80"/>
      <c r="HN153" s="80"/>
      <c r="HO153" s="80"/>
      <c r="HP153" s="80"/>
      <c r="HQ153" s="80"/>
      <c r="HR153" s="80"/>
      <c r="HS153" s="80"/>
      <c r="HT153" s="80"/>
      <c r="HU153" s="80"/>
      <c r="HV153" s="80"/>
      <c r="HW153" s="80"/>
      <c r="HX153" s="80"/>
      <c r="HY153" s="80"/>
      <c r="HZ153" s="80"/>
      <c r="IA153" s="80"/>
      <c r="IB153" s="80"/>
      <c r="IC153" s="80"/>
      <c r="ID153" s="80"/>
      <c r="IE153" s="80"/>
      <c r="IF153" s="80"/>
      <c r="IG153" s="80"/>
      <c r="IH153" s="80"/>
      <c r="II153" s="80"/>
      <c r="IJ153" s="80"/>
      <c r="IK153" s="80"/>
      <c r="IL153" s="80"/>
      <c r="IM153" s="80"/>
      <c r="IN153" s="80"/>
      <c r="IO153" s="80"/>
      <c r="IP153" s="80"/>
      <c r="IQ153" s="80"/>
      <c r="IR153" s="80"/>
      <c r="IS153" s="80"/>
      <c r="IT153" s="80"/>
      <c r="IU153" s="80"/>
      <c r="IV153" s="80"/>
    </row>
    <row r="154" spans="1:256" s="82" customFormat="1" ht="25.5" customHeight="1" x14ac:dyDescent="0.25">
      <c r="A154" s="64" t="s">
        <v>731</v>
      </c>
      <c r="B154" s="88" t="s">
        <v>732</v>
      </c>
      <c r="C154" s="73">
        <f>SUM(C155:C160)</f>
        <v>7457414</v>
      </c>
      <c r="D154" s="73">
        <f>SUM(D155:D160)</f>
        <v>0</v>
      </c>
      <c r="E154" s="74">
        <f>SUM(E155:E160)</f>
        <v>7457414</v>
      </c>
      <c r="F154" s="79"/>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1"/>
      <c r="AV154" s="79"/>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80"/>
      <c r="DD154" s="80"/>
      <c r="DE154" s="80"/>
      <c r="DF154" s="80"/>
      <c r="DG154" s="80"/>
      <c r="DH154" s="80"/>
      <c r="DI154" s="80"/>
      <c r="DJ154" s="80"/>
      <c r="DK154" s="80"/>
      <c r="DL154" s="80"/>
      <c r="DM154" s="80"/>
      <c r="DN154" s="80"/>
      <c r="DO154" s="80"/>
      <c r="DP154" s="80"/>
      <c r="DQ154" s="80"/>
      <c r="DR154" s="80"/>
      <c r="DS154" s="80"/>
      <c r="DT154" s="80"/>
      <c r="DU154" s="80"/>
      <c r="DV154" s="80"/>
      <c r="DW154" s="80"/>
      <c r="DX154" s="80"/>
      <c r="DY154" s="80"/>
      <c r="DZ154" s="80"/>
      <c r="EA154" s="80"/>
      <c r="EB154" s="80"/>
      <c r="EC154" s="80"/>
      <c r="ED154" s="80"/>
      <c r="EE154" s="80"/>
      <c r="EF154" s="80"/>
      <c r="EG154" s="80"/>
      <c r="EH154" s="80"/>
      <c r="EI154" s="80"/>
      <c r="EJ154" s="80"/>
      <c r="EK154" s="80"/>
      <c r="EL154" s="80"/>
      <c r="EM154" s="80"/>
      <c r="EN154" s="80"/>
      <c r="EO154" s="80"/>
      <c r="EP154" s="80"/>
      <c r="EQ154" s="80"/>
      <c r="ER154" s="80"/>
      <c r="ES154" s="80"/>
      <c r="ET154" s="80"/>
      <c r="EU154" s="80"/>
      <c r="EV154" s="80"/>
      <c r="EW154" s="80"/>
      <c r="EX154" s="80"/>
      <c r="EY154" s="80"/>
      <c r="EZ154" s="80"/>
      <c r="FA154" s="80"/>
      <c r="FB154" s="80"/>
      <c r="FC154" s="80"/>
      <c r="FD154" s="80"/>
      <c r="FE154" s="80"/>
      <c r="FF154" s="80"/>
      <c r="FG154" s="80"/>
      <c r="FH154" s="80"/>
      <c r="FI154" s="80"/>
      <c r="FJ154" s="80"/>
      <c r="FK154" s="80"/>
      <c r="FL154" s="80"/>
      <c r="FM154" s="80"/>
      <c r="FN154" s="80"/>
      <c r="FO154" s="80"/>
      <c r="FP154" s="80"/>
      <c r="FQ154" s="80"/>
      <c r="FR154" s="80"/>
      <c r="FS154" s="80"/>
      <c r="FT154" s="80"/>
      <c r="FU154" s="80"/>
      <c r="FV154" s="80"/>
      <c r="FW154" s="80"/>
      <c r="FX154" s="80"/>
      <c r="FY154" s="80"/>
      <c r="FZ154" s="80"/>
      <c r="GA154" s="80"/>
      <c r="GB154" s="80"/>
      <c r="GC154" s="80"/>
      <c r="GD154" s="80"/>
      <c r="GE154" s="80"/>
      <c r="GF154" s="80"/>
      <c r="GG154" s="80"/>
      <c r="GH154" s="80"/>
      <c r="GI154" s="80"/>
      <c r="GJ154" s="80"/>
      <c r="GK154" s="80"/>
      <c r="GL154" s="80"/>
      <c r="GM154" s="80"/>
      <c r="GN154" s="80"/>
      <c r="GO154" s="80"/>
      <c r="GP154" s="80"/>
      <c r="GQ154" s="80"/>
      <c r="GR154" s="80"/>
      <c r="GS154" s="80"/>
      <c r="GT154" s="80"/>
      <c r="GU154" s="80"/>
      <c r="GV154" s="80"/>
      <c r="GW154" s="80"/>
      <c r="GX154" s="80"/>
      <c r="GY154" s="80"/>
      <c r="GZ154" s="80"/>
      <c r="HA154" s="80"/>
      <c r="HB154" s="80"/>
      <c r="HC154" s="80"/>
      <c r="HD154" s="80"/>
      <c r="HE154" s="80"/>
      <c r="HF154" s="80"/>
      <c r="HG154" s="80"/>
      <c r="HH154" s="80"/>
      <c r="HI154" s="80"/>
      <c r="HJ154" s="80"/>
      <c r="HK154" s="80"/>
      <c r="HL154" s="80"/>
      <c r="HM154" s="80"/>
      <c r="HN154" s="80"/>
      <c r="HO154" s="80"/>
      <c r="HP154" s="80"/>
      <c r="HQ154" s="80"/>
      <c r="HR154" s="80"/>
      <c r="HS154" s="80"/>
      <c r="HT154" s="80"/>
      <c r="HU154" s="80"/>
      <c r="HV154" s="80"/>
      <c r="HW154" s="80"/>
      <c r="HX154" s="80"/>
      <c r="HY154" s="80"/>
      <c r="HZ154" s="80"/>
      <c r="IA154" s="80"/>
      <c r="IB154" s="80"/>
      <c r="IC154" s="80"/>
      <c r="ID154" s="80"/>
      <c r="IE154" s="80"/>
      <c r="IF154" s="80"/>
      <c r="IG154" s="80"/>
      <c r="IH154" s="80"/>
      <c r="II154" s="80"/>
      <c r="IJ154" s="80"/>
      <c r="IK154" s="80"/>
      <c r="IL154" s="80"/>
      <c r="IM154" s="80"/>
      <c r="IN154" s="80"/>
      <c r="IO154" s="80"/>
      <c r="IP154" s="80"/>
      <c r="IQ154" s="80"/>
      <c r="IR154" s="80"/>
      <c r="IS154" s="80"/>
      <c r="IT154" s="80"/>
      <c r="IU154" s="80"/>
      <c r="IV154" s="80"/>
    </row>
    <row r="155" spans="1:256" s="82" customFormat="1" ht="25.5" customHeight="1" x14ac:dyDescent="0.25">
      <c r="A155" s="75" t="s">
        <v>733</v>
      </c>
      <c r="B155" s="76" t="s">
        <v>734</v>
      </c>
      <c r="C155" s="77">
        <v>26309</v>
      </c>
      <c r="D155" s="77"/>
      <c r="E155" s="78">
        <f t="shared" si="3"/>
        <v>26309</v>
      </c>
      <c r="F155" s="79"/>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1"/>
      <c r="AV155" s="79"/>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c r="DC155" s="80"/>
      <c r="DD155" s="80"/>
      <c r="DE155" s="80"/>
      <c r="DF155" s="80"/>
      <c r="DG155" s="80"/>
      <c r="DH155" s="80"/>
      <c r="DI155" s="80"/>
      <c r="DJ155" s="80"/>
      <c r="DK155" s="80"/>
      <c r="DL155" s="80"/>
      <c r="DM155" s="80"/>
      <c r="DN155" s="80"/>
      <c r="DO155" s="80"/>
      <c r="DP155" s="80"/>
      <c r="DQ155" s="80"/>
      <c r="DR155" s="80"/>
      <c r="DS155" s="80"/>
      <c r="DT155" s="80"/>
      <c r="DU155" s="80"/>
      <c r="DV155" s="80"/>
      <c r="DW155" s="80"/>
      <c r="DX155" s="80"/>
      <c r="DY155" s="80"/>
      <c r="DZ155" s="80"/>
      <c r="EA155" s="80"/>
      <c r="EB155" s="80"/>
      <c r="EC155" s="80"/>
      <c r="ED155" s="80"/>
      <c r="EE155" s="80"/>
      <c r="EF155" s="80"/>
      <c r="EG155" s="80"/>
      <c r="EH155" s="80"/>
      <c r="EI155" s="80"/>
      <c r="EJ155" s="80"/>
      <c r="EK155" s="80"/>
      <c r="EL155" s="80"/>
      <c r="EM155" s="80"/>
      <c r="EN155" s="80"/>
      <c r="EO155" s="80"/>
      <c r="EP155" s="80"/>
      <c r="EQ155" s="80"/>
      <c r="ER155" s="80"/>
      <c r="ES155" s="80"/>
      <c r="ET155" s="80"/>
      <c r="EU155" s="80"/>
      <c r="EV155" s="80"/>
      <c r="EW155" s="80"/>
      <c r="EX155" s="80"/>
      <c r="EY155" s="80"/>
      <c r="EZ155" s="80"/>
      <c r="FA155" s="80"/>
      <c r="FB155" s="80"/>
      <c r="FC155" s="80"/>
      <c r="FD155" s="80"/>
      <c r="FE155" s="80"/>
      <c r="FF155" s="80"/>
      <c r="FG155" s="80"/>
      <c r="FH155" s="80"/>
      <c r="FI155" s="80"/>
      <c r="FJ155" s="80"/>
      <c r="FK155" s="80"/>
      <c r="FL155" s="80"/>
      <c r="FM155" s="80"/>
      <c r="FN155" s="80"/>
      <c r="FO155" s="80"/>
      <c r="FP155" s="80"/>
      <c r="FQ155" s="80"/>
      <c r="FR155" s="80"/>
      <c r="FS155" s="80"/>
      <c r="FT155" s="80"/>
      <c r="FU155" s="80"/>
      <c r="FV155" s="80"/>
      <c r="FW155" s="80"/>
      <c r="FX155" s="80"/>
      <c r="FY155" s="80"/>
      <c r="FZ155" s="80"/>
      <c r="GA155" s="80"/>
      <c r="GB155" s="80"/>
      <c r="GC155" s="80"/>
      <c r="GD155" s="80"/>
      <c r="GE155" s="80"/>
      <c r="GF155" s="80"/>
      <c r="GG155" s="80"/>
      <c r="GH155" s="80"/>
      <c r="GI155" s="80"/>
      <c r="GJ155" s="80"/>
      <c r="GK155" s="80"/>
      <c r="GL155" s="80"/>
      <c r="GM155" s="80"/>
      <c r="GN155" s="80"/>
      <c r="GO155" s="80"/>
      <c r="GP155" s="80"/>
      <c r="GQ155" s="80"/>
      <c r="GR155" s="80"/>
      <c r="GS155" s="80"/>
      <c r="GT155" s="80"/>
      <c r="GU155" s="80"/>
      <c r="GV155" s="80"/>
      <c r="GW155" s="80"/>
      <c r="GX155" s="80"/>
      <c r="GY155" s="80"/>
      <c r="GZ155" s="80"/>
      <c r="HA155" s="80"/>
      <c r="HB155" s="80"/>
      <c r="HC155" s="80"/>
      <c r="HD155" s="80"/>
      <c r="HE155" s="80"/>
      <c r="HF155" s="80"/>
      <c r="HG155" s="80"/>
      <c r="HH155" s="80"/>
      <c r="HI155" s="80"/>
      <c r="HJ155" s="80"/>
      <c r="HK155" s="80"/>
      <c r="HL155" s="80"/>
      <c r="HM155" s="80"/>
      <c r="HN155" s="80"/>
      <c r="HO155" s="80"/>
      <c r="HP155" s="80"/>
      <c r="HQ155" s="80"/>
      <c r="HR155" s="80"/>
      <c r="HS155" s="80"/>
      <c r="HT155" s="80"/>
      <c r="HU155" s="80"/>
      <c r="HV155" s="80"/>
      <c r="HW155" s="80"/>
      <c r="HX155" s="80"/>
      <c r="HY155" s="80"/>
      <c r="HZ155" s="80"/>
      <c r="IA155" s="80"/>
      <c r="IB155" s="80"/>
      <c r="IC155" s="80"/>
      <c r="ID155" s="80"/>
      <c r="IE155" s="80"/>
      <c r="IF155" s="80"/>
      <c r="IG155" s="80"/>
      <c r="IH155" s="80"/>
      <c r="II155" s="80"/>
      <c r="IJ155" s="80"/>
      <c r="IK155" s="80"/>
      <c r="IL155" s="80"/>
      <c r="IM155" s="80"/>
      <c r="IN155" s="80"/>
      <c r="IO155" s="80"/>
      <c r="IP155" s="80"/>
      <c r="IQ155" s="80"/>
      <c r="IR155" s="80"/>
      <c r="IS155" s="80"/>
      <c r="IT155" s="80"/>
      <c r="IU155" s="80"/>
      <c r="IV155" s="80"/>
    </row>
    <row r="156" spans="1:256" s="82" customFormat="1" ht="25.5" customHeight="1" x14ac:dyDescent="0.25">
      <c r="A156" s="75" t="s">
        <v>735</v>
      </c>
      <c r="B156" s="76" t="s">
        <v>736</v>
      </c>
      <c r="C156" s="77">
        <v>304673</v>
      </c>
      <c r="D156" s="77"/>
      <c r="E156" s="78">
        <f t="shared" si="3"/>
        <v>304673</v>
      </c>
      <c r="F156" s="79"/>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1"/>
      <c r="AV156" s="79"/>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c r="GG156" s="80"/>
      <c r="GH156" s="80"/>
      <c r="GI156" s="80"/>
      <c r="GJ156" s="80"/>
      <c r="GK156" s="80"/>
      <c r="GL156" s="80"/>
      <c r="GM156" s="80"/>
      <c r="GN156" s="80"/>
      <c r="GO156" s="80"/>
      <c r="GP156" s="80"/>
      <c r="GQ156" s="80"/>
      <c r="GR156" s="80"/>
      <c r="GS156" s="80"/>
      <c r="GT156" s="80"/>
      <c r="GU156" s="80"/>
      <c r="GV156" s="80"/>
      <c r="GW156" s="80"/>
      <c r="GX156" s="80"/>
      <c r="GY156" s="80"/>
      <c r="GZ156" s="80"/>
      <c r="HA156" s="80"/>
      <c r="HB156" s="80"/>
      <c r="HC156" s="80"/>
      <c r="HD156" s="80"/>
      <c r="HE156" s="80"/>
      <c r="HF156" s="80"/>
      <c r="HG156" s="80"/>
      <c r="HH156" s="80"/>
      <c r="HI156" s="80"/>
      <c r="HJ156" s="80"/>
      <c r="HK156" s="80"/>
      <c r="HL156" s="80"/>
      <c r="HM156" s="80"/>
      <c r="HN156" s="80"/>
      <c r="HO156" s="80"/>
      <c r="HP156" s="80"/>
      <c r="HQ156" s="80"/>
      <c r="HR156" s="80"/>
      <c r="HS156" s="80"/>
      <c r="HT156" s="80"/>
      <c r="HU156" s="80"/>
      <c r="HV156" s="80"/>
      <c r="HW156" s="80"/>
      <c r="HX156" s="80"/>
      <c r="HY156" s="80"/>
      <c r="HZ156" s="80"/>
      <c r="IA156" s="80"/>
      <c r="IB156" s="80"/>
      <c r="IC156" s="80"/>
      <c r="ID156" s="80"/>
      <c r="IE156" s="80"/>
      <c r="IF156" s="80"/>
      <c r="IG156" s="80"/>
      <c r="IH156" s="80"/>
      <c r="II156" s="80"/>
      <c r="IJ156" s="80"/>
      <c r="IK156" s="80"/>
      <c r="IL156" s="80"/>
      <c r="IM156" s="80"/>
      <c r="IN156" s="80"/>
      <c r="IO156" s="80"/>
      <c r="IP156" s="80"/>
      <c r="IQ156" s="80"/>
      <c r="IR156" s="80"/>
      <c r="IS156" s="80"/>
      <c r="IT156" s="80"/>
      <c r="IU156" s="80"/>
      <c r="IV156" s="80"/>
    </row>
    <row r="157" spans="1:256" s="82" customFormat="1" ht="25.5" customHeight="1" x14ac:dyDescent="0.25">
      <c r="A157" s="75" t="s">
        <v>737</v>
      </c>
      <c r="B157" s="76" t="s">
        <v>738</v>
      </c>
      <c r="C157" s="77">
        <v>7713</v>
      </c>
      <c r="D157" s="77"/>
      <c r="E157" s="78">
        <f t="shared" si="3"/>
        <v>7713</v>
      </c>
      <c r="F157" s="79"/>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1"/>
      <c r="AV157" s="79"/>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80"/>
      <c r="DD157" s="80"/>
      <c r="DE157" s="80"/>
      <c r="DF157" s="80"/>
      <c r="DG157" s="80"/>
      <c r="DH157" s="80"/>
      <c r="DI157" s="80"/>
      <c r="DJ157" s="80"/>
      <c r="DK157" s="80"/>
      <c r="DL157" s="80"/>
      <c r="DM157" s="80"/>
      <c r="DN157" s="80"/>
      <c r="DO157" s="80"/>
      <c r="DP157" s="80"/>
      <c r="DQ157" s="80"/>
      <c r="DR157" s="80"/>
      <c r="DS157" s="80"/>
      <c r="DT157" s="80"/>
      <c r="DU157" s="80"/>
      <c r="DV157" s="80"/>
      <c r="DW157" s="80"/>
      <c r="DX157" s="80"/>
      <c r="DY157" s="80"/>
      <c r="DZ157" s="80"/>
      <c r="EA157" s="80"/>
      <c r="EB157" s="80"/>
      <c r="EC157" s="80"/>
      <c r="ED157" s="80"/>
      <c r="EE157" s="80"/>
      <c r="EF157" s="80"/>
      <c r="EG157" s="80"/>
      <c r="EH157" s="80"/>
      <c r="EI157" s="80"/>
      <c r="EJ157" s="80"/>
      <c r="EK157" s="80"/>
      <c r="EL157" s="80"/>
      <c r="EM157" s="80"/>
      <c r="EN157" s="80"/>
      <c r="EO157" s="80"/>
      <c r="EP157" s="80"/>
      <c r="EQ157" s="80"/>
      <c r="ER157" s="80"/>
      <c r="ES157" s="80"/>
      <c r="ET157" s="80"/>
      <c r="EU157" s="80"/>
      <c r="EV157" s="80"/>
      <c r="EW157" s="80"/>
      <c r="EX157" s="80"/>
      <c r="EY157" s="80"/>
      <c r="EZ157" s="80"/>
      <c r="FA157" s="80"/>
      <c r="FB157" s="80"/>
      <c r="FC157" s="80"/>
      <c r="FD157" s="80"/>
      <c r="FE157" s="80"/>
      <c r="FF157" s="80"/>
      <c r="FG157" s="80"/>
      <c r="FH157" s="80"/>
      <c r="FI157" s="80"/>
      <c r="FJ157" s="80"/>
      <c r="FK157" s="80"/>
      <c r="FL157" s="80"/>
      <c r="FM157" s="80"/>
      <c r="FN157" s="80"/>
      <c r="FO157" s="80"/>
      <c r="FP157" s="80"/>
      <c r="FQ157" s="80"/>
      <c r="FR157" s="80"/>
      <c r="FS157" s="80"/>
      <c r="FT157" s="80"/>
      <c r="FU157" s="80"/>
      <c r="FV157" s="80"/>
      <c r="FW157" s="80"/>
      <c r="FX157" s="80"/>
      <c r="FY157" s="80"/>
      <c r="FZ157" s="80"/>
      <c r="GA157" s="80"/>
      <c r="GB157" s="80"/>
      <c r="GC157" s="80"/>
      <c r="GD157" s="80"/>
      <c r="GE157" s="80"/>
      <c r="GF157" s="80"/>
      <c r="GG157" s="80"/>
      <c r="GH157" s="80"/>
      <c r="GI157" s="80"/>
      <c r="GJ157" s="80"/>
      <c r="GK157" s="80"/>
      <c r="GL157" s="80"/>
      <c r="GM157" s="80"/>
      <c r="GN157" s="80"/>
      <c r="GO157" s="80"/>
      <c r="GP157" s="80"/>
      <c r="GQ157" s="80"/>
      <c r="GR157" s="80"/>
      <c r="GS157" s="80"/>
      <c r="GT157" s="80"/>
      <c r="GU157" s="80"/>
      <c r="GV157" s="80"/>
      <c r="GW157" s="80"/>
      <c r="GX157" s="80"/>
      <c r="GY157" s="80"/>
      <c r="GZ157" s="80"/>
      <c r="HA157" s="80"/>
      <c r="HB157" s="80"/>
      <c r="HC157" s="80"/>
      <c r="HD157" s="80"/>
      <c r="HE157" s="80"/>
      <c r="HF157" s="80"/>
      <c r="HG157" s="80"/>
      <c r="HH157" s="80"/>
      <c r="HI157" s="80"/>
      <c r="HJ157" s="80"/>
      <c r="HK157" s="80"/>
      <c r="HL157" s="80"/>
      <c r="HM157" s="80"/>
      <c r="HN157" s="80"/>
      <c r="HO157" s="80"/>
      <c r="HP157" s="80"/>
      <c r="HQ157" s="80"/>
      <c r="HR157" s="80"/>
      <c r="HS157" s="80"/>
      <c r="HT157" s="80"/>
      <c r="HU157" s="80"/>
      <c r="HV157" s="80"/>
      <c r="HW157" s="80"/>
      <c r="HX157" s="80"/>
      <c r="HY157" s="80"/>
      <c r="HZ157" s="80"/>
      <c r="IA157" s="80"/>
      <c r="IB157" s="80"/>
      <c r="IC157" s="80"/>
      <c r="ID157" s="80"/>
      <c r="IE157" s="80"/>
      <c r="IF157" s="80"/>
      <c r="IG157" s="80"/>
      <c r="IH157" s="80"/>
      <c r="II157" s="80"/>
      <c r="IJ157" s="80"/>
      <c r="IK157" s="80"/>
      <c r="IL157" s="80"/>
      <c r="IM157" s="80"/>
      <c r="IN157" s="80"/>
      <c r="IO157" s="80"/>
      <c r="IP157" s="80"/>
      <c r="IQ157" s="80"/>
      <c r="IR157" s="80"/>
      <c r="IS157" s="80"/>
      <c r="IT157" s="80"/>
      <c r="IU157" s="80"/>
      <c r="IV157" s="80"/>
    </row>
    <row r="158" spans="1:256" s="82" customFormat="1" ht="25.5" customHeight="1" x14ac:dyDescent="0.25">
      <c r="A158" s="75" t="s">
        <v>739</v>
      </c>
      <c r="B158" s="76" t="s">
        <v>740</v>
      </c>
      <c r="C158" s="141">
        <v>0</v>
      </c>
      <c r="D158" s="141"/>
      <c r="E158" s="78">
        <f t="shared" si="3"/>
        <v>0</v>
      </c>
      <c r="F158" s="79"/>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1"/>
      <c r="AV158" s="79"/>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c r="GG158" s="80"/>
      <c r="GH158" s="80"/>
      <c r="GI158" s="80"/>
      <c r="GJ158" s="80"/>
      <c r="GK158" s="80"/>
      <c r="GL158" s="80"/>
      <c r="GM158" s="80"/>
      <c r="GN158" s="80"/>
      <c r="GO158" s="80"/>
      <c r="GP158" s="80"/>
      <c r="GQ158" s="80"/>
      <c r="GR158" s="80"/>
      <c r="GS158" s="80"/>
      <c r="GT158" s="80"/>
      <c r="GU158" s="80"/>
      <c r="GV158" s="80"/>
      <c r="GW158" s="80"/>
      <c r="GX158" s="80"/>
      <c r="GY158" s="80"/>
      <c r="GZ158" s="80"/>
      <c r="HA158" s="80"/>
      <c r="HB158" s="80"/>
      <c r="HC158" s="80"/>
      <c r="HD158" s="80"/>
      <c r="HE158" s="80"/>
      <c r="HF158" s="80"/>
      <c r="HG158" s="80"/>
      <c r="HH158" s="80"/>
      <c r="HI158" s="80"/>
      <c r="HJ158" s="80"/>
      <c r="HK158" s="80"/>
      <c r="HL158" s="80"/>
      <c r="HM158" s="80"/>
      <c r="HN158" s="80"/>
      <c r="HO158" s="80"/>
      <c r="HP158" s="80"/>
      <c r="HQ158" s="80"/>
      <c r="HR158" s="80"/>
      <c r="HS158" s="80"/>
      <c r="HT158" s="80"/>
      <c r="HU158" s="80"/>
      <c r="HV158" s="80"/>
      <c r="HW158" s="80"/>
      <c r="HX158" s="80"/>
      <c r="HY158" s="80"/>
      <c r="HZ158" s="80"/>
      <c r="IA158" s="80"/>
      <c r="IB158" s="80"/>
      <c r="IC158" s="80"/>
      <c r="ID158" s="80"/>
      <c r="IE158" s="80"/>
      <c r="IF158" s="80"/>
      <c r="IG158" s="80"/>
      <c r="IH158" s="80"/>
      <c r="II158" s="80"/>
      <c r="IJ158" s="80"/>
      <c r="IK158" s="80"/>
      <c r="IL158" s="80"/>
      <c r="IM158" s="80"/>
      <c r="IN158" s="80"/>
      <c r="IO158" s="80"/>
      <c r="IP158" s="80"/>
      <c r="IQ158" s="80"/>
      <c r="IR158" s="80"/>
      <c r="IS158" s="80"/>
      <c r="IT158" s="80"/>
      <c r="IU158" s="80"/>
      <c r="IV158" s="80"/>
    </row>
    <row r="159" spans="1:256" s="82" customFormat="1" ht="25.5" customHeight="1" x14ac:dyDescent="0.25">
      <c r="A159" s="75" t="s">
        <v>741</v>
      </c>
      <c r="B159" s="76" t="s">
        <v>742</v>
      </c>
      <c r="C159" s="77">
        <v>3119249</v>
      </c>
      <c r="D159" s="77"/>
      <c r="E159" s="78">
        <f>C159+D159</f>
        <v>3119249</v>
      </c>
      <c r="F159" s="79"/>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1"/>
      <c r="AV159" s="79"/>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80"/>
      <c r="DD159" s="80"/>
      <c r="DE159" s="80"/>
      <c r="DF159" s="80"/>
      <c r="DG159" s="80"/>
      <c r="DH159" s="80"/>
      <c r="DI159" s="80"/>
      <c r="DJ159" s="80"/>
      <c r="DK159" s="80"/>
      <c r="DL159" s="80"/>
      <c r="DM159" s="80"/>
      <c r="DN159" s="80"/>
      <c r="DO159" s="80"/>
      <c r="DP159" s="80"/>
      <c r="DQ159" s="80"/>
      <c r="DR159" s="80"/>
      <c r="DS159" s="80"/>
      <c r="DT159" s="80"/>
      <c r="DU159" s="80"/>
      <c r="DV159" s="80"/>
      <c r="DW159" s="80"/>
      <c r="DX159" s="80"/>
      <c r="DY159" s="80"/>
      <c r="DZ159" s="80"/>
      <c r="EA159" s="80"/>
      <c r="EB159" s="80"/>
      <c r="EC159" s="80"/>
      <c r="ED159" s="80"/>
      <c r="EE159" s="80"/>
      <c r="EF159" s="80"/>
      <c r="EG159" s="80"/>
      <c r="EH159" s="80"/>
      <c r="EI159" s="80"/>
      <c r="EJ159" s="80"/>
      <c r="EK159" s="80"/>
      <c r="EL159" s="80"/>
      <c r="EM159" s="80"/>
      <c r="EN159" s="80"/>
      <c r="EO159" s="80"/>
      <c r="EP159" s="80"/>
      <c r="EQ159" s="80"/>
      <c r="ER159" s="80"/>
      <c r="ES159" s="80"/>
      <c r="ET159" s="80"/>
      <c r="EU159" s="80"/>
      <c r="EV159" s="80"/>
      <c r="EW159" s="80"/>
      <c r="EX159" s="80"/>
      <c r="EY159" s="80"/>
      <c r="EZ159" s="80"/>
      <c r="FA159" s="80"/>
      <c r="FB159" s="80"/>
      <c r="FC159" s="80"/>
      <c r="FD159" s="80"/>
      <c r="FE159" s="80"/>
      <c r="FF159" s="80"/>
      <c r="FG159" s="80"/>
      <c r="FH159" s="80"/>
      <c r="FI159" s="80"/>
      <c r="FJ159" s="80"/>
      <c r="FK159" s="80"/>
      <c r="FL159" s="80"/>
      <c r="FM159" s="80"/>
      <c r="FN159" s="80"/>
      <c r="FO159" s="80"/>
      <c r="FP159" s="80"/>
      <c r="FQ159" s="80"/>
      <c r="FR159" s="80"/>
      <c r="FS159" s="80"/>
      <c r="FT159" s="80"/>
      <c r="FU159" s="80"/>
      <c r="FV159" s="80"/>
      <c r="FW159" s="80"/>
      <c r="FX159" s="80"/>
      <c r="FY159" s="80"/>
      <c r="FZ159" s="80"/>
      <c r="GA159" s="80"/>
      <c r="GB159" s="80"/>
      <c r="GC159" s="80"/>
      <c r="GD159" s="80"/>
      <c r="GE159" s="80"/>
      <c r="GF159" s="80"/>
      <c r="GG159" s="80"/>
      <c r="GH159" s="80"/>
      <c r="GI159" s="80"/>
      <c r="GJ159" s="80"/>
      <c r="GK159" s="80"/>
      <c r="GL159" s="80"/>
      <c r="GM159" s="80"/>
      <c r="GN159" s="80"/>
      <c r="GO159" s="80"/>
      <c r="GP159" s="80"/>
      <c r="GQ159" s="80"/>
      <c r="GR159" s="80"/>
      <c r="GS159" s="80"/>
      <c r="GT159" s="80"/>
      <c r="GU159" s="80"/>
      <c r="GV159" s="80"/>
      <c r="GW159" s="80"/>
      <c r="GX159" s="80"/>
      <c r="GY159" s="80"/>
      <c r="GZ159" s="80"/>
      <c r="HA159" s="80"/>
      <c r="HB159" s="80"/>
      <c r="HC159" s="80"/>
      <c r="HD159" s="80"/>
      <c r="HE159" s="80"/>
      <c r="HF159" s="80"/>
      <c r="HG159" s="80"/>
      <c r="HH159" s="80"/>
      <c r="HI159" s="80"/>
      <c r="HJ159" s="80"/>
      <c r="HK159" s="80"/>
      <c r="HL159" s="80"/>
      <c r="HM159" s="80"/>
      <c r="HN159" s="80"/>
      <c r="HO159" s="80"/>
      <c r="HP159" s="80"/>
      <c r="HQ159" s="80"/>
      <c r="HR159" s="80"/>
      <c r="HS159" s="80"/>
      <c r="HT159" s="80"/>
      <c r="HU159" s="80"/>
      <c r="HV159" s="80"/>
      <c r="HW159" s="80"/>
      <c r="HX159" s="80"/>
      <c r="HY159" s="80"/>
      <c r="HZ159" s="80"/>
      <c r="IA159" s="80"/>
      <c r="IB159" s="80"/>
      <c r="IC159" s="80"/>
      <c r="ID159" s="80"/>
      <c r="IE159" s="80"/>
      <c r="IF159" s="80"/>
      <c r="IG159" s="80"/>
      <c r="IH159" s="80"/>
      <c r="II159" s="80"/>
      <c r="IJ159" s="80"/>
      <c r="IK159" s="80"/>
      <c r="IL159" s="80"/>
      <c r="IM159" s="80"/>
      <c r="IN159" s="80"/>
      <c r="IO159" s="80"/>
      <c r="IP159" s="80"/>
      <c r="IQ159" s="80"/>
      <c r="IR159" s="80"/>
      <c r="IS159" s="80"/>
      <c r="IT159" s="80"/>
      <c r="IU159" s="80"/>
      <c r="IV159" s="80"/>
    </row>
    <row r="160" spans="1:256" s="82" customFormat="1" ht="25.5" customHeight="1" x14ac:dyDescent="0.25">
      <c r="A160" s="75" t="s">
        <v>743</v>
      </c>
      <c r="B160" s="76" t="s">
        <v>744</v>
      </c>
      <c r="C160" s="77">
        <v>3999470</v>
      </c>
      <c r="D160" s="77"/>
      <c r="E160" s="78">
        <f>C160+D160</f>
        <v>3999470</v>
      </c>
      <c r="F160" s="79"/>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1"/>
      <c r="AV160" s="79"/>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c r="GG160" s="80"/>
      <c r="GH160" s="80"/>
      <c r="GI160" s="80"/>
      <c r="GJ160" s="80"/>
      <c r="GK160" s="80"/>
      <c r="GL160" s="80"/>
      <c r="GM160" s="80"/>
      <c r="GN160" s="80"/>
      <c r="GO160" s="80"/>
      <c r="GP160" s="80"/>
      <c r="GQ160" s="80"/>
      <c r="GR160" s="80"/>
      <c r="GS160" s="80"/>
      <c r="GT160" s="80"/>
      <c r="GU160" s="80"/>
      <c r="GV160" s="80"/>
      <c r="GW160" s="80"/>
      <c r="GX160" s="80"/>
      <c r="GY160" s="80"/>
      <c r="GZ160" s="80"/>
      <c r="HA160" s="80"/>
      <c r="HB160" s="80"/>
      <c r="HC160" s="80"/>
      <c r="HD160" s="80"/>
      <c r="HE160" s="80"/>
      <c r="HF160" s="80"/>
      <c r="HG160" s="80"/>
      <c r="HH160" s="80"/>
      <c r="HI160" s="80"/>
      <c r="HJ160" s="80"/>
      <c r="HK160" s="80"/>
      <c r="HL160" s="80"/>
      <c r="HM160" s="80"/>
      <c r="HN160" s="80"/>
      <c r="HO160" s="80"/>
      <c r="HP160" s="80"/>
      <c r="HQ160" s="80"/>
      <c r="HR160" s="80"/>
      <c r="HS160" s="80"/>
      <c r="HT160" s="80"/>
      <c r="HU160" s="80"/>
      <c r="HV160" s="80"/>
      <c r="HW160" s="80"/>
      <c r="HX160" s="80"/>
      <c r="HY160" s="80"/>
      <c r="HZ160" s="80"/>
      <c r="IA160" s="80"/>
      <c r="IB160" s="80"/>
      <c r="IC160" s="80"/>
      <c r="ID160" s="80"/>
      <c r="IE160" s="80"/>
      <c r="IF160" s="80"/>
      <c r="IG160" s="80"/>
      <c r="IH160" s="80"/>
      <c r="II160" s="80"/>
      <c r="IJ160" s="80"/>
      <c r="IK160" s="80"/>
      <c r="IL160" s="80"/>
      <c r="IM160" s="80"/>
      <c r="IN160" s="80"/>
      <c r="IO160" s="80"/>
      <c r="IP160" s="80"/>
      <c r="IQ160" s="80"/>
      <c r="IR160" s="80"/>
      <c r="IS160" s="80"/>
      <c r="IT160" s="80"/>
      <c r="IU160" s="80"/>
      <c r="IV160" s="80"/>
    </row>
    <row r="161" spans="1:256" s="82" customFormat="1" ht="25.5" customHeight="1" x14ac:dyDescent="0.25">
      <c r="A161" s="64">
        <v>4.4000000000000004</v>
      </c>
      <c r="B161" s="113" t="s">
        <v>745</v>
      </c>
      <c r="C161" s="66">
        <f>C162</f>
        <v>11030614</v>
      </c>
      <c r="D161" s="66">
        <f>D162</f>
        <v>0</v>
      </c>
      <c r="E161" s="114">
        <f>E162</f>
        <v>11030614</v>
      </c>
      <c r="F161" s="79"/>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1"/>
      <c r="AV161" s="79"/>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c r="GG161" s="80"/>
      <c r="GH161" s="80"/>
      <c r="GI161" s="80"/>
      <c r="GJ161" s="80"/>
      <c r="GK161" s="80"/>
      <c r="GL161" s="80"/>
      <c r="GM161" s="80"/>
      <c r="GN161" s="80"/>
      <c r="GO161" s="80"/>
      <c r="GP161" s="80"/>
      <c r="GQ161" s="80"/>
      <c r="GR161" s="80"/>
      <c r="GS161" s="80"/>
      <c r="GT161" s="80"/>
      <c r="GU161" s="80"/>
      <c r="GV161" s="80"/>
      <c r="GW161" s="80"/>
      <c r="GX161" s="80"/>
      <c r="GY161" s="80"/>
      <c r="GZ161" s="80"/>
      <c r="HA161" s="80"/>
      <c r="HB161" s="80"/>
      <c r="HC161" s="80"/>
      <c r="HD161" s="80"/>
      <c r="HE161" s="80"/>
      <c r="HF161" s="80"/>
      <c r="HG161" s="80"/>
      <c r="HH161" s="80"/>
      <c r="HI161" s="80"/>
      <c r="HJ161" s="80"/>
      <c r="HK161" s="80"/>
      <c r="HL161" s="80"/>
      <c r="HM161" s="80"/>
      <c r="HN161" s="80"/>
      <c r="HO161" s="80"/>
      <c r="HP161" s="80"/>
      <c r="HQ161" s="80"/>
      <c r="HR161" s="80"/>
      <c r="HS161" s="80"/>
      <c r="HT161" s="80"/>
      <c r="HU161" s="80"/>
      <c r="HV161" s="80"/>
      <c r="HW161" s="80"/>
      <c r="HX161" s="80"/>
      <c r="HY161" s="80"/>
      <c r="HZ161" s="80"/>
      <c r="IA161" s="80"/>
      <c r="IB161" s="80"/>
      <c r="IC161" s="80"/>
      <c r="ID161" s="80"/>
      <c r="IE161" s="80"/>
      <c r="IF161" s="80"/>
      <c r="IG161" s="80"/>
      <c r="IH161" s="80"/>
      <c r="II161" s="80"/>
      <c r="IJ161" s="80"/>
      <c r="IK161" s="80"/>
      <c r="IL161" s="80"/>
      <c r="IM161" s="80"/>
      <c r="IN161" s="80"/>
      <c r="IO161" s="80"/>
      <c r="IP161" s="80"/>
      <c r="IQ161" s="80"/>
      <c r="IR161" s="80"/>
      <c r="IS161" s="80"/>
      <c r="IT161" s="80"/>
      <c r="IU161" s="80"/>
      <c r="IV161" s="80"/>
    </row>
    <row r="162" spans="1:256" s="82" customFormat="1" ht="25.5" customHeight="1" x14ac:dyDescent="0.25">
      <c r="A162" s="64" t="s">
        <v>746</v>
      </c>
      <c r="B162" s="88" t="s">
        <v>747</v>
      </c>
      <c r="C162" s="73">
        <f>SUM(C163:C167)</f>
        <v>11030614</v>
      </c>
      <c r="D162" s="73">
        <f>SUM(D163:D167)</f>
        <v>0</v>
      </c>
      <c r="E162" s="74">
        <f>SUM(E163:E167)</f>
        <v>11030614</v>
      </c>
      <c r="F162" s="79"/>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1"/>
      <c r="AV162" s="79"/>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80"/>
      <c r="DD162" s="80"/>
      <c r="DE162" s="80"/>
      <c r="DF162" s="80"/>
      <c r="DG162" s="80"/>
      <c r="DH162" s="80"/>
      <c r="DI162" s="80"/>
      <c r="DJ162" s="80"/>
      <c r="DK162" s="80"/>
      <c r="DL162" s="80"/>
      <c r="DM162" s="80"/>
      <c r="DN162" s="80"/>
      <c r="DO162" s="80"/>
      <c r="DP162" s="80"/>
      <c r="DQ162" s="80"/>
      <c r="DR162" s="80"/>
      <c r="DS162" s="80"/>
      <c r="DT162" s="80"/>
      <c r="DU162" s="80"/>
      <c r="DV162" s="80"/>
      <c r="DW162" s="80"/>
      <c r="DX162" s="80"/>
      <c r="DY162" s="80"/>
      <c r="DZ162" s="80"/>
      <c r="EA162" s="80"/>
      <c r="EB162" s="80"/>
      <c r="EC162" s="80"/>
      <c r="ED162" s="80"/>
      <c r="EE162" s="80"/>
      <c r="EF162" s="80"/>
      <c r="EG162" s="80"/>
      <c r="EH162" s="80"/>
      <c r="EI162" s="80"/>
      <c r="EJ162" s="80"/>
      <c r="EK162" s="80"/>
      <c r="EL162" s="80"/>
      <c r="EM162" s="80"/>
      <c r="EN162" s="80"/>
      <c r="EO162" s="80"/>
      <c r="EP162" s="80"/>
      <c r="EQ162" s="80"/>
      <c r="ER162" s="80"/>
      <c r="ES162" s="80"/>
      <c r="ET162" s="80"/>
      <c r="EU162" s="80"/>
      <c r="EV162" s="80"/>
      <c r="EW162" s="80"/>
      <c r="EX162" s="80"/>
      <c r="EY162" s="80"/>
      <c r="EZ162" s="80"/>
      <c r="FA162" s="80"/>
      <c r="FB162" s="80"/>
      <c r="FC162" s="80"/>
      <c r="FD162" s="80"/>
      <c r="FE162" s="80"/>
      <c r="FF162" s="80"/>
      <c r="FG162" s="80"/>
      <c r="FH162" s="80"/>
      <c r="FI162" s="80"/>
      <c r="FJ162" s="80"/>
      <c r="FK162" s="80"/>
      <c r="FL162" s="80"/>
      <c r="FM162" s="80"/>
      <c r="FN162" s="80"/>
      <c r="FO162" s="80"/>
      <c r="FP162" s="80"/>
      <c r="FQ162" s="80"/>
      <c r="FR162" s="80"/>
      <c r="FS162" s="80"/>
      <c r="FT162" s="80"/>
      <c r="FU162" s="80"/>
      <c r="FV162" s="80"/>
      <c r="FW162" s="80"/>
      <c r="FX162" s="80"/>
      <c r="FY162" s="80"/>
      <c r="FZ162" s="80"/>
      <c r="GA162" s="80"/>
      <c r="GB162" s="80"/>
      <c r="GC162" s="80"/>
      <c r="GD162" s="80"/>
      <c r="GE162" s="80"/>
      <c r="GF162" s="80"/>
      <c r="GG162" s="80"/>
      <c r="GH162" s="80"/>
      <c r="GI162" s="80"/>
      <c r="GJ162" s="80"/>
      <c r="GK162" s="80"/>
      <c r="GL162" s="80"/>
      <c r="GM162" s="80"/>
      <c r="GN162" s="80"/>
      <c r="GO162" s="80"/>
      <c r="GP162" s="80"/>
      <c r="GQ162" s="80"/>
      <c r="GR162" s="80"/>
      <c r="GS162" s="80"/>
      <c r="GT162" s="80"/>
      <c r="GU162" s="80"/>
      <c r="GV162" s="80"/>
      <c r="GW162" s="80"/>
      <c r="GX162" s="80"/>
      <c r="GY162" s="80"/>
      <c r="GZ162" s="80"/>
      <c r="HA162" s="80"/>
      <c r="HB162" s="80"/>
      <c r="HC162" s="80"/>
      <c r="HD162" s="80"/>
      <c r="HE162" s="80"/>
      <c r="HF162" s="80"/>
      <c r="HG162" s="80"/>
      <c r="HH162" s="80"/>
      <c r="HI162" s="80"/>
      <c r="HJ162" s="80"/>
      <c r="HK162" s="80"/>
      <c r="HL162" s="80"/>
      <c r="HM162" s="80"/>
      <c r="HN162" s="80"/>
      <c r="HO162" s="80"/>
      <c r="HP162" s="80"/>
      <c r="HQ162" s="80"/>
      <c r="HR162" s="80"/>
      <c r="HS162" s="80"/>
      <c r="HT162" s="80"/>
      <c r="HU162" s="80"/>
      <c r="HV162" s="80"/>
      <c r="HW162" s="80"/>
      <c r="HX162" s="80"/>
      <c r="HY162" s="80"/>
      <c r="HZ162" s="80"/>
      <c r="IA162" s="80"/>
      <c r="IB162" s="80"/>
      <c r="IC162" s="80"/>
      <c r="ID162" s="80"/>
      <c r="IE162" s="80"/>
      <c r="IF162" s="80"/>
      <c r="IG162" s="80"/>
      <c r="IH162" s="80"/>
      <c r="II162" s="80"/>
      <c r="IJ162" s="80"/>
      <c r="IK162" s="80"/>
      <c r="IL162" s="80"/>
      <c r="IM162" s="80"/>
      <c r="IN162" s="80"/>
      <c r="IO162" s="80"/>
      <c r="IP162" s="80"/>
      <c r="IQ162" s="80"/>
      <c r="IR162" s="80"/>
      <c r="IS162" s="80"/>
      <c r="IT162" s="80"/>
      <c r="IU162" s="80"/>
      <c r="IV162" s="80"/>
    </row>
    <row r="163" spans="1:256" s="82" customFormat="1" ht="25.5" customHeight="1" x14ac:dyDescent="0.25">
      <c r="A163" s="75" t="s">
        <v>748</v>
      </c>
      <c r="B163" s="134" t="s">
        <v>749</v>
      </c>
      <c r="C163" s="77">
        <v>635774</v>
      </c>
      <c r="D163" s="77"/>
      <c r="E163" s="78">
        <f>C163+D163</f>
        <v>635774</v>
      </c>
      <c r="F163" s="79"/>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1"/>
      <c r="AV163" s="79"/>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c r="CV163" s="80"/>
      <c r="CW163" s="80"/>
      <c r="CX163" s="80"/>
      <c r="CY163" s="80"/>
      <c r="CZ163" s="80"/>
      <c r="DA163" s="80"/>
      <c r="DB163" s="80"/>
      <c r="DC163" s="80"/>
      <c r="DD163" s="80"/>
      <c r="DE163" s="80"/>
      <c r="DF163" s="80"/>
      <c r="DG163" s="80"/>
      <c r="DH163" s="80"/>
      <c r="DI163" s="80"/>
      <c r="DJ163" s="80"/>
      <c r="DK163" s="80"/>
      <c r="DL163" s="80"/>
      <c r="DM163" s="80"/>
      <c r="DN163" s="80"/>
      <c r="DO163" s="80"/>
      <c r="DP163" s="80"/>
      <c r="DQ163" s="80"/>
      <c r="DR163" s="80"/>
      <c r="DS163" s="80"/>
      <c r="DT163" s="80"/>
      <c r="DU163" s="80"/>
      <c r="DV163" s="80"/>
      <c r="DW163" s="80"/>
      <c r="DX163" s="80"/>
      <c r="DY163" s="80"/>
      <c r="DZ163" s="80"/>
      <c r="EA163" s="80"/>
      <c r="EB163" s="80"/>
      <c r="EC163" s="80"/>
      <c r="ED163" s="80"/>
      <c r="EE163" s="80"/>
      <c r="EF163" s="80"/>
      <c r="EG163" s="80"/>
      <c r="EH163" s="80"/>
      <c r="EI163" s="80"/>
      <c r="EJ163" s="80"/>
      <c r="EK163" s="80"/>
      <c r="EL163" s="80"/>
      <c r="EM163" s="80"/>
      <c r="EN163" s="80"/>
      <c r="EO163" s="80"/>
      <c r="EP163" s="80"/>
      <c r="EQ163" s="80"/>
      <c r="ER163" s="80"/>
      <c r="ES163" s="80"/>
      <c r="ET163" s="80"/>
      <c r="EU163" s="80"/>
      <c r="EV163" s="80"/>
      <c r="EW163" s="80"/>
      <c r="EX163" s="80"/>
      <c r="EY163" s="80"/>
      <c r="EZ163" s="80"/>
      <c r="FA163" s="80"/>
      <c r="FB163" s="80"/>
      <c r="FC163" s="80"/>
      <c r="FD163" s="80"/>
      <c r="FE163" s="80"/>
      <c r="FF163" s="80"/>
      <c r="FG163" s="80"/>
      <c r="FH163" s="80"/>
      <c r="FI163" s="80"/>
      <c r="FJ163" s="80"/>
      <c r="FK163" s="80"/>
      <c r="FL163" s="80"/>
      <c r="FM163" s="80"/>
      <c r="FN163" s="80"/>
      <c r="FO163" s="80"/>
      <c r="FP163" s="80"/>
      <c r="FQ163" s="80"/>
      <c r="FR163" s="80"/>
      <c r="FS163" s="80"/>
      <c r="FT163" s="80"/>
      <c r="FU163" s="80"/>
      <c r="FV163" s="80"/>
      <c r="FW163" s="80"/>
      <c r="FX163" s="80"/>
      <c r="FY163" s="80"/>
      <c r="FZ163" s="80"/>
      <c r="GA163" s="80"/>
      <c r="GB163" s="80"/>
      <c r="GC163" s="80"/>
      <c r="GD163" s="80"/>
      <c r="GE163" s="80"/>
      <c r="GF163" s="80"/>
      <c r="GG163" s="80"/>
      <c r="GH163" s="80"/>
      <c r="GI163" s="80"/>
      <c r="GJ163" s="80"/>
      <c r="GK163" s="80"/>
      <c r="GL163" s="80"/>
      <c r="GM163" s="80"/>
      <c r="GN163" s="80"/>
      <c r="GO163" s="80"/>
      <c r="GP163" s="80"/>
      <c r="GQ163" s="80"/>
      <c r="GR163" s="80"/>
      <c r="GS163" s="80"/>
      <c r="GT163" s="80"/>
      <c r="GU163" s="80"/>
      <c r="GV163" s="80"/>
      <c r="GW163" s="80"/>
      <c r="GX163" s="80"/>
      <c r="GY163" s="80"/>
      <c r="GZ163" s="80"/>
      <c r="HA163" s="80"/>
      <c r="HB163" s="80"/>
      <c r="HC163" s="80"/>
      <c r="HD163" s="80"/>
      <c r="HE163" s="80"/>
      <c r="HF163" s="80"/>
      <c r="HG163" s="80"/>
      <c r="HH163" s="80"/>
      <c r="HI163" s="80"/>
      <c r="HJ163" s="80"/>
      <c r="HK163" s="80"/>
      <c r="HL163" s="80"/>
      <c r="HM163" s="80"/>
      <c r="HN163" s="80"/>
      <c r="HO163" s="80"/>
      <c r="HP163" s="80"/>
      <c r="HQ163" s="80"/>
      <c r="HR163" s="80"/>
      <c r="HS163" s="80"/>
      <c r="HT163" s="80"/>
      <c r="HU163" s="80"/>
      <c r="HV163" s="80"/>
      <c r="HW163" s="80"/>
      <c r="HX163" s="80"/>
      <c r="HY163" s="80"/>
      <c r="HZ163" s="80"/>
      <c r="IA163" s="80"/>
      <c r="IB163" s="80"/>
      <c r="IC163" s="80"/>
      <c r="ID163" s="80"/>
      <c r="IE163" s="80"/>
      <c r="IF163" s="80"/>
      <c r="IG163" s="80"/>
      <c r="IH163" s="80"/>
      <c r="II163" s="80"/>
      <c r="IJ163" s="80"/>
      <c r="IK163" s="80"/>
      <c r="IL163" s="80"/>
      <c r="IM163" s="80"/>
      <c r="IN163" s="80"/>
      <c r="IO163" s="80"/>
      <c r="IP163" s="80"/>
      <c r="IQ163" s="80"/>
      <c r="IR163" s="80"/>
      <c r="IS163" s="80"/>
      <c r="IT163" s="80"/>
      <c r="IU163" s="80"/>
      <c r="IV163" s="80"/>
    </row>
    <row r="164" spans="1:256" s="82" customFormat="1" ht="25.5" customHeight="1" x14ac:dyDescent="0.25">
      <c r="A164" s="75" t="s">
        <v>750</v>
      </c>
      <c r="B164" s="134" t="s">
        <v>751</v>
      </c>
      <c r="C164" s="77">
        <v>814089</v>
      </c>
      <c r="D164" s="77"/>
      <c r="E164" s="78">
        <f>C164+D164</f>
        <v>814089</v>
      </c>
      <c r="F164" s="79"/>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1"/>
      <c r="AV164" s="79"/>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0"/>
      <c r="CX164" s="80"/>
      <c r="CY164" s="80"/>
      <c r="CZ164" s="80"/>
      <c r="DA164" s="80"/>
      <c r="DB164" s="80"/>
      <c r="DC164" s="80"/>
      <c r="DD164" s="80"/>
      <c r="DE164" s="80"/>
      <c r="DF164" s="80"/>
      <c r="DG164" s="80"/>
      <c r="DH164" s="80"/>
      <c r="DI164" s="80"/>
      <c r="DJ164" s="80"/>
      <c r="DK164" s="80"/>
      <c r="DL164" s="80"/>
      <c r="DM164" s="80"/>
      <c r="DN164" s="80"/>
      <c r="DO164" s="80"/>
      <c r="DP164" s="80"/>
      <c r="DQ164" s="80"/>
      <c r="DR164" s="80"/>
      <c r="DS164" s="80"/>
      <c r="DT164" s="80"/>
      <c r="DU164" s="80"/>
      <c r="DV164" s="80"/>
      <c r="DW164" s="80"/>
      <c r="DX164" s="80"/>
      <c r="DY164" s="80"/>
      <c r="DZ164" s="80"/>
      <c r="EA164" s="80"/>
      <c r="EB164" s="80"/>
      <c r="EC164" s="80"/>
      <c r="ED164" s="80"/>
      <c r="EE164" s="80"/>
      <c r="EF164" s="80"/>
      <c r="EG164" s="80"/>
      <c r="EH164" s="80"/>
      <c r="EI164" s="80"/>
      <c r="EJ164" s="80"/>
      <c r="EK164" s="80"/>
      <c r="EL164" s="80"/>
      <c r="EM164" s="80"/>
      <c r="EN164" s="80"/>
      <c r="EO164" s="80"/>
      <c r="EP164" s="80"/>
      <c r="EQ164" s="80"/>
      <c r="ER164" s="80"/>
      <c r="ES164" s="80"/>
      <c r="ET164" s="80"/>
      <c r="EU164" s="80"/>
      <c r="EV164" s="80"/>
      <c r="EW164" s="80"/>
      <c r="EX164" s="80"/>
      <c r="EY164" s="80"/>
      <c r="EZ164" s="80"/>
      <c r="FA164" s="80"/>
      <c r="FB164" s="80"/>
      <c r="FC164" s="80"/>
      <c r="FD164" s="80"/>
      <c r="FE164" s="80"/>
      <c r="FF164" s="80"/>
      <c r="FG164" s="80"/>
      <c r="FH164" s="80"/>
      <c r="FI164" s="80"/>
      <c r="FJ164" s="80"/>
      <c r="FK164" s="80"/>
      <c r="FL164" s="80"/>
      <c r="FM164" s="80"/>
      <c r="FN164" s="80"/>
      <c r="FO164" s="80"/>
      <c r="FP164" s="80"/>
      <c r="FQ164" s="80"/>
      <c r="FR164" s="80"/>
      <c r="FS164" s="80"/>
      <c r="FT164" s="80"/>
      <c r="FU164" s="80"/>
      <c r="FV164" s="80"/>
      <c r="FW164" s="80"/>
      <c r="FX164" s="80"/>
      <c r="FY164" s="80"/>
      <c r="FZ164" s="80"/>
      <c r="GA164" s="80"/>
      <c r="GB164" s="80"/>
      <c r="GC164" s="80"/>
      <c r="GD164" s="80"/>
      <c r="GE164" s="80"/>
      <c r="GF164" s="80"/>
      <c r="GG164" s="80"/>
      <c r="GH164" s="80"/>
      <c r="GI164" s="80"/>
      <c r="GJ164" s="80"/>
      <c r="GK164" s="80"/>
      <c r="GL164" s="80"/>
      <c r="GM164" s="80"/>
      <c r="GN164" s="80"/>
      <c r="GO164" s="80"/>
      <c r="GP164" s="80"/>
      <c r="GQ164" s="80"/>
      <c r="GR164" s="80"/>
      <c r="GS164" s="80"/>
      <c r="GT164" s="80"/>
      <c r="GU164" s="80"/>
      <c r="GV164" s="80"/>
      <c r="GW164" s="80"/>
      <c r="GX164" s="80"/>
      <c r="GY164" s="80"/>
      <c r="GZ164" s="80"/>
      <c r="HA164" s="80"/>
      <c r="HB164" s="80"/>
      <c r="HC164" s="80"/>
      <c r="HD164" s="80"/>
      <c r="HE164" s="80"/>
      <c r="HF164" s="80"/>
      <c r="HG164" s="80"/>
      <c r="HH164" s="80"/>
      <c r="HI164" s="80"/>
      <c r="HJ164" s="80"/>
      <c r="HK164" s="80"/>
      <c r="HL164" s="80"/>
      <c r="HM164" s="80"/>
      <c r="HN164" s="80"/>
      <c r="HO164" s="80"/>
      <c r="HP164" s="80"/>
      <c r="HQ164" s="80"/>
      <c r="HR164" s="80"/>
      <c r="HS164" s="80"/>
      <c r="HT164" s="80"/>
      <c r="HU164" s="80"/>
      <c r="HV164" s="80"/>
      <c r="HW164" s="80"/>
      <c r="HX164" s="80"/>
      <c r="HY164" s="80"/>
      <c r="HZ164" s="80"/>
      <c r="IA164" s="80"/>
      <c r="IB164" s="80"/>
      <c r="IC164" s="80"/>
      <c r="ID164" s="80"/>
      <c r="IE164" s="80"/>
      <c r="IF164" s="80"/>
      <c r="IG164" s="80"/>
      <c r="IH164" s="80"/>
      <c r="II164" s="80"/>
      <c r="IJ164" s="80"/>
      <c r="IK164" s="80"/>
      <c r="IL164" s="80"/>
      <c r="IM164" s="80"/>
      <c r="IN164" s="80"/>
      <c r="IO164" s="80"/>
      <c r="IP164" s="80"/>
      <c r="IQ164" s="80"/>
      <c r="IR164" s="80"/>
      <c r="IS164" s="80"/>
      <c r="IT164" s="80"/>
      <c r="IU164" s="80"/>
      <c r="IV164" s="80"/>
    </row>
    <row r="165" spans="1:256" s="82" customFormat="1" ht="25.5" customHeight="1" x14ac:dyDescent="0.25">
      <c r="A165" s="75" t="s">
        <v>752</v>
      </c>
      <c r="B165" s="134" t="s">
        <v>753</v>
      </c>
      <c r="C165" s="112">
        <v>0</v>
      </c>
      <c r="D165" s="112"/>
      <c r="E165" s="78">
        <f>C165+D165</f>
        <v>0</v>
      </c>
      <c r="F165" s="79"/>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1"/>
      <c r="AV165" s="79"/>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c r="CV165" s="80"/>
      <c r="CW165" s="80"/>
      <c r="CX165" s="80"/>
      <c r="CY165" s="80"/>
      <c r="CZ165" s="80"/>
      <c r="DA165" s="80"/>
      <c r="DB165" s="80"/>
      <c r="DC165" s="80"/>
      <c r="DD165" s="80"/>
      <c r="DE165" s="80"/>
      <c r="DF165" s="80"/>
      <c r="DG165" s="80"/>
      <c r="DH165" s="80"/>
      <c r="DI165" s="80"/>
      <c r="DJ165" s="80"/>
      <c r="DK165" s="80"/>
      <c r="DL165" s="80"/>
      <c r="DM165" s="80"/>
      <c r="DN165" s="80"/>
      <c r="DO165" s="80"/>
      <c r="DP165" s="80"/>
      <c r="DQ165" s="80"/>
      <c r="DR165" s="80"/>
      <c r="DS165" s="80"/>
      <c r="DT165" s="80"/>
      <c r="DU165" s="80"/>
      <c r="DV165" s="80"/>
      <c r="DW165" s="80"/>
      <c r="DX165" s="80"/>
      <c r="DY165" s="80"/>
      <c r="DZ165" s="80"/>
      <c r="EA165" s="80"/>
      <c r="EB165" s="80"/>
      <c r="EC165" s="80"/>
      <c r="ED165" s="80"/>
      <c r="EE165" s="80"/>
      <c r="EF165" s="80"/>
      <c r="EG165" s="80"/>
      <c r="EH165" s="80"/>
      <c r="EI165" s="80"/>
      <c r="EJ165" s="80"/>
      <c r="EK165" s="80"/>
      <c r="EL165" s="80"/>
      <c r="EM165" s="80"/>
      <c r="EN165" s="80"/>
      <c r="EO165" s="80"/>
      <c r="EP165" s="80"/>
      <c r="EQ165" s="80"/>
      <c r="ER165" s="80"/>
      <c r="ES165" s="80"/>
      <c r="ET165" s="80"/>
      <c r="EU165" s="80"/>
      <c r="EV165" s="80"/>
      <c r="EW165" s="80"/>
      <c r="EX165" s="80"/>
      <c r="EY165" s="80"/>
      <c r="EZ165" s="80"/>
      <c r="FA165" s="80"/>
      <c r="FB165" s="80"/>
      <c r="FC165" s="80"/>
      <c r="FD165" s="80"/>
      <c r="FE165" s="80"/>
      <c r="FF165" s="80"/>
      <c r="FG165" s="80"/>
      <c r="FH165" s="80"/>
      <c r="FI165" s="80"/>
      <c r="FJ165" s="80"/>
      <c r="FK165" s="80"/>
      <c r="FL165" s="80"/>
      <c r="FM165" s="80"/>
      <c r="FN165" s="80"/>
      <c r="FO165" s="80"/>
      <c r="FP165" s="80"/>
      <c r="FQ165" s="80"/>
      <c r="FR165" s="80"/>
      <c r="FS165" s="80"/>
      <c r="FT165" s="80"/>
      <c r="FU165" s="80"/>
      <c r="FV165" s="80"/>
      <c r="FW165" s="80"/>
      <c r="FX165" s="80"/>
      <c r="FY165" s="80"/>
      <c r="FZ165" s="80"/>
      <c r="GA165" s="80"/>
      <c r="GB165" s="80"/>
      <c r="GC165" s="80"/>
      <c r="GD165" s="80"/>
      <c r="GE165" s="80"/>
      <c r="GF165" s="80"/>
      <c r="GG165" s="80"/>
      <c r="GH165" s="80"/>
      <c r="GI165" s="80"/>
      <c r="GJ165" s="80"/>
      <c r="GK165" s="80"/>
      <c r="GL165" s="80"/>
      <c r="GM165" s="80"/>
      <c r="GN165" s="80"/>
      <c r="GO165" s="80"/>
      <c r="GP165" s="80"/>
      <c r="GQ165" s="80"/>
      <c r="GR165" s="80"/>
      <c r="GS165" s="80"/>
      <c r="GT165" s="80"/>
      <c r="GU165" s="80"/>
      <c r="GV165" s="80"/>
      <c r="GW165" s="80"/>
      <c r="GX165" s="80"/>
      <c r="GY165" s="80"/>
      <c r="GZ165" s="80"/>
      <c r="HA165" s="80"/>
      <c r="HB165" s="80"/>
      <c r="HC165" s="80"/>
      <c r="HD165" s="80"/>
      <c r="HE165" s="80"/>
      <c r="HF165" s="80"/>
      <c r="HG165" s="80"/>
      <c r="HH165" s="80"/>
      <c r="HI165" s="80"/>
      <c r="HJ165" s="80"/>
      <c r="HK165" s="80"/>
      <c r="HL165" s="80"/>
      <c r="HM165" s="80"/>
      <c r="HN165" s="80"/>
      <c r="HO165" s="80"/>
      <c r="HP165" s="80"/>
      <c r="HQ165" s="80"/>
      <c r="HR165" s="80"/>
      <c r="HS165" s="80"/>
      <c r="HT165" s="80"/>
      <c r="HU165" s="80"/>
      <c r="HV165" s="80"/>
      <c r="HW165" s="80"/>
      <c r="HX165" s="80"/>
      <c r="HY165" s="80"/>
      <c r="HZ165" s="80"/>
      <c r="IA165" s="80"/>
      <c r="IB165" s="80"/>
      <c r="IC165" s="80"/>
      <c r="ID165" s="80"/>
      <c r="IE165" s="80"/>
      <c r="IF165" s="80"/>
      <c r="IG165" s="80"/>
      <c r="IH165" s="80"/>
      <c r="II165" s="80"/>
      <c r="IJ165" s="80"/>
      <c r="IK165" s="80"/>
      <c r="IL165" s="80"/>
      <c r="IM165" s="80"/>
      <c r="IN165" s="80"/>
      <c r="IO165" s="80"/>
      <c r="IP165" s="80"/>
      <c r="IQ165" s="80"/>
      <c r="IR165" s="80"/>
      <c r="IS165" s="80"/>
      <c r="IT165" s="80"/>
      <c r="IU165" s="80"/>
      <c r="IV165" s="80"/>
    </row>
    <row r="166" spans="1:256" s="82" customFormat="1" ht="25.5" customHeight="1" x14ac:dyDescent="0.25">
      <c r="A166" s="75" t="s">
        <v>754</v>
      </c>
      <c r="B166" s="134" t="s">
        <v>755</v>
      </c>
      <c r="C166" s="77">
        <v>9580751</v>
      </c>
      <c r="D166" s="77"/>
      <c r="E166" s="78">
        <f>C166+D166</f>
        <v>9580751</v>
      </c>
      <c r="F166" s="79"/>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1"/>
      <c r="AV166" s="79"/>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c r="DC166" s="80"/>
      <c r="DD166" s="80"/>
      <c r="DE166" s="80"/>
      <c r="DF166" s="80"/>
      <c r="DG166" s="80"/>
      <c r="DH166" s="80"/>
      <c r="DI166" s="80"/>
      <c r="DJ166" s="80"/>
      <c r="DK166" s="80"/>
      <c r="DL166" s="80"/>
      <c r="DM166" s="80"/>
      <c r="DN166" s="80"/>
      <c r="DO166" s="80"/>
      <c r="DP166" s="80"/>
      <c r="DQ166" s="80"/>
      <c r="DR166" s="80"/>
      <c r="DS166" s="80"/>
      <c r="DT166" s="80"/>
      <c r="DU166" s="80"/>
      <c r="DV166" s="80"/>
      <c r="DW166" s="80"/>
      <c r="DX166" s="80"/>
      <c r="DY166" s="80"/>
      <c r="DZ166" s="80"/>
      <c r="EA166" s="80"/>
      <c r="EB166" s="80"/>
      <c r="EC166" s="80"/>
      <c r="ED166" s="80"/>
      <c r="EE166" s="80"/>
      <c r="EF166" s="80"/>
      <c r="EG166" s="80"/>
      <c r="EH166" s="80"/>
      <c r="EI166" s="80"/>
      <c r="EJ166" s="80"/>
      <c r="EK166" s="80"/>
      <c r="EL166" s="80"/>
      <c r="EM166" s="80"/>
      <c r="EN166" s="80"/>
      <c r="EO166" s="80"/>
      <c r="EP166" s="80"/>
      <c r="EQ166" s="80"/>
      <c r="ER166" s="80"/>
      <c r="ES166" s="80"/>
      <c r="ET166" s="80"/>
      <c r="EU166" s="80"/>
      <c r="EV166" s="80"/>
      <c r="EW166" s="80"/>
      <c r="EX166" s="80"/>
      <c r="EY166" s="80"/>
      <c r="EZ166" s="80"/>
      <c r="FA166" s="80"/>
      <c r="FB166" s="80"/>
      <c r="FC166" s="80"/>
      <c r="FD166" s="80"/>
      <c r="FE166" s="80"/>
      <c r="FF166" s="80"/>
      <c r="FG166" s="80"/>
      <c r="FH166" s="80"/>
      <c r="FI166" s="80"/>
      <c r="FJ166" s="80"/>
      <c r="FK166" s="80"/>
      <c r="FL166" s="80"/>
      <c r="FM166" s="80"/>
      <c r="FN166" s="80"/>
      <c r="FO166" s="80"/>
      <c r="FP166" s="80"/>
      <c r="FQ166" s="80"/>
      <c r="FR166" s="80"/>
      <c r="FS166" s="80"/>
      <c r="FT166" s="80"/>
      <c r="FU166" s="80"/>
      <c r="FV166" s="80"/>
      <c r="FW166" s="80"/>
      <c r="FX166" s="80"/>
      <c r="FY166" s="80"/>
      <c r="FZ166" s="80"/>
      <c r="GA166" s="80"/>
      <c r="GB166" s="80"/>
      <c r="GC166" s="80"/>
      <c r="GD166" s="80"/>
      <c r="GE166" s="80"/>
      <c r="GF166" s="80"/>
      <c r="GG166" s="80"/>
      <c r="GH166" s="80"/>
      <c r="GI166" s="80"/>
      <c r="GJ166" s="80"/>
      <c r="GK166" s="80"/>
      <c r="GL166" s="80"/>
      <c r="GM166" s="80"/>
      <c r="GN166" s="80"/>
      <c r="GO166" s="80"/>
      <c r="GP166" s="80"/>
      <c r="GQ166" s="80"/>
      <c r="GR166" s="80"/>
      <c r="GS166" s="80"/>
      <c r="GT166" s="80"/>
      <c r="GU166" s="80"/>
      <c r="GV166" s="80"/>
      <c r="GW166" s="80"/>
      <c r="GX166" s="80"/>
      <c r="GY166" s="80"/>
      <c r="GZ166" s="80"/>
      <c r="HA166" s="80"/>
      <c r="HB166" s="80"/>
      <c r="HC166" s="80"/>
      <c r="HD166" s="80"/>
      <c r="HE166" s="80"/>
      <c r="HF166" s="80"/>
      <c r="HG166" s="80"/>
      <c r="HH166" s="80"/>
      <c r="HI166" s="80"/>
      <c r="HJ166" s="80"/>
      <c r="HK166" s="80"/>
      <c r="HL166" s="80"/>
      <c r="HM166" s="80"/>
      <c r="HN166" s="80"/>
      <c r="HO166" s="80"/>
      <c r="HP166" s="80"/>
      <c r="HQ166" s="80"/>
      <c r="HR166" s="80"/>
      <c r="HS166" s="80"/>
      <c r="HT166" s="80"/>
      <c r="HU166" s="80"/>
      <c r="HV166" s="80"/>
      <c r="HW166" s="80"/>
      <c r="HX166" s="80"/>
      <c r="HY166" s="80"/>
      <c r="HZ166" s="80"/>
      <c r="IA166" s="80"/>
      <c r="IB166" s="80"/>
      <c r="IC166" s="80"/>
      <c r="ID166" s="80"/>
      <c r="IE166" s="80"/>
      <c r="IF166" s="80"/>
      <c r="IG166" s="80"/>
      <c r="IH166" s="80"/>
      <c r="II166" s="80"/>
      <c r="IJ166" s="80"/>
      <c r="IK166" s="80"/>
      <c r="IL166" s="80"/>
      <c r="IM166" s="80"/>
      <c r="IN166" s="80"/>
      <c r="IO166" s="80"/>
      <c r="IP166" s="80"/>
      <c r="IQ166" s="80"/>
      <c r="IR166" s="80"/>
      <c r="IS166" s="80"/>
      <c r="IT166" s="80"/>
      <c r="IU166" s="80"/>
      <c r="IV166" s="80"/>
    </row>
    <row r="167" spans="1:256" s="82" customFormat="1" ht="25.5" customHeight="1" x14ac:dyDescent="0.25">
      <c r="A167" s="75" t="s">
        <v>756</v>
      </c>
      <c r="B167" s="134" t="s">
        <v>757</v>
      </c>
      <c r="C167" s="112">
        <v>0</v>
      </c>
      <c r="D167" s="112"/>
      <c r="E167" s="78">
        <f>C167+D167</f>
        <v>0</v>
      </c>
      <c r="F167" s="79"/>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1"/>
      <c r="AV167" s="79"/>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c r="DC167" s="80"/>
      <c r="DD167" s="80"/>
      <c r="DE167" s="80"/>
      <c r="DF167" s="80"/>
      <c r="DG167" s="80"/>
      <c r="DH167" s="80"/>
      <c r="DI167" s="80"/>
      <c r="DJ167" s="80"/>
      <c r="DK167" s="80"/>
      <c r="DL167" s="80"/>
      <c r="DM167" s="80"/>
      <c r="DN167" s="80"/>
      <c r="DO167" s="80"/>
      <c r="DP167" s="80"/>
      <c r="DQ167" s="80"/>
      <c r="DR167" s="80"/>
      <c r="DS167" s="80"/>
      <c r="DT167" s="80"/>
      <c r="DU167" s="80"/>
      <c r="DV167" s="80"/>
      <c r="DW167" s="80"/>
      <c r="DX167" s="80"/>
      <c r="DY167" s="80"/>
      <c r="DZ167" s="80"/>
      <c r="EA167" s="80"/>
      <c r="EB167" s="80"/>
      <c r="EC167" s="80"/>
      <c r="ED167" s="80"/>
      <c r="EE167" s="80"/>
      <c r="EF167" s="80"/>
      <c r="EG167" s="80"/>
      <c r="EH167" s="80"/>
      <c r="EI167" s="80"/>
      <c r="EJ167" s="80"/>
      <c r="EK167" s="80"/>
      <c r="EL167" s="80"/>
      <c r="EM167" s="80"/>
      <c r="EN167" s="80"/>
      <c r="EO167" s="80"/>
      <c r="EP167" s="80"/>
      <c r="EQ167" s="80"/>
      <c r="ER167" s="80"/>
      <c r="ES167" s="80"/>
      <c r="ET167" s="80"/>
      <c r="EU167" s="80"/>
      <c r="EV167" s="80"/>
      <c r="EW167" s="80"/>
      <c r="EX167" s="80"/>
      <c r="EY167" s="80"/>
      <c r="EZ167" s="80"/>
      <c r="FA167" s="80"/>
      <c r="FB167" s="80"/>
      <c r="FC167" s="80"/>
      <c r="FD167" s="80"/>
      <c r="FE167" s="80"/>
      <c r="FF167" s="80"/>
      <c r="FG167" s="80"/>
      <c r="FH167" s="80"/>
      <c r="FI167" s="80"/>
      <c r="FJ167" s="80"/>
      <c r="FK167" s="80"/>
      <c r="FL167" s="80"/>
      <c r="FM167" s="80"/>
      <c r="FN167" s="80"/>
      <c r="FO167" s="80"/>
      <c r="FP167" s="80"/>
      <c r="FQ167" s="80"/>
      <c r="FR167" s="80"/>
      <c r="FS167" s="80"/>
      <c r="FT167" s="80"/>
      <c r="FU167" s="80"/>
      <c r="FV167" s="80"/>
      <c r="FW167" s="80"/>
      <c r="FX167" s="80"/>
      <c r="FY167" s="80"/>
      <c r="FZ167" s="80"/>
      <c r="GA167" s="80"/>
      <c r="GB167" s="80"/>
      <c r="GC167" s="80"/>
      <c r="GD167" s="80"/>
      <c r="GE167" s="80"/>
      <c r="GF167" s="80"/>
      <c r="GG167" s="80"/>
      <c r="GH167" s="80"/>
      <c r="GI167" s="80"/>
      <c r="GJ167" s="80"/>
      <c r="GK167" s="80"/>
      <c r="GL167" s="80"/>
      <c r="GM167" s="80"/>
      <c r="GN167" s="80"/>
      <c r="GO167" s="80"/>
      <c r="GP167" s="80"/>
      <c r="GQ167" s="80"/>
      <c r="GR167" s="80"/>
      <c r="GS167" s="80"/>
      <c r="GT167" s="80"/>
      <c r="GU167" s="80"/>
      <c r="GV167" s="80"/>
      <c r="GW167" s="80"/>
      <c r="GX167" s="80"/>
      <c r="GY167" s="80"/>
      <c r="GZ167" s="80"/>
      <c r="HA167" s="80"/>
      <c r="HB167" s="80"/>
      <c r="HC167" s="80"/>
      <c r="HD167" s="80"/>
      <c r="HE167" s="80"/>
      <c r="HF167" s="80"/>
      <c r="HG167" s="80"/>
      <c r="HH167" s="80"/>
      <c r="HI167" s="80"/>
      <c r="HJ167" s="80"/>
      <c r="HK167" s="80"/>
      <c r="HL167" s="80"/>
      <c r="HM167" s="80"/>
      <c r="HN167" s="80"/>
      <c r="HO167" s="80"/>
      <c r="HP167" s="80"/>
      <c r="HQ167" s="80"/>
      <c r="HR167" s="80"/>
      <c r="HS167" s="80"/>
      <c r="HT167" s="80"/>
      <c r="HU167" s="80"/>
      <c r="HV167" s="80"/>
      <c r="HW167" s="80"/>
      <c r="HX167" s="80"/>
      <c r="HY167" s="80"/>
      <c r="HZ167" s="80"/>
      <c r="IA167" s="80"/>
      <c r="IB167" s="80"/>
      <c r="IC167" s="80"/>
      <c r="ID167" s="80"/>
      <c r="IE167" s="80"/>
      <c r="IF167" s="80"/>
      <c r="IG167" s="80"/>
      <c r="IH167" s="80"/>
      <c r="II167" s="80"/>
      <c r="IJ167" s="80"/>
      <c r="IK167" s="80"/>
      <c r="IL167" s="80"/>
      <c r="IM167" s="80"/>
      <c r="IN167" s="80"/>
      <c r="IO167" s="80"/>
      <c r="IP167" s="80"/>
      <c r="IQ167" s="80"/>
      <c r="IR167" s="80"/>
      <c r="IS167" s="80"/>
      <c r="IT167" s="80"/>
      <c r="IU167" s="80"/>
      <c r="IV167" s="80"/>
    </row>
    <row r="168" spans="1:256" s="82" customFormat="1" ht="25.5" customHeight="1" x14ac:dyDescent="0.25">
      <c r="A168" s="64">
        <v>4.5</v>
      </c>
      <c r="B168" s="65" t="s">
        <v>758</v>
      </c>
      <c r="C168" s="66">
        <f>C169+C171+C173+C175+C181+C179</f>
        <v>39352744</v>
      </c>
      <c r="D168" s="66">
        <f>D169+D171+D173+D175+D181+D179</f>
        <v>0</v>
      </c>
      <c r="E168" s="114">
        <f>E169+E171+E173+E175+E181+E179</f>
        <v>39352744</v>
      </c>
      <c r="F168" s="79"/>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1"/>
      <c r="AV168" s="79"/>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c r="GG168" s="80"/>
      <c r="GH168" s="80"/>
      <c r="GI168" s="80"/>
      <c r="GJ168" s="80"/>
      <c r="GK168" s="80"/>
      <c r="GL168" s="80"/>
      <c r="GM168" s="80"/>
      <c r="GN168" s="80"/>
      <c r="GO168" s="80"/>
      <c r="GP168" s="80"/>
      <c r="GQ168" s="80"/>
      <c r="GR168" s="80"/>
      <c r="GS168" s="80"/>
      <c r="GT168" s="80"/>
      <c r="GU168" s="80"/>
      <c r="GV168" s="80"/>
      <c r="GW168" s="80"/>
      <c r="GX168" s="80"/>
      <c r="GY168" s="80"/>
      <c r="GZ168" s="80"/>
      <c r="HA168" s="80"/>
      <c r="HB168" s="80"/>
      <c r="HC168" s="80"/>
      <c r="HD168" s="80"/>
      <c r="HE168" s="80"/>
      <c r="HF168" s="80"/>
      <c r="HG168" s="80"/>
      <c r="HH168" s="80"/>
      <c r="HI168" s="80"/>
      <c r="HJ168" s="80"/>
      <c r="HK168" s="80"/>
      <c r="HL168" s="80"/>
      <c r="HM168" s="80"/>
      <c r="HN168" s="80"/>
      <c r="HO168" s="80"/>
      <c r="HP168" s="80"/>
      <c r="HQ168" s="80"/>
      <c r="HR168" s="80"/>
      <c r="HS168" s="80"/>
      <c r="HT168" s="80"/>
      <c r="HU168" s="80"/>
      <c r="HV168" s="80"/>
      <c r="HW168" s="80"/>
      <c r="HX168" s="80"/>
      <c r="HY168" s="80"/>
      <c r="HZ168" s="80"/>
      <c r="IA168" s="80"/>
      <c r="IB168" s="80"/>
      <c r="IC168" s="80"/>
      <c r="ID168" s="80"/>
      <c r="IE168" s="80"/>
      <c r="IF168" s="80"/>
      <c r="IG168" s="80"/>
      <c r="IH168" s="80"/>
      <c r="II168" s="80"/>
      <c r="IJ168" s="80"/>
      <c r="IK168" s="80"/>
      <c r="IL168" s="80"/>
      <c r="IM168" s="80"/>
      <c r="IN168" s="80"/>
      <c r="IO168" s="80"/>
      <c r="IP168" s="80"/>
      <c r="IQ168" s="80"/>
      <c r="IR168" s="80"/>
      <c r="IS168" s="80"/>
      <c r="IT168" s="80"/>
      <c r="IU168" s="80"/>
      <c r="IV168" s="80"/>
    </row>
    <row r="169" spans="1:256" s="82" customFormat="1" ht="25.5" customHeight="1" x14ac:dyDescent="0.25">
      <c r="A169" s="64" t="s">
        <v>759</v>
      </c>
      <c r="B169" s="88" t="s">
        <v>504</v>
      </c>
      <c r="C169" s="73">
        <f>SUM(C170)</f>
        <v>13087194</v>
      </c>
      <c r="D169" s="73">
        <f>D170</f>
        <v>0</v>
      </c>
      <c r="E169" s="74">
        <f>E170</f>
        <v>13087194</v>
      </c>
      <c r="F169" s="79"/>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1"/>
      <c r="AV169" s="79"/>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c r="GG169" s="80"/>
      <c r="GH169" s="80"/>
      <c r="GI169" s="80"/>
      <c r="GJ169" s="80"/>
      <c r="GK169" s="80"/>
      <c r="GL169" s="80"/>
      <c r="GM169" s="80"/>
      <c r="GN169" s="80"/>
      <c r="GO169" s="80"/>
      <c r="GP169" s="80"/>
      <c r="GQ169" s="80"/>
      <c r="GR169" s="80"/>
      <c r="GS169" s="80"/>
      <c r="GT169" s="80"/>
      <c r="GU169" s="80"/>
      <c r="GV169" s="80"/>
      <c r="GW169" s="80"/>
      <c r="GX169" s="80"/>
      <c r="GY169" s="80"/>
      <c r="GZ169" s="80"/>
      <c r="HA169" s="80"/>
      <c r="HB169" s="80"/>
      <c r="HC169" s="80"/>
      <c r="HD169" s="80"/>
      <c r="HE169" s="80"/>
      <c r="HF169" s="80"/>
      <c r="HG169" s="80"/>
      <c r="HH169" s="80"/>
      <c r="HI169" s="80"/>
      <c r="HJ169" s="80"/>
      <c r="HK169" s="80"/>
      <c r="HL169" s="80"/>
      <c r="HM169" s="80"/>
      <c r="HN169" s="80"/>
      <c r="HO169" s="80"/>
      <c r="HP169" s="80"/>
      <c r="HQ169" s="80"/>
      <c r="HR169" s="80"/>
      <c r="HS169" s="80"/>
      <c r="HT169" s="80"/>
      <c r="HU169" s="80"/>
      <c r="HV169" s="80"/>
      <c r="HW169" s="80"/>
      <c r="HX169" s="80"/>
      <c r="HY169" s="80"/>
      <c r="HZ169" s="80"/>
      <c r="IA169" s="80"/>
      <c r="IB169" s="80"/>
      <c r="IC169" s="80"/>
      <c r="ID169" s="80"/>
      <c r="IE169" s="80"/>
      <c r="IF169" s="80"/>
      <c r="IG169" s="80"/>
      <c r="IH169" s="80"/>
      <c r="II169" s="80"/>
      <c r="IJ169" s="80"/>
      <c r="IK169" s="80"/>
      <c r="IL169" s="80"/>
      <c r="IM169" s="80"/>
      <c r="IN169" s="80"/>
      <c r="IO169" s="80"/>
      <c r="IP169" s="80"/>
      <c r="IQ169" s="80"/>
      <c r="IR169" s="80"/>
      <c r="IS169" s="80"/>
      <c r="IT169" s="80"/>
      <c r="IU169" s="80"/>
      <c r="IV169" s="80"/>
    </row>
    <row r="170" spans="1:256" s="82" customFormat="1" ht="25.5" customHeight="1" x14ac:dyDescent="0.25">
      <c r="A170" s="75" t="s">
        <v>760</v>
      </c>
      <c r="B170" s="76" t="s">
        <v>506</v>
      </c>
      <c r="C170" s="77">
        <v>13087194</v>
      </c>
      <c r="D170" s="77"/>
      <c r="E170" s="78">
        <f>C170+D170</f>
        <v>13087194</v>
      </c>
      <c r="F170" s="79"/>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1"/>
      <c r="AV170" s="79"/>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80"/>
      <c r="DD170" s="80"/>
      <c r="DE170" s="80"/>
      <c r="DF170" s="80"/>
      <c r="DG170" s="80"/>
      <c r="DH170" s="80"/>
      <c r="DI170" s="80"/>
      <c r="DJ170" s="80"/>
      <c r="DK170" s="80"/>
      <c r="DL170" s="80"/>
      <c r="DM170" s="80"/>
      <c r="DN170" s="80"/>
      <c r="DO170" s="80"/>
      <c r="DP170" s="80"/>
      <c r="DQ170" s="80"/>
      <c r="DR170" s="80"/>
      <c r="DS170" s="80"/>
      <c r="DT170" s="80"/>
      <c r="DU170" s="80"/>
      <c r="DV170" s="80"/>
      <c r="DW170" s="80"/>
      <c r="DX170" s="80"/>
      <c r="DY170" s="80"/>
      <c r="DZ170" s="80"/>
      <c r="EA170" s="80"/>
      <c r="EB170" s="80"/>
      <c r="EC170" s="80"/>
      <c r="ED170" s="80"/>
      <c r="EE170" s="80"/>
      <c r="EF170" s="80"/>
      <c r="EG170" s="80"/>
      <c r="EH170" s="80"/>
      <c r="EI170" s="80"/>
      <c r="EJ170" s="80"/>
      <c r="EK170" s="80"/>
      <c r="EL170" s="80"/>
      <c r="EM170" s="80"/>
      <c r="EN170" s="80"/>
      <c r="EO170" s="80"/>
      <c r="EP170" s="80"/>
      <c r="EQ170" s="80"/>
      <c r="ER170" s="80"/>
      <c r="ES170" s="80"/>
      <c r="ET170" s="80"/>
      <c r="EU170" s="80"/>
      <c r="EV170" s="80"/>
      <c r="EW170" s="80"/>
      <c r="EX170" s="80"/>
      <c r="EY170" s="80"/>
      <c r="EZ170" s="80"/>
      <c r="FA170" s="80"/>
      <c r="FB170" s="80"/>
      <c r="FC170" s="80"/>
      <c r="FD170" s="80"/>
      <c r="FE170" s="80"/>
      <c r="FF170" s="80"/>
      <c r="FG170" s="80"/>
      <c r="FH170" s="80"/>
      <c r="FI170" s="80"/>
      <c r="FJ170" s="80"/>
      <c r="FK170" s="80"/>
      <c r="FL170" s="80"/>
      <c r="FM170" s="80"/>
      <c r="FN170" s="80"/>
      <c r="FO170" s="80"/>
      <c r="FP170" s="80"/>
      <c r="FQ170" s="80"/>
      <c r="FR170" s="80"/>
      <c r="FS170" s="80"/>
      <c r="FT170" s="80"/>
      <c r="FU170" s="80"/>
      <c r="FV170" s="80"/>
      <c r="FW170" s="80"/>
      <c r="FX170" s="80"/>
      <c r="FY170" s="80"/>
      <c r="FZ170" s="80"/>
      <c r="GA170" s="80"/>
      <c r="GB170" s="80"/>
      <c r="GC170" s="80"/>
      <c r="GD170" s="80"/>
      <c r="GE170" s="80"/>
      <c r="GF170" s="80"/>
      <c r="GG170" s="80"/>
      <c r="GH170" s="80"/>
      <c r="GI170" s="80"/>
      <c r="GJ170" s="80"/>
      <c r="GK170" s="80"/>
      <c r="GL170" s="80"/>
      <c r="GM170" s="80"/>
      <c r="GN170" s="80"/>
      <c r="GO170" s="80"/>
      <c r="GP170" s="80"/>
      <c r="GQ170" s="80"/>
      <c r="GR170" s="80"/>
      <c r="GS170" s="80"/>
      <c r="GT170" s="80"/>
      <c r="GU170" s="80"/>
      <c r="GV170" s="80"/>
      <c r="GW170" s="80"/>
      <c r="GX170" s="80"/>
      <c r="GY170" s="80"/>
      <c r="GZ170" s="80"/>
      <c r="HA170" s="80"/>
      <c r="HB170" s="80"/>
      <c r="HC170" s="80"/>
      <c r="HD170" s="80"/>
      <c r="HE170" s="80"/>
      <c r="HF170" s="80"/>
      <c r="HG170" s="80"/>
      <c r="HH170" s="80"/>
      <c r="HI170" s="80"/>
      <c r="HJ170" s="80"/>
      <c r="HK170" s="80"/>
      <c r="HL170" s="80"/>
      <c r="HM170" s="80"/>
      <c r="HN170" s="80"/>
      <c r="HO170" s="80"/>
      <c r="HP170" s="80"/>
      <c r="HQ170" s="80"/>
      <c r="HR170" s="80"/>
      <c r="HS170" s="80"/>
      <c r="HT170" s="80"/>
      <c r="HU170" s="80"/>
      <c r="HV170" s="80"/>
      <c r="HW170" s="80"/>
      <c r="HX170" s="80"/>
      <c r="HY170" s="80"/>
      <c r="HZ170" s="80"/>
      <c r="IA170" s="80"/>
      <c r="IB170" s="80"/>
      <c r="IC170" s="80"/>
      <c r="ID170" s="80"/>
      <c r="IE170" s="80"/>
      <c r="IF170" s="80"/>
      <c r="IG170" s="80"/>
      <c r="IH170" s="80"/>
      <c r="II170" s="80"/>
      <c r="IJ170" s="80"/>
      <c r="IK170" s="80"/>
      <c r="IL170" s="80"/>
      <c r="IM170" s="80"/>
      <c r="IN170" s="80"/>
      <c r="IO170" s="80"/>
      <c r="IP170" s="80"/>
      <c r="IQ170" s="80"/>
      <c r="IR170" s="80"/>
      <c r="IS170" s="80"/>
      <c r="IT170" s="80"/>
      <c r="IU170" s="80"/>
      <c r="IV170" s="80"/>
    </row>
    <row r="171" spans="1:256" s="82" customFormat="1" ht="25.5" customHeight="1" x14ac:dyDescent="0.25">
      <c r="A171" s="64" t="s">
        <v>761</v>
      </c>
      <c r="B171" s="88" t="s">
        <v>507</v>
      </c>
      <c r="C171" s="73">
        <f>SUM(C172)</f>
        <v>23012075</v>
      </c>
      <c r="D171" s="73">
        <f>SUM(D172:D172)</f>
        <v>0</v>
      </c>
      <c r="E171" s="74">
        <f>SUM(E172:E172)</f>
        <v>23012075</v>
      </c>
      <c r="F171" s="79"/>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1"/>
      <c r="AV171" s="79"/>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c r="GG171" s="80"/>
      <c r="GH171" s="80"/>
      <c r="GI171" s="80"/>
      <c r="GJ171" s="80"/>
      <c r="GK171" s="80"/>
      <c r="GL171" s="80"/>
      <c r="GM171" s="80"/>
      <c r="GN171" s="80"/>
      <c r="GO171" s="80"/>
      <c r="GP171" s="80"/>
      <c r="GQ171" s="80"/>
      <c r="GR171" s="80"/>
      <c r="GS171" s="80"/>
      <c r="GT171" s="80"/>
      <c r="GU171" s="80"/>
      <c r="GV171" s="80"/>
      <c r="GW171" s="80"/>
      <c r="GX171" s="80"/>
      <c r="GY171" s="80"/>
      <c r="GZ171" s="80"/>
      <c r="HA171" s="80"/>
      <c r="HB171" s="80"/>
      <c r="HC171" s="80"/>
      <c r="HD171" s="80"/>
      <c r="HE171" s="80"/>
      <c r="HF171" s="80"/>
      <c r="HG171" s="80"/>
      <c r="HH171" s="80"/>
      <c r="HI171" s="80"/>
      <c r="HJ171" s="80"/>
      <c r="HK171" s="80"/>
      <c r="HL171" s="80"/>
      <c r="HM171" s="80"/>
      <c r="HN171" s="80"/>
      <c r="HO171" s="80"/>
      <c r="HP171" s="80"/>
      <c r="HQ171" s="80"/>
      <c r="HR171" s="80"/>
      <c r="HS171" s="80"/>
      <c r="HT171" s="80"/>
      <c r="HU171" s="80"/>
      <c r="HV171" s="80"/>
      <c r="HW171" s="80"/>
      <c r="HX171" s="80"/>
      <c r="HY171" s="80"/>
      <c r="HZ171" s="80"/>
      <c r="IA171" s="80"/>
      <c r="IB171" s="80"/>
      <c r="IC171" s="80"/>
      <c r="ID171" s="80"/>
      <c r="IE171" s="80"/>
      <c r="IF171" s="80"/>
      <c r="IG171" s="80"/>
      <c r="IH171" s="80"/>
      <c r="II171" s="80"/>
      <c r="IJ171" s="80"/>
      <c r="IK171" s="80"/>
      <c r="IL171" s="80"/>
      <c r="IM171" s="80"/>
      <c r="IN171" s="80"/>
      <c r="IO171" s="80"/>
      <c r="IP171" s="80"/>
      <c r="IQ171" s="80"/>
      <c r="IR171" s="80"/>
      <c r="IS171" s="80"/>
      <c r="IT171" s="80"/>
      <c r="IU171" s="80"/>
      <c r="IV171" s="80"/>
    </row>
    <row r="172" spans="1:256" s="82" customFormat="1" ht="25.5" customHeight="1" x14ac:dyDescent="0.25">
      <c r="A172" s="75" t="s">
        <v>762</v>
      </c>
      <c r="B172" s="76" t="s">
        <v>509</v>
      </c>
      <c r="C172" s="77">
        <v>23012075</v>
      </c>
      <c r="D172" s="77"/>
      <c r="E172" s="78">
        <f>C172+D172</f>
        <v>23012075</v>
      </c>
      <c r="F172" s="79"/>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1"/>
      <c r="AV172" s="79"/>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80"/>
      <c r="EZ172" s="80"/>
      <c r="FA172" s="80"/>
      <c r="FB172" s="80"/>
      <c r="FC172" s="80"/>
      <c r="FD172" s="80"/>
      <c r="FE172" s="80"/>
      <c r="FF172" s="80"/>
      <c r="FG172" s="80"/>
      <c r="FH172" s="80"/>
      <c r="FI172" s="80"/>
      <c r="FJ172" s="80"/>
      <c r="FK172" s="80"/>
      <c r="FL172" s="80"/>
      <c r="FM172" s="80"/>
      <c r="FN172" s="80"/>
      <c r="FO172" s="80"/>
      <c r="FP172" s="80"/>
      <c r="FQ172" s="80"/>
      <c r="FR172" s="80"/>
      <c r="FS172" s="80"/>
      <c r="FT172" s="80"/>
      <c r="FU172" s="80"/>
      <c r="FV172" s="80"/>
      <c r="FW172" s="80"/>
      <c r="FX172" s="80"/>
      <c r="FY172" s="80"/>
      <c r="FZ172" s="80"/>
      <c r="GA172" s="80"/>
      <c r="GB172" s="80"/>
      <c r="GC172" s="80"/>
      <c r="GD172" s="80"/>
      <c r="GE172" s="80"/>
      <c r="GF172" s="80"/>
      <c r="GG172" s="80"/>
      <c r="GH172" s="80"/>
      <c r="GI172" s="80"/>
      <c r="GJ172" s="80"/>
      <c r="GK172" s="80"/>
      <c r="GL172" s="80"/>
      <c r="GM172" s="80"/>
      <c r="GN172" s="80"/>
      <c r="GO172" s="80"/>
      <c r="GP172" s="80"/>
      <c r="GQ172" s="80"/>
      <c r="GR172" s="80"/>
      <c r="GS172" s="80"/>
      <c r="GT172" s="80"/>
      <c r="GU172" s="80"/>
      <c r="GV172" s="80"/>
      <c r="GW172" s="80"/>
      <c r="GX172" s="80"/>
      <c r="GY172" s="80"/>
      <c r="GZ172" s="80"/>
      <c r="HA172" s="80"/>
      <c r="HB172" s="80"/>
      <c r="HC172" s="80"/>
      <c r="HD172" s="80"/>
      <c r="HE172" s="80"/>
      <c r="HF172" s="80"/>
      <c r="HG172" s="80"/>
      <c r="HH172" s="80"/>
      <c r="HI172" s="80"/>
      <c r="HJ172" s="80"/>
      <c r="HK172" s="80"/>
      <c r="HL172" s="80"/>
      <c r="HM172" s="80"/>
      <c r="HN172" s="80"/>
      <c r="HO172" s="80"/>
      <c r="HP172" s="80"/>
      <c r="HQ172" s="80"/>
      <c r="HR172" s="80"/>
      <c r="HS172" s="80"/>
      <c r="HT172" s="80"/>
      <c r="HU172" s="80"/>
      <c r="HV172" s="80"/>
      <c r="HW172" s="80"/>
      <c r="HX172" s="80"/>
      <c r="HY172" s="80"/>
      <c r="HZ172" s="80"/>
      <c r="IA172" s="80"/>
      <c r="IB172" s="80"/>
      <c r="IC172" s="80"/>
      <c r="ID172" s="80"/>
      <c r="IE172" s="80"/>
      <c r="IF172" s="80"/>
      <c r="IG172" s="80"/>
      <c r="IH172" s="80"/>
      <c r="II172" s="80"/>
      <c r="IJ172" s="80"/>
      <c r="IK172" s="80"/>
      <c r="IL172" s="80"/>
      <c r="IM172" s="80"/>
      <c r="IN172" s="80"/>
      <c r="IO172" s="80"/>
      <c r="IP172" s="80"/>
      <c r="IQ172" s="80"/>
      <c r="IR172" s="80"/>
      <c r="IS172" s="80"/>
      <c r="IT172" s="80"/>
      <c r="IU172" s="80"/>
      <c r="IV172" s="80"/>
    </row>
    <row r="173" spans="1:256" s="82" customFormat="1" ht="25.5" customHeight="1" x14ac:dyDescent="0.25">
      <c r="A173" s="64" t="s">
        <v>763</v>
      </c>
      <c r="B173" s="88" t="s">
        <v>511</v>
      </c>
      <c r="C173" s="73">
        <f>SUM(C174)</f>
        <v>1442897</v>
      </c>
      <c r="D173" s="73">
        <f>D174</f>
        <v>0</v>
      </c>
      <c r="E173" s="74">
        <f>E174</f>
        <v>1442897</v>
      </c>
      <c r="F173" s="79"/>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1"/>
      <c r="AV173" s="79"/>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80"/>
      <c r="EZ173" s="80"/>
      <c r="FA173" s="80"/>
      <c r="FB173" s="80"/>
      <c r="FC173" s="80"/>
      <c r="FD173" s="80"/>
      <c r="FE173" s="80"/>
      <c r="FF173" s="80"/>
      <c r="FG173" s="80"/>
      <c r="FH173" s="80"/>
      <c r="FI173" s="80"/>
      <c r="FJ173" s="80"/>
      <c r="FK173" s="80"/>
      <c r="FL173" s="80"/>
      <c r="FM173" s="80"/>
      <c r="FN173" s="80"/>
      <c r="FO173" s="80"/>
      <c r="FP173" s="80"/>
      <c r="FQ173" s="80"/>
      <c r="FR173" s="80"/>
      <c r="FS173" s="80"/>
      <c r="FT173" s="80"/>
      <c r="FU173" s="80"/>
      <c r="FV173" s="80"/>
      <c r="FW173" s="80"/>
      <c r="FX173" s="80"/>
      <c r="FY173" s="80"/>
      <c r="FZ173" s="80"/>
      <c r="GA173" s="80"/>
      <c r="GB173" s="80"/>
      <c r="GC173" s="80"/>
      <c r="GD173" s="80"/>
      <c r="GE173" s="80"/>
      <c r="GF173" s="80"/>
      <c r="GG173" s="80"/>
      <c r="GH173" s="80"/>
      <c r="GI173" s="80"/>
      <c r="GJ173" s="80"/>
      <c r="GK173" s="80"/>
      <c r="GL173" s="80"/>
      <c r="GM173" s="80"/>
      <c r="GN173" s="80"/>
      <c r="GO173" s="80"/>
      <c r="GP173" s="80"/>
      <c r="GQ173" s="80"/>
      <c r="GR173" s="80"/>
      <c r="GS173" s="80"/>
      <c r="GT173" s="80"/>
      <c r="GU173" s="80"/>
      <c r="GV173" s="80"/>
      <c r="GW173" s="80"/>
      <c r="GX173" s="80"/>
      <c r="GY173" s="80"/>
      <c r="GZ173" s="80"/>
      <c r="HA173" s="80"/>
      <c r="HB173" s="80"/>
      <c r="HC173" s="80"/>
      <c r="HD173" s="80"/>
      <c r="HE173" s="80"/>
      <c r="HF173" s="80"/>
      <c r="HG173" s="80"/>
      <c r="HH173" s="80"/>
      <c r="HI173" s="80"/>
      <c r="HJ173" s="80"/>
      <c r="HK173" s="80"/>
      <c r="HL173" s="80"/>
      <c r="HM173" s="80"/>
      <c r="HN173" s="80"/>
      <c r="HO173" s="80"/>
      <c r="HP173" s="80"/>
      <c r="HQ173" s="80"/>
      <c r="HR173" s="80"/>
      <c r="HS173" s="80"/>
      <c r="HT173" s="80"/>
      <c r="HU173" s="80"/>
      <c r="HV173" s="80"/>
      <c r="HW173" s="80"/>
      <c r="HX173" s="80"/>
      <c r="HY173" s="80"/>
      <c r="HZ173" s="80"/>
      <c r="IA173" s="80"/>
      <c r="IB173" s="80"/>
      <c r="IC173" s="80"/>
      <c r="ID173" s="80"/>
      <c r="IE173" s="80"/>
      <c r="IF173" s="80"/>
      <c r="IG173" s="80"/>
      <c r="IH173" s="80"/>
      <c r="II173" s="80"/>
      <c r="IJ173" s="80"/>
      <c r="IK173" s="80"/>
      <c r="IL173" s="80"/>
      <c r="IM173" s="80"/>
      <c r="IN173" s="80"/>
      <c r="IO173" s="80"/>
      <c r="IP173" s="80"/>
      <c r="IQ173" s="80"/>
      <c r="IR173" s="80"/>
      <c r="IS173" s="80"/>
      <c r="IT173" s="80"/>
      <c r="IU173" s="80"/>
      <c r="IV173" s="80"/>
    </row>
    <row r="174" spans="1:256" s="82" customFormat="1" ht="25.5" customHeight="1" x14ac:dyDescent="0.25">
      <c r="A174" s="75" t="s">
        <v>764</v>
      </c>
      <c r="B174" s="76" t="s">
        <v>513</v>
      </c>
      <c r="C174" s="77">
        <v>1442897</v>
      </c>
      <c r="D174" s="77"/>
      <c r="E174" s="78">
        <f>C174+D174</f>
        <v>1442897</v>
      </c>
      <c r="F174" s="79"/>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1"/>
      <c r="AV174" s="79"/>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c r="DK174" s="80"/>
      <c r="DL174" s="80"/>
      <c r="DM174" s="80"/>
      <c r="DN174" s="80"/>
      <c r="DO174" s="80"/>
      <c r="DP174" s="80"/>
      <c r="DQ174" s="80"/>
      <c r="DR174" s="80"/>
      <c r="DS174" s="80"/>
      <c r="DT174" s="80"/>
      <c r="DU174" s="80"/>
      <c r="DV174" s="80"/>
      <c r="DW174" s="80"/>
      <c r="DX174" s="80"/>
      <c r="DY174" s="80"/>
      <c r="DZ174" s="80"/>
      <c r="EA174" s="80"/>
      <c r="EB174" s="80"/>
      <c r="EC174" s="80"/>
      <c r="ED174" s="80"/>
      <c r="EE174" s="80"/>
      <c r="EF174" s="80"/>
      <c r="EG174" s="80"/>
      <c r="EH174" s="80"/>
      <c r="EI174" s="80"/>
      <c r="EJ174" s="80"/>
      <c r="EK174" s="80"/>
      <c r="EL174" s="80"/>
      <c r="EM174" s="80"/>
      <c r="EN174" s="80"/>
      <c r="EO174" s="80"/>
      <c r="EP174" s="80"/>
      <c r="EQ174" s="80"/>
      <c r="ER174" s="80"/>
      <c r="ES174" s="80"/>
      <c r="ET174" s="80"/>
      <c r="EU174" s="80"/>
      <c r="EV174" s="80"/>
      <c r="EW174" s="80"/>
      <c r="EX174" s="80"/>
      <c r="EY174" s="80"/>
      <c r="EZ174" s="80"/>
      <c r="FA174" s="80"/>
      <c r="FB174" s="80"/>
      <c r="FC174" s="80"/>
      <c r="FD174" s="80"/>
      <c r="FE174" s="80"/>
      <c r="FF174" s="80"/>
      <c r="FG174" s="80"/>
      <c r="FH174" s="80"/>
      <c r="FI174" s="80"/>
      <c r="FJ174" s="80"/>
      <c r="FK174" s="80"/>
      <c r="FL174" s="80"/>
      <c r="FM174" s="80"/>
      <c r="FN174" s="80"/>
      <c r="FO174" s="80"/>
      <c r="FP174" s="80"/>
      <c r="FQ174" s="80"/>
      <c r="FR174" s="80"/>
      <c r="FS174" s="80"/>
      <c r="FT174" s="80"/>
      <c r="FU174" s="80"/>
      <c r="FV174" s="80"/>
      <c r="FW174" s="80"/>
      <c r="FX174" s="80"/>
      <c r="FY174" s="80"/>
      <c r="FZ174" s="80"/>
      <c r="GA174" s="80"/>
      <c r="GB174" s="80"/>
      <c r="GC174" s="80"/>
      <c r="GD174" s="80"/>
      <c r="GE174" s="80"/>
      <c r="GF174" s="80"/>
      <c r="GG174" s="80"/>
      <c r="GH174" s="80"/>
      <c r="GI174" s="80"/>
      <c r="GJ174" s="80"/>
      <c r="GK174" s="80"/>
      <c r="GL174" s="80"/>
      <c r="GM174" s="80"/>
      <c r="GN174" s="80"/>
      <c r="GO174" s="80"/>
      <c r="GP174" s="80"/>
      <c r="GQ174" s="80"/>
      <c r="GR174" s="80"/>
      <c r="GS174" s="80"/>
      <c r="GT174" s="80"/>
      <c r="GU174" s="80"/>
      <c r="GV174" s="80"/>
      <c r="GW174" s="80"/>
      <c r="GX174" s="80"/>
      <c r="GY174" s="80"/>
      <c r="GZ174" s="80"/>
      <c r="HA174" s="80"/>
      <c r="HB174" s="80"/>
      <c r="HC174" s="80"/>
      <c r="HD174" s="80"/>
      <c r="HE174" s="80"/>
      <c r="HF174" s="80"/>
      <c r="HG174" s="80"/>
      <c r="HH174" s="80"/>
      <c r="HI174" s="80"/>
      <c r="HJ174" s="80"/>
      <c r="HK174" s="80"/>
      <c r="HL174" s="80"/>
      <c r="HM174" s="80"/>
      <c r="HN174" s="80"/>
      <c r="HO174" s="80"/>
      <c r="HP174" s="80"/>
      <c r="HQ174" s="80"/>
      <c r="HR174" s="80"/>
      <c r="HS174" s="80"/>
      <c r="HT174" s="80"/>
      <c r="HU174" s="80"/>
      <c r="HV174" s="80"/>
      <c r="HW174" s="80"/>
      <c r="HX174" s="80"/>
      <c r="HY174" s="80"/>
      <c r="HZ174" s="80"/>
      <c r="IA174" s="80"/>
      <c r="IB174" s="80"/>
      <c r="IC174" s="80"/>
      <c r="ID174" s="80"/>
      <c r="IE174" s="80"/>
      <c r="IF174" s="80"/>
      <c r="IG174" s="80"/>
      <c r="IH174" s="80"/>
      <c r="II174" s="80"/>
      <c r="IJ174" s="80"/>
      <c r="IK174" s="80"/>
      <c r="IL174" s="80"/>
      <c r="IM174" s="80"/>
      <c r="IN174" s="80"/>
      <c r="IO174" s="80"/>
      <c r="IP174" s="80"/>
      <c r="IQ174" s="80"/>
      <c r="IR174" s="80"/>
      <c r="IS174" s="80"/>
      <c r="IT174" s="80"/>
      <c r="IU174" s="80"/>
      <c r="IV174" s="80"/>
    </row>
    <row r="175" spans="1:256" s="82" customFormat="1" ht="25.5" customHeight="1" x14ac:dyDescent="0.25">
      <c r="A175" s="64" t="s">
        <v>765</v>
      </c>
      <c r="B175" s="88" t="s">
        <v>515</v>
      </c>
      <c r="C175" s="73">
        <f>SUM(C176:C178)</f>
        <v>1612322</v>
      </c>
      <c r="D175" s="73">
        <f>SUM(D176:D178)</f>
        <v>0</v>
      </c>
      <c r="E175" s="74">
        <f>SUM(E176:E178)</f>
        <v>1612322</v>
      </c>
      <c r="F175" s="79"/>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1"/>
      <c r="AV175" s="79"/>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80"/>
      <c r="DD175" s="80"/>
      <c r="DE175" s="80"/>
      <c r="DF175" s="80"/>
      <c r="DG175" s="80"/>
      <c r="DH175" s="80"/>
      <c r="DI175" s="80"/>
      <c r="DJ175" s="80"/>
      <c r="DK175" s="80"/>
      <c r="DL175" s="80"/>
      <c r="DM175" s="80"/>
      <c r="DN175" s="80"/>
      <c r="DO175" s="80"/>
      <c r="DP175" s="80"/>
      <c r="DQ175" s="80"/>
      <c r="DR175" s="80"/>
      <c r="DS175" s="80"/>
      <c r="DT175" s="80"/>
      <c r="DU175" s="80"/>
      <c r="DV175" s="80"/>
      <c r="DW175" s="80"/>
      <c r="DX175" s="80"/>
      <c r="DY175" s="80"/>
      <c r="DZ175" s="80"/>
      <c r="EA175" s="80"/>
      <c r="EB175" s="80"/>
      <c r="EC175" s="80"/>
      <c r="ED175" s="80"/>
      <c r="EE175" s="80"/>
      <c r="EF175" s="80"/>
      <c r="EG175" s="80"/>
      <c r="EH175" s="80"/>
      <c r="EI175" s="80"/>
      <c r="EJ175" s="80"/>
      <c r="EK175" s="80"/>
      <c r="EL175" s="80"/>
      <c r="EM175" s="80"/>
      <c r="EN175" s="80"/>
      <c r="EO175" s="80"/>
      <c r="EP175" s="80"/>
      <c r="EQ175" s="80"/>
      <c r="ER175" s="80"/>
      <c r="ES175" s="80"/>
      <c r="ET175" s="80"/>
      <c r="EU175" s="80"/>
      <c r="EV175" s="80"/>
      <c r="EW175" s="80"/>
      <c r="EX175" s="80"/>
      <c r="EY175" s="80"/>
      <c r="EZ175" s="80"/>
      <c r="FA175" s="80"/>
      <c r="FB175" s="80"/>
      <c r="FC175" s="80"/>
      <c r="FD175" s="80"/>
      <c r="FE175" s="80"/>
      <c r="FF175" s="80"/>
      <c r="FG175" s="80"/>
      <c r="FH175" s="80"/>
      <c r="FI175" s="80"/>
      <c r="FJ175" s="80"/>
      <c r="FK175" s="80"/>
      <c r="FL175" s="80"/>
      <c r="FM175" s="80"/>
      <c r="FN175" s="80"/>
      <c r="FO175" s="80"/>
      <c r="FP175" s="80"/>
      <c r="FQ175" s="80"/>
      <c r="FR175" s="80"/>
      <c r="FS175" s="80"/>
      <c r="FT175" s="80"/>
      <c r="FU175" s="80"/>
      <c r="FV175" s="80"/>
      <c r="FW175" s="80"/>
      <c r="FX175" s="80"/>
      <c r="FY175" s="80"/>
      <c r="FZ175" s="80"/>
      <c r="GA175" s="80"/>
      <c r="GB175" s="80"/>
      <c r="GC175" s="80"/>
      <c r="GD175" s="80"/>
      <c r="GE175" s="80"/>
      <c r="GF175" s="80"/>
      <c r="GG175" s="80"/>
      <c r="GH175" s="80"/>
      <c r="GI175" s="80"/>
      <c r="GJ175" s="80"/>
      <c r="GK175" s="80"/>
      <c r="GL175" s="80"/>
      <c r="GM175" s="80"/>
      <c r="GN175" s="80"/>
      <c r="GO175" s="80"/>
      <c r="GP175" s="80"/>
      <c r="GQ175" s="80"/>
      <c r="GR175" s="80"/>
      <c r="GS175" s="80"/>
      <c r="GT175" s="80"/>
      <c r="GU175" s="80"/>
      <c r="GV175" s="80"/>
      <c r="GW175" s="80"/>
      <c r="GX175" s="80"/>
      <c r="GY175" s="80"/>
      <c r="GZ175" s="80"/>
      <c r="HA175" s="80"/>
      <c r="HB175" s="80"/>
      <c r="HC175" s="80"/>
      <c r="HD175" s="80"/>
      <c r="HE175" s="80"/>
      <c r="HF175" s="80"/>
      <c r="HG175" s="80"/>
      <c r="HH175" s="80"/>
      <c r="HI175" s="80"/>
      <c r="HJ175" s="80"/>
      <c r="HK175" s="80"/>
      <c r="HL175" s="80"/>
      <c r="HM175" s="80"/>
      <c r="HN175" s="80"/>
      <c r="HO175" s="80"/>
      <c r="HP175" s="80"/>
      <c r="HQ175" s="80"/>
      <c r="HR175" s="80"/>
      <c r="HS175" s="80"/>
      <c r="HT175" s="80"/>
      <c r="HU175" s="80"/>
      <c r="HV175" s="80"/>
      <c r="HW175" s="80"/>
      <c r="HX175" s="80"/>
      <c r="HY175" s="80"/>
      <c r="HZ175" s="80"/>
      <c r="IA175" s="80"/>
      <c r="IB175" s="80"/>
      <c r="IC175" s="80"/>
      <c r="ID175" s="80"/>
      <c r="IE175" s="80"/>
      <c r="IF175" s="80"/>
      <c r="IG175" s="80"/>
      <c r="IH175" s="80"/>
      <c r="II175" s="80"/>
      <c r="IJ175" s="80"/>
      <c r="IK175" s="80"/>
      <c r="IL175" s="80"/>
      <c r="IM175" s="80"/>
      <c r="IN175" s="80"/>
      <c r="IO175" s="80"/>
      <c r="IP175" s="80"/>
      <c r="IQ175" s="80"/>
      <c r="IR175" s="80"/>
      <c r="IS175" s="80"/>
      <c r="IT175" s="80"/>
      <c r="IU175" s="80"/>
      <c r="IV175" s="80"/>
    </row>
    <row r="176" spans="1:256" s="82" customFormat="1" ht="25.5" customHeight="1" x14ac:dyDescent="0.25">
      <c r="A176" s="75" t="s">
        <v>766</v>
      </c>
      <c r="B176" s="76" t="s">
        <v>517</v>
      </c>
      <c r="C176" s="77">
        <v>1612322</v>
      </c>
      <c r="D176" s="77"/>
      <c r="E176" s="78">
        <f>C176+D176</f>
        <v>1612322</v>
      </c>
      <c r="F176" s="79"/>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1"/>
      <c r="AV176" s="79"/>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80"/>
      <c r="DD176" s="80"/>
      <c r="DE176" s="80"/>
      <c r="DF176" s="80"/>
      <c r="DG176" s="80"/>
      <c r="DH176" s="80"/>
      <c r="DI176" s="80"/>
      <c r="DJ176" s="80"/>
      <c r="DK176" s="80"/>
      <c r="DL176" s="80"/>
      <c r="DM176" s="80"/>
      <c r="DN176" s="80"/>
      <c r="DO176" s="80"/>
      <c r="DP176" s="80"/>
      <c r="DQ176" s="80"/>
      <c r="DR176" s="80"/>
      <c r="DS176" s="80"/>
      <c r="DT176" s="80"/>
      <c r="DU176" s="80"/>
      <c r="DV176" s="80"/>
      <c r="DW176" s="80"/>
      <c r="DX176" s="80"/>
      <c r="DY176" s="80"/>
      <c r="DZ176" s="80"/>
      <c r="EA176" s="80"/>
      <c r="EB176" s="80"/>
      <c r="EC176" s="80"/>
      <c r="ED176" s="80"/>
      <c r="EE176" s="80"/>
      <c r="EF176" s="80"/>
      <c r="EG176" s="80"/>
      <c r="EH176" s="80"/>
      <c r="EI176" s="80"/>
      <c r="EJ176" s="80"/>
      <c r="EK176" s="80"/>
      <c r="EL176" s="80"/>
      <c r="EM176" s="80"/>
      <c r="EN176" s="80"/>
      <c r="EO176" s="80"/>
      <c r="EP176" s="80"/>
      <c r="EQ176" s="80"/>
      <c r="ER176" s="80"/>
      <c r="ES176" s="80"/>
      <c r="ET176" s="80"/>
      <c r="EU176" s="80"/>
      <c r="EV176" s="80"/>
      <c r="EW176" s="80"/>
      <c r="EX176" s="80"/>
      <c r="EY176" s="80"/>
      <c r="EZ176" s="80"/>
      <c r="FA176" s="80"/>
      <c r="FB176" s="80"/>
      <c r="FC176" s="80"/>
      <c r="FD176" s="80"/>
      <c r="FE176" s="80"/>
      <c r="FF176" s="80"/>
      <c r="FG176" s="80"/>
      <c r="FH176" s="80"/>
      <c r="FI176" s="80"/>
      <c r="FJ176" s="80"/>
      <c r="FK176" s="80"/>
      <c r="FL176" s="80"/>
      <c r="FM176" s="80"/>
      <c r="FN176" s="80"/>
      <c r="FO176" s="80"/>
      <c r="FP176" s="80"/>
      <c r="FQ176" s="80"/>
      <c r="FR176" s="80"/>
      <c r="FS176" s="80"/>
      <c r="FT176" s="80"/>
      <c r="FU176" s="80"/>
      <c r="FV176" s="80"/>
      <c r="FW176" s="80"/>
      <c r="FX176" s="80"/>
      <c r="FY176" s="80"/>
      <c r="FZ176" s="80"/>
      <c r="GA176" s="80"/>
      <c r="GB176" s="80"/>
      <c r="GC176" s="80"/>
      <c r="GD176" s="80"/>
      <c r="GE176" s="80"/>
      <c r="GF176" s="80"/>
      <c r="GG176" s="80"/>
      <c r="GH176" s="80"/>
      <c r="GI176" s="80"/>
      <c r="GJ176" s="80"/>
      <c r="GK176" s="80"/>
      <c r="GL176" s="80"/>
      <c r="GM176" s="80"/>
      <c r="GN176" s="80"/>
      <c r="GO176" s="80"/>
      <c r="GP176" s="80"/>
      <c r="GQ176" s="80"/>
      <c r="GR176" s="80"/>
      <c r="GS176" s="80"/>
      <c r="GT176" s="80"/>
      <c r="GU176" s="80"/>
      <c r="GV176" s="80"/>
      <c r="GW176" s="80"/>
      <c r="GX176" s="80"/>
      <c r="GY176" s="80"/>
      <c r="GZ176" s="80"/>
      <c r="HA176" s="80"/>
      <c r="HB176" s="80"/>
      <c r="HC176" s="80"/>
      <c r="HD176" s="80"/>
      <c r="HE176" s="80"/>
      <c r="HF176" s="80"/>
      <c r="HG176" s="80"/>
      <c r="HH176" s="80"/>
      <c r="HI176" s="80"/>
      <c r="HJ176" s="80"/>
      <c r="HK176" s="80"/>
      <c r="HL176" s="80"/>
      <c r="HM176" s="80"/>
      <c r="HN176" s="80"/>
      <c r="HO176" s="80"/>
      <c r="HP176" s="80"/>
      <c r="HQ176" s="80"/>
      <c r="HR176" s="80"/>
      <c r="HS176" s="80"/>
      <c r="HT176" s="80"/>
      <c r="HU176" s="80"/>
      <c r="HV176" s="80"/>
      <c r="HW176" s="80"/>
      <c r="HX176" s="80"/>
      <c r="HY176" s="80"/>
      <c r="HZ176" s="80"/>
      <c r="IA176" s="80"/>
      <c r="IB176" s="80"/>
      <c r="IC176" s="80"/>
      <c r="ID176" s="80"/>
      <c r="IE176" s="80"/>
      <c r="IF176" s="80"/>
      <c r="IG176" s="80"/>
      <c r="IH176" s="80"/>
      <c r="II176" s="80"/>
      <c r="IJ176" s="80"/>
      <c r="IK176" s="80"/>
      <c r="IL176" s="80"/>
      <c r="IM176" s="80"/>
      <c r="IN176" s="80"/>
      <c r="IO176" s="80"/>
      <c r="IP176" s="80"/>
      <c r="IQ176" s="80"/>
      <c r="IR176" s="80"/>
      <c r="IS176" s="80"/>
      <c r="IT176" s="80"/>
      <c r="IU176" s="80"/>
      <c r="IV176" s="80"/>
    </row>
    <row r="177" spans="1:256" s="82" customFormat="1" ht="25.5" customHeight="1" x14ac:dyDescent="0.25">
      <c r="A177" s="75" t="s">
        <v>767</v>
      </c>
      <c r="B177" s="76" t="s">
        <v>519</v>
      </c>
      <c r="C177" s="112">
        <v>0</v>
      </c>
      <c r="D177" s="112"/>
      <c r="E177" s="78">
        <f>C177+D177</f>
        <v>0</v>
      </c>
      <c r="F177" s="79"/>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1"/>
      <c r="AV177" s="79"/>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80"/>
      <c r="DD177" s="80"/>
      <c r="DE177" s="80"/>
      <c r="DF177" s="80"/>
      <c r="DG177" s="80"/>
      <c r="DH177" s="80"/>
      <c r="DI177" s="80"/>
      <c r="DJ177" s="80"/>
      <c r="DK177" s="80"/>
      <c r="DL177" s="80"/>
      <c r="DM177" s="80"/>
      <c r="DN177" s="80"/>
      <c r="DO177" s="80"/>
      <c r="DP177" s="80"/>
      <c r="DQ177" s="80"/>
      <c r="DR177" s="80"/>
      <c r="DS177" s="80"/>
      <c r="DT177" s="80"/>
      <c r="DU177" s="80"/>
      <c r="DV177" s="80"/>
      <c r="DW177" s="80"/>
      <c r="DX177" s="80"/>
      <c r="DY177" s="80"/>
      <c r="DZ177" s="80"/>
      <c r="EA177" s="80"/>
      <c r="EB177" s="80"/>
      <c r="EC177" s="80"/>
      <c r="ED177" s="80"/>
      <c r="EE177" s="80"/>
      <c r="EF177" s="80"/>
      <c r="EG177" s="80"/>
      <c r="EH177" s="80"/>
      <c r="EI177" s="80"/>
      <c r="EJ177" s="80"/>
      <c r="EK177" s="80"/>
      <c r="EL177" s="80"/>
      <c r="EM177" s="80"/>
      <c r="EN177" s="80"/>
      <c r="EO177" s="80"/>
      <c r="EP177" s="80"/>
      <c r="EQ177" s="80"/>
      <c r="ER177" s="80"/>
      <c r="ES177" s="80"/>
      <c r="ET177" s="80"/>
      <c r="EU177" s="80"/>
      <c r="EV177" s="80"/>
      <c r="EW177" s="80"/>
      <c r="EX177" s="80"/>
      <c r="EY177" s="80"/>
      <c r="EZ177" s="80"/>
      <c r="FA177" s="80"/>
      <c r="FB177" s="80"/>
      <c r="FC177" s="80"/>
      <c r="FD177" s="80"/>
      <c r="FE177" s="80"/>
      <c r="FF177" s="80"/>
      <c r="FG177" s="80"/>
      <c r="FH177" s="80"/>
      <c r="FI177" s="80"/>
      <c r="FJ177" s="80"/>
      <c r="FK177" s="80"/>
      <c r="FL177" s="80"/>
      <c r="FM177" s="80"/>
      <c r="FN177" s="80"/>
      <c r="FO177" s="80"/>
      <c r="FP177" s="80"/>
      <c r="FQ177" s="80"/>
      <c r="FR177" s="80"/>
      <c r="FS177" s="80"/>
      <c r="FT177" s="80"/>
      <c r="FU177" s="80"/>
      <c r="FV177" s="80"/>
      <c r="FW177" s="80"/>
      <c r="FX177" s="80"/>
      <c r="FY177" s="80"/>
      <c r="FZ177" s="80"/>
      <c r="GA177" s="80"/>
      <c r="GB177" s="80"/>
      <c r="GC177" s="80"/>
      <c r="GD177" s="80"/>
      <c r="GE177" s="80"/>
      <c r="GF177" s="80"/>
      <c r="GG177" s="80"/>
      <c r="GH177" s="80"/>
      <c r="GI177" s="80"/>
      <c r="GJ177" s="80"/>
      <c r="GK177" s="80"/>
      <c r="GL177" s="80"/>
      <c r="GM177" s="80"/>
      <c r="GN177" s="80"/>
      <c r="GO177" s="80"/>
      <c r="GP177" s="80"/>
      <c r="GQ177" s="80"/>
      <c r="GR177" s="80"/>
      <c r="GS177" s="80"/>
      <c r="GT177" s="80"/>
      <c r="GU177" s="80"/>
      <c r="GV177" s="80"/>
      <c r="GW177" s="80"/>
      <c r="GX177" s="80"/>
      <c r="GY177" s="80"/>
      <c r="GZ177" s="80"/>
      <c r="HA177" s="80"/>
      <c r="HB177" s="80"/>
      <c r="HC177" s="80"/>
      <c r="HD177" s="80"/>
      <c r="HE177" s="80"/>
      <c r="HF177" s="80"/>
      <c r="HG177" s="80"/>
      <c r="HH177" s="80"/>
      <c r="HI177" s="80"/>
      <c r="HJ177" s="80"/>
      <c r="HK177" s="80"/>
      <c r="HL177" s="80"/>
      <c r="HM177" s="80"/>
      <c r="HN177" s="80"/>
      <c r="HO177" s="80"/>
      <c r="HP177" s="80"/>
      <c r="HQ177" s="80"/>
      <c r="HR177" s="80"/>
      <c r="HS177" s="80"/>
      <c r="HT177" s="80"/>
      <c r="HU177" s="80"/>
      <c r="HV177" s="80"/>
      <c r="HW177" s="80"/>
      <c r="HX177" s="80"/>
      <c r="HY177" s="80"/>
      <c r="HZ177" s="80"/>
      <c r="IA177" s="80"/>
      <c r="IB177" s="80"/>
      <c r="IC177" s="80"/>
      <c r="ID177" s="80"/>
      <c r="IE177" s="80"/>
      <c r="IF177" s="80"/>
      <c r="IG177" s="80"/>
      <c r="IH177" s="80"/>
      <c r="II177" s="80"/>
      <c r="IJ177" s="80"/>
      <c r="IK177" s="80"/>
      <c r="IL177" s="80"/>
      <c r="IM177" s="80"/>
      <c r="IN177" s="80"/>
      <c r="IO177" s="80"/>
      <c r="IP177" s="80"/>
      <c r="IQ177" s="80"/>
      <c r="IR177" s="80"/>
      <c r="IS177" s="80"/>
      <c r="IT177" s="80"/>
      <c r="IU177" s="80"/>
      <c r="IV177" s="80"/>
    </row>
    <row r="178" spans="1:256" s="82" customFormat="1" ht="25.5" customHeight="1" x14ac:dyDescent="0.25">
      <c r="A178" s="75" t="s">
        <v>768</v>
      </c>
      <c r="B178" s="76" t="s">
        <v>521</v>
      </c>
      <c r="C178" s="112">
        <v>0</v>
      </c>
      <c r="D178" s="112"/>
      <c r="E178" s="78">
        <f>C178+D178</f>
        <v>0</v>
      </c>
      <c r="F178" s="79"/>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1"/>
      <c r="AV178" s="79"/>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c r="CV178" s="80"/>
      <c r="CW178" s="80"/>
      <c r="CX178" s="80"/>
      <c r="CY178" s="80"/>
      <c r="CZ178" s="80"/>
      <c r="DA178" s="80"/>
      <c r="DB178" s="80"/>
      <c r="DC178" s="80"/>
      <c r="DD178" s="80"/>
      <c r="DE178" s="80"/>
      <c r="DF178" s="80"/>
      <c r="DG178" s="80"/>
      <c r="DH178" s="80"/>
      <c r="DI178" s="80"/>
      <c r="DJ178" s="80"/>
      <c r="DK178" s="80"/>
      <c r="DL178" s="80"/>
      <c r="DM178" s="80"/>
      <c r="DN178" s="80"/>
      <c r="DO178" s="80"/>
      <c r="DP178" s="80"/>
      <c r="DQ178" s="80"/>
      <c r="DR178" s="80"/>
      <c r="DS178" s="80"/>
      <c r="DT178" s="80"/>
      <c r="DU178" s="80"/>
      <c r="DV178" s="80"/>
      <c r="DW178" s="80"/>
      <c r="DX178" s="80"/>
      <c r="DY178" s="80"/>
      <c r="DZ178" s="80"/>
      <c r="EA178" s="80"/>
      <c r="EB178" s="80"/>
      <c r="EC178" s="80"/>
      <c r="ED178" s="80"/>
      <c r="EE178" s="80"/>
      <c r="EF178" s="80"/>
      <c r="EG178" s="80"/>
      <c r="EH178" s="80"/>
      <c r="EI178" s="80"/>
      <c r="EJ178" s="80"/>
      <c r="EK178" s="80"/>
      <c r="EL178" s="80"/>
      <c r="EM178" s="80"/>
      <c r="EN178" s="80"/>
      <c r="EO178" s="80"/>
      <c r="EP178" s="80"/>
      <c r="EQ178" s="80"/>
      <c r="ER178" s="80"/>
      <c r="ES178" s="80"/>
      <c r="ET178" s="80"/>
      <c r="EU178" s="80"/>
      <c r="EV178" s="80"/>
      <c r="EW178" s="80"/>
      <c r="EX178" s="80"/>
      <c r="EY178" s="80"/>
      <c r="EZ178" s="80"/>
      <c r="FA178" s="80"/>
      <c r="FB178" s="80"/>
      <c r="FC178" s="80"/>
      <c r="FD178" s="80"/>
      <c r="FE178" s="80"/>
      <c r="FF178" s="80"/>
      <c r="FG178" s="80"/>
      <c r="FH178" s="80"/>
      <c r="FI178" s="80"/>
      <c r="FJ178" s="80"/>
      <c r="FK178" s="80"/>
      <c r="FL178" s="80"/>
      <c r="FM178" s="80"/>
      <c r="FN178" s="80"/>
      <c r="FO178" s="80"/>
      <c r="FP178" s="80"/>
      <c r="FQ178" s="80"/>
      <c r="FR178" s="80"/>
      <c r="FS178" s="80"/>
      <c r="FT178" s="80"/>
      <c r="FU178" s="80"/>
      <c r="FV178" s="80"/>
      <c r="FW178" s="80"/>
      <c r="FX178" s="80"/>
      <c r="FY178" s="80"/>
      <c r="FZ178" s="80"/>
      <c r="GA178" s="80"/>
      <c r="GB178" s="80"/>
      <c r="GC178" s="80"/>
      <c r="GD178" s="80"/>
      <c r="GE178" s="80"/>
      <c r="GF178" s="80"/>
      <c r="GG178" s="80"/>
      <c r="GH178" s="80"/>
      <c r="GI178" s="80"/>
      <c r="GJ178" s="80"/>
      <c r="GK178" s="80"/>
      <c r="GL178" s="80"/>
      <c r="GM178" s="80"/>
      <c r="GN178" s="80"/>
      <c r="GO178" s="80"/>
      <c r="GP178" s="80"/>
      <c r="GQ178" s="80"/>
      <c r="GR178" s="80"/>
      <c r="GS178" s="80"/>
      <c r="GT178" s="80"/>
      <c r="GU178" s="80"/>
      <c r="GV178" s="80"/>
      <c r="GW178" s="80"/>
      <c r="GX178" s="80"/>
      <c r="GY178" s="80"/>
      <c r="GZ178" s="80"/>
      <c r="HA178" s="80"/>
      <c r="HB178" s="80"/>
      <c r="HC178" s="80"/>
      <c r="HD178" s="80"/>
      <c r="HE178" s="80"/>
      <c r="HF178" s="80"/>
      <c r="HG178" s="80"/>
      <c r="HH178" s="80"/>
      <c r="HI178" s="80"/>
      <c r="HJ178" s="80"/>
      <c r="HK178" s="80"/>
      <c r="HL178" s="80"/>
      <c r="HM178" s="80"/>
      <c r="HN178" s="80"/>
      <c r="HO178" s="80"/>
      <c r="HP178" s="80"/>
      <c r="HQ178" s="80"/>
      <c r="HR178" s="80"/>
      <c r="HS178" s="80"/>
      <c r="HT178" s="80"/>
      <c r="HU178" s="80"/>
      <c r="HV178" s="80"/>
      <c r="HW178" s="80"/>
      <c r="HX178" s="80"/>
      <c r="HY178" s="80"/>
      <c r="HZ178" s="80"/>
      <c r="IA178" s="80"/>
      <c r="IB178" s="80"/>
      <c r="IC178" s="80"/>
      <c r="ID178" s="80"/>
      <c r="IE178" s="80"/>
      <c r="IF178" s="80"/>
      <c r="IG178" s="80"/>
      <c r="IH178" s="80"/>
      <c r="II178" s="80"/>
      <c r="IJ178" s="80"/>
      <c r="IK178" s="80"/>
      <c r="IL178" s="80"/>
      <c r="IM178" s="80"/>
      <c r="IN178" s="80"/>
      <c r="IO178" s="80"/>
      <c r="IP178" s="80"/>
      <c r="IQ178" s="80"/>
      <c r="IR178" s="80"/>
      <c r="IS178" s="80"/>
      <c r="IT178" s="80"/>
      <c r="IU178" s="80"/>
      <c r="IV178" s="80"/>
    </row>
    <row r="179" spans="1:256" s="82" customFormat="1" ht="25.5" customHeight="1" x14ac:dyDescent="0.25">
      <c r="A179" s="64" t="s">
        <v>769</v>
      </c>
      <c r="B179" s="88" t="s">
        <v>523</v>
      </c>
      <c r="C179" s="73">
        <f>+C180</f>
        <v>198256</v>
      </c>
      <c r="D179" s="73">
        <f>+D180</f>
        <v>0</v>
      </c>
      <c r="E179" s="74">
        <f>SUM(E180)</f>
        <v>198256</v>
      </c>
      <c r="F179" s="79"/>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1"/>
      <c r="AV179" s="79"/>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c r="CV179" s="80"/>
      <c r="CW179" s="80"/>
      <c r="CX179" s="80"/>
      <c r="CY179" s="80"/>
      <c r="CZ179" s="80"/>
      <c r="DA179" s="80"/>
      <c r="DB179" s="80"/>
      <c r="DC179" s="80"/>
      <c r="DD179" s="80"/>
      <c r="DE179" s="80"/>
      <c r="DF179" s="80"/>
      <c r="DG179" s="80"/>
      <c r="DH179" s="80"/>
      <c r="DI179" s="80"/>
      <c r="DJ179" s="80"/>
      <c r="DK179" s="80"/>
      <c r="DL179" s="80"/>
      <c r="DM179" s="80"/>
      <c r="DN179" s="80"/>
      <c r="DO179" s="80"/>
      <c r="DP179" s="80"/>
      <c r="DQ179" s="80"/>
      <c r="DR179" s="80"/>
      <c r="DS179" s="80"/>
      <c r="DT179" s="80"/>
      <c r="DU179" s="80"/>
      <c r="DV179" s="80"/>
      <c r="DW179" s="80"/>
      <c r="DX179" s="80"/>
      <c r="DY179" s="80"/>
      <c r="DZ179" s="80"/>
      <c r="EA179" s="80"/>
      <c r="EB179" s="80"/>
      <c r="EC179" s="80"/>
      <c r="ED179" s="80"/>
      <c r="EE179" s="80"/>
      <c r="EF179" s="80"/>
      <c r="EG179" s="80"/>
      <c r="EH179" s="80"/>
      <c r="EI179" s="80"/>
      <c r="EJ179" s="80"/>
      <c r="EK179" s="80"/>
      <c r="EL179" s="80"/>
      <c r="EM179" s="80"/>
      <c r="EN179" s="80"/>
      <c r="EO179" s="80"/>
      <c r="EP179" s="80"/>
      <c r="EQ179" s="80"/>
      <c r="ER179" s="80"/>
      <c r="ES179" s="80"/>
      <c r="ET179" s="80"/>
      <c r="EU179" s="80"/>
      <c r="EV179" s="80"/>
      <c r="EW179" s="80"/>
      <c r="EX179" s="80"/>
      <c r="EY179" s="80"/>
      <c r="EZ179" s="80"/>
      <c r="FA179" s="80"/>
      <c r="FB179" s="80"/>
      <c r="FC179" s="80"/>
      <c r="FD179" s="80"/>
      <c r="FE179" s="80"/>
      <c r="FF179" s="80"/>
      <c r="FG179" s="80"/>
      <c r="FH179" s="80"/>
      <c r="FI179" s="80"/>
      <c r="FJ179" s="80"/>
      <c r="FK179" s="80"/>
      <c r="FL179" s="80"/>
      <c r="FM179" s="80"/>
      <c r="FN179" s="80"/>
      <c r="FO179" s="80"/>
      <c r="FP179" s="80"/>
      <c r="FQ179" s="80"/>
      <c r="FR179" s="80"/>
      <c r="FS179" s="80"/>
      <c r="FT179" s="80"/>
      <c r="FU179" s="80"/>
      <c r="FV179" s="80"/>
      <c r="FW179" s="80"/>
      <c r="FX179" s="80"/>
      <c r="FY179" s="80"/>
      <c r="FZ179" s="80"/>
      <c r="GA179" s="80"/>
      <c r="GB179" s="80"/>
      <c r="GC179" s="80"/>
      <c r="GD179" s="80"/>
      <c r="GE179" s="80"/>
      <c r="GF179" s="80"/>
      <c r="GG179" s="80"/>
      <c r="GH179" s="80"/>
      <c r="GI179" s="80"/>
      <c r="GJ179" s="80"/>
      <c r="GK179" s="80"/>
      <c r="GL179" s="80"/>
      <c r="GM179" s="80"/>
      <c r="GN179" s="80"/>
      <c r="GO179" s="80"/>
      <c r="GP179" s="80"/>
      <c r="GQ179" s="80"/>
      <c r="GR179" s="80"/>
      <c r="GS179" s="80"/>
      <c r="GT179" s="80"/>
      <c r="GU179" s="80"/>
      <c r="GV179" s="80"/>
      <c r="GW179" s="80"/>
      <c r="GX179" s="80"/>
      <c r="GY179" s="80"/>
      <c r="GZ179" s="80"/>
      <c r="HA179" s="80"/>
      <c r="HB179" s="80"/>
      <c r="HC179" s="80"/>
      <c r="HD179" s="80"/>
      <c r="HE179" s="80"/>
      <c r="HF179" s="80"/>
      <c r="HG179" s="80"/>
      <c r="HH179" s="80"/>
      <c r="HI179" s="80"/>
      <c r="HJ179" s="80"/>
      <c r="HK179" s="80"/>
      <c r="HL179" s="80"/>
      <c r="HM179" s="80"/>
      <c r="HN179" s="80"/>
      <c r="HO179" s="80"/>
      <c r="HP179" s="80"/>
      <c r="HQ179" s="80"/>
      <c r="HR179" s="80"/>
      <c r="HS179" s="80"/>
      <c r="HT179" s="80"/>
      <c r="HU179" s="80"/>
      <c r="HV179" s="80"/>
      <c r="HW179" s="80"/>
      <c r="HX179" s="80"/>
      <c r="HY179" s="80"/>
      <c r="HZ179" s="80"/>
      <c r="IA179" s="80"/>
      <c r="IB179" s="80"/>
      <c r="IC179" s="80"/>
      <c r="ID179" s="80"/>
      <c r="IE179" s="80"/>
      <c r="IF179" s="80"/>
      <c r="IG179" s="80"/>
      <c r="IH179" s="80"/>
      <c r="II179" s="80"/>
      <c r="IJ179" s="80"/>
      <c r="IK179" s="80"/>
      <c r="IL179" s="80"/>
      <c r="IM179" s="80"/>
      <c r="IN179" s="80"/>
      <c r="IO179" s="80"/>
      <c r="IP179" s="80"/>
      <c r="IQ179" s="80"/>
      <c r="IR179" s="80"/>
      <c r="IS179" s="80"/>
      <c r="IT179" s="80"/>
      <c r="IU179" s="80"/>
      <c r="IV179" s="80"/>
    </row>
    <row r="180" spans="1:256" s="82" customFormat="1" ht="25.5" customHeight="1" x14ac:dyDescent="0.25">
      <c r="A180" s="75" t="s">
        <v>770</v>
      </c>
      <c r="B180" s="76" t="s">
        <v>523</v>
      </c>
      <c r="C180" s="77">
        <v>198256</v>
      </c>
      <c r="D180" s="77"/>
      <c r="E180" s="78">
        <f>+D180+C180</f>
        <v>198256</v>
      </c>
      <c r="F180" s="79"/>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1"/>
      <c r="AV180" s="79"/>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0"/>
      <c r="CY180" s="80"/>
      <c r="CZ180" s="80"/>
      <c r="DA180" s="80"/>
      <c r="DB180" s="80"/>
      <c r="DC180" s="80"/>
      <c r="DD180" s="80"/>
      <c r="DE180" s="80"/>
      <c r="DF180" s="80"/>
      <c r="DG180" s="80"/>
      <c r="DH180" s="80"/>
      <c r="DI180" s="80"/>
      <c r="DJ180" s="80"/>
      <c r="DK180" s="80"/>
      <c r="DL180" s="80"/>
      <c r="DM180" s="80"/>
      <c r="DN180" s="80"/>
      <c r="DO180" s="80"/>
      <c r="DP180" s="80"/>
      <c r="DQ180" s="80"/>
      <c r="DR180" s="80"/>
      <c r="DS180" s="80"/>
      <c r="DT180" s="80"/>
      <c r="DU180" s="80"/>
      <c r="DV180" s="80"/>
      <c r="DW180" s="80"/>
      <c r="DX180" s="80"/>
      <c r="DY180" s="80"/>
      <c r="DZ180" s="80"/>
      <c r="EA180" s="80"/>
      <c r="EB180" s="80"/>
      <c r="EC180" s="80"/>
      <c r="ED180" s="80"/>
      <c r="EE180" s="80"/>
      <c r="EF180" s="80"/>
      <c r="EG180" s="80"/>
      <c r="EH180" s="80"/>
      <c r="EI180" s="80"/>
      <c r="EJ180" s="80"/>
      <c r="EK180" s="80"/>
      <c r="EL180" s="80"/>
      <c r="EM180" s="80"/>
      <c r="EN180" s="80"/>
      <c r="EO180" s="80"/>
      <c r="EP180" s="80"/>
      <c r="EQ180" s="80"/>
      <c r="ER180" s="80"/>
      <c r="ES180" s="80"/>
      <c r="ET180" s="80"/>
      <c r="EU180" s="80"/>
      <c r="EV180" s="80"/>
      <c r="EW180" s="80"/>
      <c r="EX180" s="80"/>
      <c r="EY180" s="80"/>
      <c r="EZ180" s="80"/>
      <c r="FA180" s="80"/>
      <c r="FB180" s="80"/>
      <c r="FC180" s="80"/>
      <c r="FD180" s="80"/>
      <c r="FE180" s="80"/>
      <c r="FF180" s="80"/>
      <c r="FG180" s="80"/>
      <c r="FH180" s="80"/>
      <c r="FI180" s="80"/>
      <c r="FJ180" s="80"/>
      <c r="FK180" s="80"/>
      <c r="FL180" s="80"/>
      <c r="FM180" s="80"/>
      <c r="FN180" s="80"/>
      <c r="FO180" s="80"/>
      <c r="FP180" s="80"/>
      <c r="FQ180" s="80"/>
      <c r="FR180" s="80"/>
      <c r="FS180" s="80"/>
      <c r="FT180" s="80"/>
      <c r="FU180" s="80"/>
      <c r="FV180" s="80"/>
      <c r="FW180" s="80"/>
      <c r="FX180" s="80"/>
      <c r="FY180" s="80"/>
      <c r="FZ180" s="80"/>
      <c r="GA180" s="80"/>
      <c r="GB180" s="80"/>
      <c r="GC180" s="80"/>
      <c r="GD180" s="80"/>
      <c r="GE180" s="80"/>
      <c r="GF180" s="80"/>
      <c r="GG180" s="80"/>
      <c r="GH180" s="80"/>
      <c r="GI180" s="80"/>
      <c r="GJ180" s="80"/>
      <c r="GK180" s="80"/>
      <c r="GL180" s="80"/>
      <c r="GM180" s="80"/>
      <c r="GN180" s="80"/>
      <c r="GO180" s="80"/>
      <c r="GP180" s="80"/>
      <c r="GQ180" s="80"/>
      <c r="GR180" s="80"/>
      <c r="GS180" s="80"/>
      <c r="GT180" s="80"/>
      <c r="GU180" s="80"/>
      <c r="GV180" s="80"/>
      <c r="GW180" s="80"/>
      <c r="GX180" s="80"/>
      <c r="GY180" s="80"/>
      <c r="GZ180" s="80"/>
      <c r="HA180" s="80"/>
      <c r="HB180" s="80"/>
      <c r="HC180" s="80"/>
      <c r="HD180" s="80"/>
      <c r="HE180" s="80"/>
      <c r="HF180" s="80"/>
      <c r="HG180" s="80"/>
      <c r="HH180" s="80"/>
      <c r="HI180" s="80"/>
      <c r="HJ180" s="80"/>
      <c r="HK180" s="80"/>
      <c r="HL180" s="80"/>
      <c r="HM180" s="80"/>
      <c r="HN180" s="80"/>
      <c r="HO180" s="80"/>
      <c r="HP180" s="80"/>
      <c r="HQ180" s="80"/>
      <c r="HR180" s="80"/>
      <c r="HS180" s="80"/>
      <c r="HT180" s="80"/>
      <c r="HU180" s="80"/>
      <c r="HV180" s="80"/>
      <c r="HW180" s="80"/>
      <c r="HX180" s="80"/>
      <c r="HY180" s="80"/>
      <c r="HZ180" s="80"/>
      <c r="IA180" s="80"/>
      <c r="IB180" s="80"/>
      <c r="IC180" s="80"/>
      <c r="ID180" s="80"/>
      <c r="IE180" s="80"/>
      <c r="IF180" s="80"/>
      <c r="IG180" s="80"/>
      <c r="IH180" s="80"/>
      <c r="II180" s="80"/>
      <c r="IJ180" s="80"/>
      <c r="IK180" s="80"/>
      <c r="IL180" s="80"/>
      <c r="IM180" s="80"/>
      <c r="IN180" s="80"/>
      <c r="IO180" s="80"/>
      <c r="IP180" s="80"/>
      <c r="IQ180" s="80"/>
      <c r="IR180" s="80"/>
      <c r="IS180" s="80"/>
      <c r="IT180" s="80"/>
      <c r="IU180" s="80"/>
      <c r="IV180" s="80"/>
    </row>
    <row r="181" spans="1:256" s="82" customFormat="1" ht="27.75" customHeight="1" x14ac:dyDescent="0.25">
      <c r="A181" s="64" t="s">
        <v>771</v>
      </c>
      <c r="B181" s="88" t="s">
        <v>526</v>
      </c>
      <c r="C181" s="73">
        <f>SUM(C182)</f>
        <v>0</v>
      </c>
      <c r="D181" s="73">
        <f>SUM(D182)</f>
        <v>0</v>
      </c>
      <c r="E181" s="74">
        <f>SUM(E182)</f>
        <v>0</v>
      </c>
      <c r="F181" s="79"/>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1"/>
      <c r="AV181" s="79"/>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80"/>
      <c r="DF181" s="80"/>
      <c r="DG181" s="80"/>
      <c r="DH181" s="80"/>
      <c r="DI181" s="80"/>
      <c r="DJ181" s="80"/>
      <c r="DK181" s="80"/>
      <c r="DL181" s="80"/>
      <c r="DM181" s="80"/>
      <c r="DN181" s="80"/>
      <c r="DO181" s="80"/>
      <c r="DP181" s="80"/>
      <c r="DQ181" s="80"/>
      <c r="DR181" s="80"/>
      <c r="DS181" s="80"/>
      <c r="DT181" s="80"/>
      <c r="DU181" s="80"/>
      <c r="DV181" s="80"/>
      <c r="DW181" s="80"/>
      <c r="DX181" s="80"/>
      <c r="DY181" s="80"/>
      <c r="DZ181" s="80"/>
      <c r="EA181" s="80"/>
      <c r="EB181" s="80"/>
      <c r="EC181" s="80"/>
      <c r="ED181" s="80"/>
      <c r="EE181" s="80"/>
      <c r="EF181" s="80"/>
      <c r="EG181" s="80"/>
      <c r="EH181" s="80"/>
      <c r="EI181" s="80"/>
      <c r="EJ181" s="80"/>
      <c r="EK181" s="80"/>
      <c r="EL181" s="80"/>
      <c r="EM181" s="80"/>
      <c r="EN181" s="80"/>
      <c r="EO181" s="80"/>
      <c r="EP181" s="80"/>
      <c r="EQ181" s="80"/>
      <c r="ER181" s="80"/>
      <c r="ES181" s="80"/>
      <c r="ET181" s="80"/>
      <c r="EU181" s="80"/>
      <c r="EV181" s="80"/>
      <c r="EW181" s="80"/>
      <c r="EX181" s="80"/>
      <c r="EY181" s="80"/>
      <c r="EZ181" s="80"/>
      <c r="FA181" s="80"/>
      <c r="FB181" s="80"/>
      <c r="FC181" s="80"/>
      <c r="FD181" s="80"/>
      <c r="FE181" s="80"/>
      <c r="FF181" s="80"/>
      <c r="FG181" s="80"/>
      <c r="FH181" s="80"/>
      <c r="FI181" s="80"/>
      <c r="FJ181" s="80"/>
      <c r="FK181" s="80"/>
      <c r="FL181" s="80"/>
      <c r="FM181" s="80"/>
      <c r="FN181" s="80"/>
      <c r="FO181" s="80"/>
      <c r="FP181" s="80"/>
      <c r="FQ181" s="80"/>
      <c r="FR181" s="80"/>
      <c r="FS181" s="80"/>
      <c r="FT181" s="80"/>
      <c r="FU181" s="80"/>
      <c r="FV181" s="80"/>
      <c r="FW181" s="80"/>
      <c r="FX181" s="80"/>
      <c r="FY181" s="80"/>
      <c r="FZ181" s="80"/>
      <c r="GA181" s="80"/>
      <c r="GB181" s="80"/>
      <c r="GC181" s="80"/>
      <c r="GD181" s="80"/>
      <c r="GE181" s="80"/>
      <c r="GF181" s="80"/>
      <c r="GG181" s="80"/>
      <c r="GH181" s="80"/>
      <c r="GI181" s="80"/>
      <c r="GJ181" s="80"/>
      <c r="GK181" s="80"/>
      <c r="GL181" s="80"/>
      <c r="GM181" s="80"/>
      <c r="GN181" s="80"/>
      <c r="GO181" s="80"/>
      <c r="GP181" s="80"/>
      <c r="GQ181" s="80"/>
      <c r="GR181" s="80"/>
      <c r="GS181" s="80"/>
      <c r="GT181" s="80"/>
      <c r="GU181" s="80"/>
      <c r="GV181" s="80"/>
      <c r="GW181" s="80"/>
      <c r="GX181" s="80"/>
      <c r="GY181" s="80"/>
      <c r="GZ181" s="80"/>
      <c r="HA181" s="80"/>
      <c r="HB181" s="80"/>
      <c r="HC181" s="80"/>
      <c r="HD181" s="80"/>
      <c r="HE181" s="80"/>
      <c r="HF181" s="80"/>
      <c r="HG181" s="80"/>
      <c r="HH181" s="80"/>
      <c r="HI181" s="80"/>
      <c r="HJ181" s="80"/>
      <c r="HK181" s="80"/>
      <c r="HL181" s="80"/>
      <c r="HM181" s="80"/>
      <c r="HN181" s="80"/>
      <c r="HO181" s="80"/>
      <c r="HP181" s="80"/>
      <c r="HQ181" s="80"/>
      <c r="HR181" s="80"/>
      <c r="HS181" s="80"/>
      <c r="HT181" s="80"/>
      <c r="HU181" s="80"/>
      <c r="HV181" s="80"/>
      <c r="HW181" s="80"/>
      <c r="HX181" s="80"/>
      <c r="HY181" s="80"/>
      <c r="HZ181" s="80"/>
      <c r="IA181" s="80"/>
      <c r="IB181" s="80"/>
      <c r="IC181" s="80"/>
      <c r="ID181" s="80"/>
      <c r="IE181" s="80"/>
      <c r="IF181" s="80"/>
      <c r="IG181" s="80"/>
      <c r="IH181" s="80"/>
      <c r="II181" s="80"/>
      <c r="IJ181" s="80"/>
      <c r="IK181" s="80"/>
      <c r="IL181" s="80"/>
      <c r="IM181" s="80"/>
      <c r="IN181" s="80"/>
      <c r="IO181" s="80"/>
      <c r="IP181" s="80"/>
      <c r="IQ181" s="80"/>
      <c r="IR181" s="80"/>
      <c r="IS181" s="80"/>
      <c r="IT181" s="80"/>
      <c r="IU181" s="80"/>
      <c r="IV181" s="80"/>
    </row>
    <row r="182" spans="1:256" s="82" customFormat="1" ht="25.5" customHeight="1" x14ac:dyDescent="0.25">
      <c r="A182" s="75" t="s">
        <v>772</v>
      </c>
      <c r="B182" s="76" t="s">
        <v>528</v>
      </c>
      <c r="C182" s="112">
        <v>0</v>
      </c>
      <c r="D182" s="112"/>
      <c r="E182" s="78">
        <f>C182+D182</f>
        <v>0</v>
      </c>
      <c r="F182" s="79"/>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1"/>
      <c r="AV182" s="79"/>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c r="GG182" s="80"/>
      <c r="GH182" s="80"/>
      <c r="GI182" s="80"/>
      <c r="GJ182" s="80"/>
      <c r="GK182" s="80"/>
      <c r="GL182" s="80"/>
      <c r="GM182" s="80"/>
      <c r="GN182" s="80"/>
      <c r="GO182" s="80"/>
      <c r="GP182" s="80"/>
      <c r="GQ182" s="80"/>
      <c r="GR182" s="80"/>
      <c r="GS182" s="80"/>
      <c r="GT182" s="80"/>
      <c r="GU182" s="80"/>
      <c r="GV182" s="80"/>
      <c r="GW182" s="80"/>
      <c r="GX182" s="80"/>
      <c r="GY182" s="80"/>
      <c r="GZ182" s="80"/>
      <c r="HA182" s="80"/>
      <c r="HB182" s="80"/>
      <c r="HC182" s="80"/>
      <c r="HD182" s="80"/>
      <c r="HE182" s="80"/>
      <c r="HF182" s="80"/>
      <c r="HG182" s="80"/>
      <c r="HH182" s="80"/>
      <c r="HI182" s="80"/>
      <c r="HJ182" s="80"/>
      <c r="HK182" s="80"/>
      <c r="HL182" s="80"/>
      <c r="HM182" s="80"/>
      <c r="HN182" s="80"/>
      <c r="HO182" s="80"/>
      <c r="HP182" s="80"/>
      <c r="HQ182" s="80"/>
      <c r="HR182" s="80"/>
      <c r="HS182" s="80"/>
      <c r="HT182" s="80"/>
      <c r="HU182" s="80"/>
      <c r="HV182" s="80"/>
      <c r="HW182" s="80"/>
      <c r="HX182" s="80"/>
      <c r="HY182" s="80"/>
      <c r="HZ182" s="80"/>
      <c r="IA182" s="80"/>
      <c r="IB182" s="80"/>
      <c r="IC182" s="80"/>
      <c r="ID182" s="80"/>
      <c r="IE182" s="80"/>
      <c r="IF182" s="80"/>
      <c r="IG182" s="80"/>
      <c r="IH182" s="80"/>
      <c r="II182" s="80"/>
      <c r="IJ182" s="80"/>
      <c r="IK182" s="80"/>
      <c r="IL182" s="80"/>
      <c r="IM182" s="80"/>
      <c r="IN182" s="80"/>
      <c r="IO182" s="80"/>
      <c r="IP182" s="80"/>
      <c r="IQ182" s="80"/>
      <c r="IR182" s="80"/>
      <c r="IS182" s="80"/>
      <c r="IT182" s="80"/>
      <c r="IU182" s="80"/>
      <c r="IV182" s="80"/>
    </row>
    <row r="183" spans="1:256" s="82" customFormat="1" ht="25.5" customHeight="1" x14ac:dyDescent="0.25">
      <c r="A183" s="106">
        <v>5</v>
      </c>
      <c r="B183" s="142" t="s">
        <v>773</v>
      </c>
      <c r="C183" s="143">
        <f>+C184</f>
        <v>25537866</v>
      </c>
      <c r="D183" s="143">
        <f>D184+D206+D209</f>
        <v>0</v>
      </c>
      <c r="E183" s="144">
        <f>E184+E206+E209</f>
        <v>25537866</v>
      </c>
      <c r="F183" s="79"/>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1"/>
      <c r="AV183" s="79"/>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80"/>
      <c r="DJ183" s="80"/>
      <c r="DK183" s="80"/>
      <c r="DL183" s="80"/>
      <c r="DM183" s="80"/>
      <c r="DN183" s="80"/>
      <c r="DO183" s="80"/>
      <c r="DP183" s="80"/>
      <c r="DQ183" s="80"/>
      <c r="DR183" s="80"/>
      <c r="DS183" s="80"/>
      <c r="DT183" s="80"/>
      <c r="DU183" s="80"/>
      <c r="DV183" s="80"/>
      <c r="DW183" s="80"/>
      <c r="DX183" s="80"/>
      <c r="DY183" s="80"/>
      <c r="DZ183" s="80"/>
      <c r="EA183" s="80"/>
      <c r="EB183" s="80"/>
      <c r="EC183" s="80"/>
      <c r="ED183" s="80"/>
      <c r="EE183" s="80"/>
      <c r="EF183" s="80"/>
      <c r="EG183" s="80"/>
      <c r="EH183" s="80"/>
      <c r="EI183" s="80"/>
      <c r="EJ183" s="80"/>
      <c r="EK183" s="80"/>
      <c r="EL183" s="80"/>
      <c r="EM183" s="80"/>
      <c r="EN183" s="80"/>
      <c r="EO183" s="80"/>
      <c r="EP183" s="80"/>
      <c r="EQ183" s="80"/>
      <c r="ER183" s="80"/>
      <c r="ES183" s="80"/>
      <c r="ET183" s="80"/>
      <c r="EU183" s="80"/>
      <c r="EV183" s="80"/>
      <c r="EW183" s="80"/>
      <c r="EX183" s="80"/>
      <c r="EY183" s="80"/>
      <c r="EZ183" s="80"/>
      <c r="FA183" s="80"/>
      <c r="FB183" s="80"/>
      <c r="FC183" s="80"/>
      <c r="FD183" s="80"/>
      <c r="FE183" s="80"/>
      <c r="FF183" s="80"/>
      <c r="FG183" s="80"/>
      <c r="FH183" s="80"/>
      <c r="FI183" s="80"/>
      <c r="FJ183" s="80"/>
      <c r="FK183" s="80"/>
      <c r="FL183" s="80"/>
      <c r="FM183" s="80"/>
      <c r="FN183" s="80"/>
      <c r="FO183" s="80"/>
      <c r="FP183" s="80"/>
      <c r="FQ183" s="80"/>
      <c r="FR183" s="80"/>
      <c r="FS183" s="80"/>
      <c r="FT183" s="80"/>
      <c r="FU183" s="80"/>
      <c r="FV183" s="80"/>
      <c r="FW183" s="80"/>
      <c r="FX183" s="80"/>
      <c r="FY183" s="80"/>
      <c r="FZ183" s="80"/>
      <c r="GA183" s="80"/>
      <c r="GB183" s="80"/>
      <c r="GC183" s="80"/>
      <c r="GD183" s="80"/>
      <c r="GE183" s="80"/>
      <c r="GF183" s="80"/>
      <c r="GG183" s="80"/>
      <c r="GH183" s="80"/>
      <c r="GI183" s="80"/>
      <c r="GJ183" s="80"/>
      <c r="GK183" s="80"/>
      <c r="GL183" s="80"/>
      <c r="GM183" s="80"/>
      <c r="GN183" s="80"/>
      <c r="GO183" s="80"/>
      <c r="GP183" s="80"/>
      <c r="GQ183" s="80"/>
      <c r="GR183" s="80"/>
      <c r="GS183" s="80"/>
      <c r="GT183" s="80"/>
      <c r="GU183" s="80"/>
      <c r="GV183" s="80"/>
      <c r="GW183" s="80"/>
      <c r="GX183" s="80"/>
      <c r="GY183" s="80"/>
      <c r="GZ183" s="80"/>
      <c r="HA183" s="80"/>
      <c r="HB183" s="80"/>
      <c r="HC183" s="80"/>
      <c r="HD183" s="80"/>
      <c r="HE183" s="80"/>
      <c r="HF183" s="80"/>
      <c r="HG183" s="80"/>
      <c r="HH183" s="80"/>
      <c r="HI183" s="80"/>
      <c r="HJ183" s="80"/>
      <c r="HK183" s="80"/>
      <c r="HL183" s="80"/>
      <c r="HM183" s="80"/>
      <c r="HN183" s="80"/>
      <c r="HO183" s="80"/>
      <c r="HP183" s="80"/>
      <c r="HQ183" s="80"/>
      <c r="HR183" s="80"/>
      <c r="HS183" s="80"/>
      <c r="HT183" s="80"/>
      <c r="HU183" s="80"/>
      <c r="HV183" s="80"/>
      <c r="HW183" s="80"/>
      <c r="HX183" s="80"/>
      <c r="HY183" s="80"/>
      <c r="HZ183" s="80"/>
      <c r="IA183" s="80"/>
      <c r="IB183" s="80"/>
      <c r="IC183" s="80"/>
      <c r="ID183" s="80"/>
      <c r="IE183" s="80"/>
      <c r="IF183" s="80"/>
      <c r="IG183" s="80"/>
      <c r="IH183" s="80"/>
      <c r="II183" s="80"/>
      <c r="IJ183" s="80"/>
      <c r="IK183" s="80"/>
      <c r="IL183" s="80"/>
      <c r="IM183" s="80"/>
      <c r="IN183" s="80"/>
      <c r="IO183" s="80"/>
      <c r="IP183" s="80"/>
      <c r="IQ183" s="80"/>
      <c r="IR183" s="80"/>
      <c r="IS183" s="80"/>
      <c r="IT183" s="80"/>
      <c r="IU183" s="80"/>
      <c r="IV183" s="80"/>
    </row>
    <row r="184" spans="1:256" s="82" customFormat="1" ht="25.5" customHeight="1" x14ac:dyDescent="0.25">
      <c r="A184" s="64">
        <v>5.0999999999999996</v>
      </c>
      <c r="B184" s="113" t="s">
        <v>774</v>
      </c>
      <c r="C184" s="66">
        <f>C185+C191+C196</f>
        <v>25537866</v>
      </c>
      <c r="D184" s="66">
        <f>D185+D191+D196</f>
        <v>0</v>
      </c>
      <c r="E184" s="114">
        <f>E185+E191+E196</f>
        <v>25537866</v>
      </c>
      <c r="F184" s="79"/>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1"/>
      <c r="AV184" s="79"/>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80"/>
      <c r="DJ184" s="80"/>
      <c r="DK184" s="80"/>
      <c r="DL184" s="80"/>
      <c r="DM184" s="80"/>
      <c r="DN184" s="80"/>
      <c r="DO184" s="80"/>
      <c r="DP184" s="80"/>
      <c r="DQ184" s="80"/>
      <c r="DR184" s="80"/>
      <c r="DS184" s="80"/>
      <c r="DT184" s="80"/>
      <c r="DU184" s="80"/>
      <c r="DV184" s="80"/>
      <c r="DW184" s="80"/>
      <c r="DX184" s="80"/>
      <c r="DY184" s="80"/>
      <c r="DZ184" s="80"/>
      <c r="EA184" s="80"/>
      <c r="EB184" s="80"/>
      <c r="EC184" s="80"/>
      <c r="ED184" s="80"/>
      <c r="EE184" s="80"/>
      <c r="EF184" s="80"/>
      <c r="EG184" s="80"/>
      <c r="EH184" s="80"/>
      <c r="EI184" s="80"/>
      <c r="EJ184" s="80"/>
      <c r="EK184" s="80"/>
      <c r="EL184" s="80"/>
      <c r="EM184" s="80"/>
      <c r="EN184" s="80"/>
      <c r="EO184" s="80"/>
      <c r="EP184" s="80"/>
      <c r="EQ184" s="80"/>
      <c r="ER184" s="80"/>
      <c r="ES184" s="80"/>
      <c r="ET184" s="80"/>
      <c r="EU184" s="80"/>
      <c r="EV184" s="80"/>
      <c r="EW184" s="80"/>
      <c r="EX184" s="80"/>
      <c r="EY184" s="80"/>
      <c r="EZ184" s="80"/>
      <c r="FA184" s="80"/>
      <c r="FB184" s="80"/>
      <c r="FC184" s="80"/>
      <c r="FD184" s="80"/>
      <c r="FE184" s="80"/>
      <c r="FF184" s="80"/>
      <c r="FG184" s="80"/>
      <c r="FH184" s="80"/>
      <c r="FI184" s="80"/>
      <c r="FJ184" s="80"/>
      <c r="FK184" s="80"/>
      <c r="FL184" s="80"/>
      <c r="FM184" s="80"/>
      <c r="FN184" s="80"/>
      <c r="FO184" s="80"/>
      <c r="FP184" s="80"/>
      <c r="FQ184" s="80"/>
      <c r="FR184" s="80"/>
      <c r="FS184" s="80"/>
      <c r="FT184" s="80"/>
      <c r="FU184" s="80"/>
      <c r="FV184" s="80"/>
      <c r="FW184" s="80"/>
      <c r="FX184" s="80"/>
      <c r="FY184" s="80"/>
      <c r="FZ184" s="80"/>
      <c r="GA184" s="80"/>
      <c r="GB184" s="80"/>
      <c r="GC184" s="80"/>
      <c r="GD184" s="80"/>
      <c r="GE184" s="80"/>
      <c r="GF184" s="80"/>
      <c r="GG184" s="80"/>
      <c r="GH184" s="80"/>
      <c r="GI184" s="80"/>
      <c r="GJ184" s="80"/>
      <c r="GK184" s="80"/>
      <c r="GL184" s="80"/>
      <c r="GM184" s="80"/>
      <c r="GN184" s="80"/>
      <c r="GO184" s="80"/>
      <c r="GP184" s="80"/>
      <c r="GQ184" s="80"/>
      <c r="GR184" s="80"/>
      <c r="GS184" s="80"/>
      <c r="GT184" s="80"/>
      <c r="GU184" s="80"/>
      <c r="GV184" s="80"/>
      <c r="GW184" s="80"/>
      <c r="GX184" s="80"/>
      <c r="GY184" s="80"/>
      <c r="GZ184" s="80"/>
      <c r="HA184" s="80"/>
      <c r="HB184" s="80"/>
      <c r="HC184" s="80"/>
      <c r="HD184" s="80"/>
      <c r="HE184" s="80"/>
      <c r="HF184" s="80"/>
      <c r="HG184" s="80"/>
      <c r="HH184" s="80"/>
      <c r="HI184" s="80"/>
      <c r="HJ184" s="80"/>
      <c r="HK184" s="80"/>
      <c r="HL184" s="80"/>
      <c r="HM184" s="80"/>
      <c r="HN184" s="80"/>
      <c r="HO184" s="80"/>
      <c r="HP184" s="80"/>
      <c r="HQ184" s="80"/>
      <c r="HR184" s="80"/>
      <c r="HS184" s="80"/>
      <c r="HT184" s="80"/>
      <c r="HU184" s="80"/>
      <c r="HV184" s="80"/>
      <c r="HW184" s="80"/>
      <c r="HX184" s="80"/>
      <c r="HY184" s="80"/>
      <c r="HZ184" s="80"/>
      <c r="IA184" s="80"/>
      <c r="IB184" s="80"/>
      <c r="IC184" s="80"/>
      <c r="ID184" s="80"/>
      <c r="IE184" s="80"/>
      <c r="IF184" s="80"/>
      <c r="IG184" s="80"/>
      <c r="IH184" s="80"/>
      <c r="II184" s="80"/>
      <c r="IJ184" s="80"/>
      <c r="IK184" s="80"/>
      <c r="IL184" s="80"/>
      <c r="IM184" s="80"/>
      <c r="IN184" s="80"/>
      <c r="IO184" s="80"/>
      <c r="IP184" s="80"/>
      <c r="IQ184" s="80"/>
      <c r="IR184" s="80"/>
      <c r="IS184" s="80"/>
      <c r="IT184" s="80"/>
      <c r="IU184" s="80"/>
      <c r="IV184" s="80"/>
    </row>
    <row r="185" spans="1:256" s="82" customFormat="1" ht="25.5" customHeight="1" x14ac:dyDescent="0.25">
      <c r="A185" s="64" t="s">
        <v>775</v>
      </c>
      <c r="B185" s="88" t="s">
        <v>776</v>
      </c>
      <c r="C185" s="73">
        <f>SUM(C186:C190)</f>
        <v>607951</v>
      </c>
      <c r="D185" s="73">
        <f>SUM(D186:D190)</f>
        <v>0</v>
      </c>
      <c r="E185" s="74">
        <f>SUM(E186:E190)</f>
        <v>607951</v>
      </c>
      <c r="F185" s="79"/>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1"/>
      <c r="AV185" s="79"/>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80"/>
      <c r="DF185" s="80"/>
      <c r="DG185" s="80"/>
      <c r="DH185" s="80"/>
      <c r="DI185" s="80"/>
      <c r="DJ185" s="80"/>
      <c r="DK185" s="80"/>
      <c r="DL185" s="80"/>
      <c r="DM185" s="80"/>
      <c r="DN185" s="80"/>
      <c r="DO185" s="80"/>
      <c r="DP185" s="80"/>
      <c r="DQ185" s="80"/>
      <c r="DR185" s="80"/>
      <c r="DS185" s="80"/>
      <c r="DT185" s="80"/>
      <c r="DU185" s="80"/>
      <c r="DV185" s="80"/>
      <c r="DW185" s="80"/>
      <c r="DX185" s="80"/>
      <c r="DY185" s="80"/>
      <c r="DZ185" s="80"/>
      <c r="EA185" s="80"/>
      <c r="EB185" s="80"/>
      <c r="EC185" s="80"/>
      <c r="ED185" s="80"/>
      <c r="EE185" s="80"/>
      <c r="EF185" s="80"/>
      <c r="EG185" s="80"/>
      <c r="EH185" s="80"/>
      <c r="EI185" s="80"/>
      <c r="EJ185" s="80"/>
      <c r="EK185" s="80"/>
      <c r="EL185" s="80"/>
      <c r="EM185" s="80"/>
      <c r="EN185" s="80"/>
      <c r="EO185" s="80"/>
      <c r="EP185" s="80"/>
      <c r="EQ185" s="80"/>
      <c r="ER185" s="80"/>
      <c r="ES185" s="80"/>
      <c r="ET185" s="80"/>
      <c r="EU185" s="80"/>
      <c r="EV185" s="80"/>
      <c r="EW185" s="80"/>
      <c r="EX185" s="80"/>
      <c r="EY185" s="80"/>
      <c r="EZ185" s="80"/>
      <c r="FA185" s="80"/>
      <c r="FB185" s="80"/>
      <c r="FC185" s="80"/>
      <c r="FD185" s="80"/>
      <c r="FE185" s="80"/>
      <c r="FF185" s="80"/>
      <c r="FG185" s="80"/>
      <c r="FH185" s="80"/>
      <c r="FI185" s="80"/>
      <c r="FJ185" s="80"/>
      <c r="FK185" s="80"/>
      <c r="FL185" s="80"/>
      <c r="FM185" s="80"/>
      <c r="FN185" s="80"/>
      <c r="FO185" s="80"/>
      <c r="FP185" s="80"/>
      <c r="FQ185" s="80"/>
      <c r="FR185" s="80"/>
      <c r="FS185" s="80"/>
      <c r="FT185" s="80"/>
      <c r="FU185" s="80"/>
      <c r="FV185" s="80"/>
      <c r="FW185" s="80"/>
      <c r="FX185" s="80"/>
      <c r="FY185" s="80"/>
      <c r="FZ185" s="80"/>
      <c r="GA185" s="80"/>
      <c r="GB185" s="80"/>
      <c r="GC185" s="80"/>
      <c r="GD185" s="80"/>
      <c r="GE185" s="80"/>
      <c r="GF185" s="80"/>
      <c r="GG185" s="80"/>
      <c r="GH185" s="80"/>
      <c r="GI185" s="80"/>
      <c r="GJ185" s="80"/>
      <c r="GK185" s="80"/>
      <c r="GL185" s="80"/>
      <c r="GM185" s="80"/>
      <c r="GN185" s="80"/>
      <c r="GO185" s="80"/>
      <c r="GP185" s="80"/>
      <c r="GQ185" s="80"/>
      <c r="GR185" s="80"/>
      <c r="GS185" s="80"/>
      <c r="GT185" s="80"/>
      <c r="GU185" s="80"/>
      <c r="GV185" s="80"/>
      <c r="GW185" s="80"/>
      <c r="GX185" s="80"/>
      <c r="GY185" s="80"/>
      <c r="GZ185" s="80"/>
      <c r="HA185" s="80"/>
      <c r="HB185" s="80"/>
      <c r="HC185" s="80"/>
      <c r="HD185" s="80"/>
      <c r="HE185" s="80"/>
      <c r="HF185" s="80"/>
      <c r="HG185" s="80"/>
      <c r="HH185" s="80"/>
      <c r="HI185" s="80"/>
      <c r="HJ185" s="80"/>
      <c r="HK185" s="80"/>
      <c r="HL185" s="80"/>
      <c r="HM185" s="80"/>
      <c r="HN185" s="80"/>
      <c r="HO185" s="80"/>
      <c r="HP185" s="80"/>
      <c r="HQ185" s="80"/>
      <c r="HR185" s="80"/>
      <c r="HS185" s="80"/>
      <c r="HT185" s="80"/>
      <c r="HU185" s="80"/>
      <c r="HV185" s="80"/>
      <c r="HW185" s="80"/>
      <c r="HX185" s="80"/>
      <c r="HY185" s="80"/>
      <c r="HZ185" s="80"/>
      <c r="IA185" s="80"/>
      <c r="IB185" s="80"/>
      <c r="IC185" s="80"/>
      <c r="ID185" s="80"/>
      <c r="IE185" s="80"/>
      <c r="IF185" s="80"/>
      <c r="IG185" s="80"/>
      <c r="IH185" s="80"/>
      <c r="II185" s="80"/>
      <c r="IJ185" s="80"/>
      <c r="IK185" s="80"/>
      <c r="IL185" s="80"/>
      <c r="IM185" s="80"/>
      <c r="IN185" s="80"/>
      <c r="IO185" s="80"/>
      <c r="IP185" s="80"/>
      <c r="IQ185" s="80"/>
      <c r="IR185" s="80"/>
      <c r="IS185" s="80"/>
      <c r="IT185" s="80"/>
      <c r="IU185" s="80"/>
      <c r="IV185" s="80"/>
    </row>
    <row r="186" spans="1:256" s="82" customFormat="1" ht="25.5" customHeight="1" x14ac:dyDescent="0.25">
      <c r="A186" s="75" t="s">
        <v>777</v>
      </c>
      <c r="B186" s="76" t="s">
        <v>577</v>
      </c>
      <c r="C186" s="112">
        <v>0</v>
      </c>
      <c r="D186" s="112"/>
      <c r="E186" s="78">
        <f>C186+D186</f>
        <v>0</v>
      </c>
      <c r="F186" s="79"/>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1"/>
      <c r="AV186" s="79"/>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c r="GG186" s="80"/>
      <c r="GH186" s="80"/>
      <c r="GI186" s="80"/>
      <c r="GJ186" s="80"/>
      <c r="GK186" s="80"/>
      <c r="GL186" s="80"/>
      <c r="GM186" s="80"/>
      <c r="GN186" s="80"/>
      <c r="GO186" s="80"/>
      <c r="GP186" s="80"/>
      <c r="GQ186" s="80"/>
      <c r="GR186" s="80"/>
      <c r="GS186" s="80"/>
      <c r="GT186" s="80"/>
      <c r="GU186" s="80"/>
      <c r="GV186" s="80"/>
      <c r="GW186" s="80"/>
      <c r="GX186" s="80"/>
      <c r="GY186" s="80"/>
      <c r="GZ186" s="80"/>
      <c r="HA186" s="80"/>
      <c r="HB186" s="80"/>
      <c r="HC186" s="80"/>
      <c r="HD186" s="80"/>
      <c r="HE186" s="80"/>
      <c r="HF186" s="80"/>
      <c r="HG186" s="80"/>
      <c r="HH186" s="80"/>
      <c r="HI186" s="80"/>
      <c r="HJ186" s="80"/>
      <c r="HK186" s="80"/>
      <c r="HL186" s="80"/>
      <c r="HM186" s="80"/>
      <c r="HN186" s="80"/>
      <c r="HO186" s="80"/>
      <c r="HP186" s="80"/>
      <c r="HQ186" s="80"/>
      <c r="HR186" s="80"/>
      <c r="HS186" s="80"/>
      <c r="HT186" s="80"/>
      <c r="HU186" s="80"/>
      <c r="HV186" s="80"/>
      <c r="HW186" s="80"/>
      <c r="HX186" s="80"/>
      <c r="HY186" s="80"/>
      <c r="HZ186" s="80"/>
      <c r="IA186" s="80"/>
      <c r="IB186" s="80"/>
      <c r="IC186" s="80"/>
      <c r="ID186" s="80"/>
      <c r="IE186" s="80"/>
      <c r="IF186" s="80"/>
      <c r="IG186" s="80"/>
      <c r="IH186" s="80"/>
      <c r="II186" s="80"/>
      <c r="IJ186" s="80"/>
      <c r="IK186" s="80"/>
      <c r="IL186" s="80"/>
      <c r="IM186" s="80"/>
      <c r="IN186" s="80"/>
      <c r="IO186" s="80"/>
      <c r="IP186" s="80"/>
      <c r="IQ186" s="80"/>
      <c r="IR186" s="80"/>
      <c r="IS186" s="80"/>
      <c r="IT186" s="80"/>
      <c r="IU186" s="80"/>
      <c r="IV186" s="80"/>
    </row>
    <row r="187" spans="1:256" s="82" customFormat="1" ht="25.5" customHeight="1" x14ac:dyDescent="0.25">
      <c r="A187" s="75" t="s">
        <v>778</v>
      </c>
      <c r="B187" s="76" t="s">
        <v>579</v>
      </c>
      <c r="C187" s="112">
        <v>0</v>
      </c>
      <c r="D187" s="112"/>
      <c r="E187" s="78">
        <f>C187+D187</f>
        <v>0</v>
      </c>
      <c r="F187" s="79"/>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1"/>
      <c r="AV187" s="79"/>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c r="GG187" s="80"/>
      <c r="GH187" s="80"/>
      <c r="GI187" s="80"/>
      <c r="GJ187" s="80"/>
      <c r="GK187" s="80"/>
      <c r="GL187" s="80"/>
      <c r="GM187" s="80"/>
      <c r="GN187" s="80"/>
      <c r="GO187" s="80"/>
      <c r="GP187" s="80"/>
      <c r="GQ187" s="80"/>
      <c r="GR187" s="80"/>
      <c r="GS187" s="80"/>
      <c r="GT187" s="80"/>
      <c r="GU187" s="80"/>
      <c r="GV187" s="80"/>
      <c r="GW187" s="80"/>
      <c r="GX187" s="80"/>
      <c r="GY187" s="80"/>
      <c r="GZ187" s="80"/>
      <c r="HA187" s="80"/>
      <c r="HB187" s="80"/>
      <c r="HC187" s="80"/>
      <c r="HD187" s="80"/>
      <c r="HE187" s="80"/>
      <c r="HF187" s="80"/>
      <c r="HG187" s="80"/>
      <c r="HH187" s="80"/>
      <c r="HI187" s="80"/>
      <c r="HJ187" s="80"/>
      <c r="HK187" s="80"/>
      <c r="HL187" s="80"/>
      <c r="HM187" s="80"/>
      <c r="HN187" s="80"/>
      <c r="HO187" s="80"/>
      <c r="HP187" s="80"/>
      <c r="HQ187" s="80"/>
      <c r="HR187" s="80"/>
      <c r="HS187" s="80"/>
      <c r="HT187" s="80"/>
      <c r="HU187" s="80"/>
      <c r="HV187" s="80"/>
      <c r="HW187" s="80"/>
      <c r="HX187" s="80"/>
      <c r="HY187" s="80"/>
      <c r="HZ187" s="80"/>
      <c r="IA187" s="80"/>
      <c r="IB187" s="80"/>
      <c r="IC187" s="80"/>
      <c r="ID187" s="80"/>
      <c r="IE187" s="80"/>
      <c r="IF187" s="80"/>
      <c r="IG187" s="80"/>
      <c r="IH187" s="80"/>
      <c r="II187" s="80"/>
      <c r="IJ187" s="80"/>
      <c r="IK187" s="80"/>
      <c r="IL187" s="80"/>
      <c r="IM187" s="80"/>
      <c r="IN187" s="80"/>
      <c r="IO187" s="80"/>
      <c r="IP187" s="80"/>
      <c r="IQ187" s="80"/>
      <c r="IR187" s="80"/>
      <c r="IS187" s="80"/>
      <c r="IT187" s="80"/>
      <c r="IU187" s="80"/>
      <c r="IV187" s="80"/>
    </row>
    <row r="188" spans="1:256" s="82" customFormat="1" ht="25.5" customHeight="1" x14ac:dyDescent="0.25">
      <c r="A188" s="75" t="s">
        <v>779</v>
      </c>
      <c r="B188" s="76" t="s">
        <v>581</v>
      </c>
      <c r="C188" s="112">
        <v>0</v>
      </c>
      <c r="D188" s="112"/>
      <c r="E188" s="78">
        <f>C188+D188</f>
        <v>0</v>
      </c>
      <c r="F188" s="79"/>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1"/>
      <c r="AV188" s="79"/>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80"/>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c r="IC188" s="80"/>
      <c r="ID188" s="80"/>
      <c r="IE188" s="80"/>
      <c r="IF188" s="80"/>
      <c r="IG188" s="80"/>
      <c r="IH188" s="80"/>
      <c r="II188" s="80"/>
      <c r="IJ188" s="80"/>
      <c r="IK188" s="80"/>
      <c r="IL188" s="80"/>
      <c r="IM188" s="80"/>
      <c r="IN188" s="80"/>
      <c r="IO188" s="80"/>
      <c r="IP188" s="80"/>
      <c r="IQ188" s="80"/>
      <c r="IR188" s="80"/>
      <c r="IS188" s="80"/>
      <c r="IT188" s="80"/>
      <c r="IU188" s="80"/>
      <c r="IV188" s="80"/>
    </row>
    <row r="189" spans="1:256" s="82" customFormat="1" ht="25.5" customHeight="1" x14ac:dyDescent="0.25">
      <c r="A189" s="75" t="s">
        <v>780</v>
      </c>
      <c r="B189" s="76" t="s">
        <v>583</v>
      </c>
      <c r="C189" s="112">
        <v>0</v>
      </c>
      <c r="D189" s="112"/>
      <c r="E189" s="78">
        <f>C189+D189</f>
        <v>0</v>
      </c>
      <c r="F189" s="79"/>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1"/>
      <c r="AV189" s="79"/>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80"/>
      <c r="EP189" s="80"/>
      <c r="EQ189" s="80"/>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c r="FW189" s="80"/>
      <c r="FX189" s="80"/>
      <c r="FY189" s="80"/>
      <c r="FZ189" s="80"/>
      <c r="GA189" s="80"/>
      <c r="GB189" s="80"/>
      <c r="GC189" s="80"/>
      <c r="GD189" s="80"/>
      <c r="GE189" s="80"/>
      <c r="GF189" s="80"/>
      <c r="GG189" s="80"/>
      <c r="GH189" s="80"/>
      <c r="GI189" s="80"/>
      <c r="GJ189" s="80"/>
      <c r="GK189" s="80"/>
      <c r="GL189" s="80"/>
      <c r="GM189" s="80"/>
      <c r="GN189" s="80"/>
      <c r="GO189" s="80"/>
      <c r="GP189" s="80"/>
      <c r="GQ189" s="80"/>
      <c r="GR189" s="80"/>
      <c r="GS189" s="80"/>
      <c r="GT189" s="80"/>
      <c r="GU189" s="80"/>
      <c r="GV189" s="80"/>
      <c r="GW189" s="80"/>
      <c r="GX189" s="80"/>
      <c r="GY189" s="80"/>
      <c r="GZ189" s="80"/>
      <c r="HA189" s="80"/>
      <c r="HB189" s="80"/>
      <c r="HC189" s="80"/>
      <c r="HD189" s="80"/>
      <c r="HE189" s="80"/>
      <c r="HF189" s="80"/>
      <c r="HG189" s="80"/>
      <c r="HH189" s="80"/>
      <c r="HI189" s="80"/>
      <c r="HJ189" s="80"/>
      <c r="HK189" s="80"/>
      <c r="HL189" s="80"/>
      <c r="HM189" s="80"/>
      <c r="HN189" s="80"/>
      <c r="HO189" s="80"/>
      <c r="HP189" s="80"/>
      <c r="HQ189" s="80"/>
      <c r="HR189" s="80"/>
      <c r="HS189" s="80"/>
      <c r="HT189" s="80"/>
      <c r="HU189" s="80"/>
      <c r="HV189" s="80"/>
      <c r="HW189" s="80"/>
      <c r="HX189" s="80"/>
      <c r="HY189" s="80"/>
      <c r="HZ189" s="80"/>
      <c r="IA189" s="80"/>
      <c r="IB189" s="80"/>
      <c r="IC189" s="80"/>
      <c r="ID189" s="80"/>
      <c r="IE189" s="80"/>
      <c r="IF189" s="80"/>
      <c r="IG189" s="80"/>
      <c r="IH189" s="80"/>
      <c r="II189" s="80"/>
      <c r="IJ189" s="80"/>
      <c r="IK189" s="80"/>
      <c r="IL189" s="80"/>
      <c r="IM189" s="80"/>
      <c r="IN189" s="80"/>
      <c r="IO189" s="80"/>
      <c r="IP189" s="80"/>
      <c r="IQ189" s="80"/>
      <c r="IR189" s="80"/>
      <c r="IS189" s="80"/>
      <c r="IT189" s="80"/>
      <c r="IU189" s="80"/>
      <c r="IV189" s="80"/>
    </row>
    <row r="190" spans="1:256" s="82" customFormat="1" ht="25.5" customHeight="1" x14ac:dyDescent="0.25">
      <c r="A190" s="75" t="s">
        <v>781</v>
      </c>
      <c r="B190" s="76" t="s">
        <v>585</v>
      </c>
      <c r="C190" s="77">
        <v>607951</v>
      </c>
      <c r="D190" s="77"/>
      <c r="E190" s="78">
        <f>C190+D190</f>
        <v>607951</v>
      </c>
      <c r="F190" s="79"/>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1"/>
      <c r="AV190" s="79"/>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c r="GG190" s="80"/>
      <c r="GH190" s="80"/>
      <c r="GI190" s="80"/>
      <c r="GJ190" s="80"/>
      <c r="GK190" s="80"/>
      <c r="GL190" s="80"/>
      <c r="GM190" s="80"/>
      <c r="GN190" s="80"/>
      <c r="GO190" s="80"/>
      <c r="GP190" s="80"/>
      <c r="GQ190" s="80"/>
      <c r="GR190" s="80"/>
      <c r="GS190" s="80"/>
      <c r="GT190" s="80"/>
      <c r="GU190" s="80"/>
      <c r="GV190" s="80"/>
      <c r="GW190" s="80"/>
      <c r="GX190" s="80"/>
      <c r="GY190" s="80"/>
      <c r="GZ190" s="80"/>
      <c r="HA190" s="80"/>
      <c r="HB190" s="80"/>
      <c r="HC190" s="80"/>
      <c r="HD190" s="80"/>
      <c r="HE190" s="80"/>
      <c r="HF190" s="80"/>
      <c r="HG190" s="80"/>
      <c r="HH190" s="80"/>
      <c r="HI190" s="80"/>
      <c r="HJ190" s="80"/>
      <c r="HK190" s="80"/>
      <c r="HL190" s="80"/>
      <c r="HM190" s="80"/>
      <c r="HN190" s="80"/>
      <c r="HO190" s="80"/>
      <c r="HP190" s="80"/>
      <c r="HQ190" s="80"/>
      <c r="HR190" s="80"/>
      <c r="HS190" s="80"/>
      <c r="HT190" s="80"/>
      <c r="HU190" s="80"/>
      <c r="HV190" s="80"/>
      <c r="HW190" s="80"/>
      <c r="HX190" s="80"/>
      <c r="HY190" s="80"/>
      <c r="HZ190" s="80"/>
      <c r="IA190" s="80"/>
      <c r="IB190" s="80"/>
      <c r="IC190" s="80"/>
      <c r="ID190" s="80"/>
      <c r="IE190" s="80"/>
      <c r="IF190" s="80"/>
      <c r="IG190" s="80"/>
      <c r="IH190" s="80"/>
      <c r="II190" s="80"/>
      <c r="IJ190" s="80"/>
      <c r="IK190" s="80"/>
      <c r="IL190" s="80"/>
      <c r="IM190" s="80"/>
      <c r="IN190" s="80"/>
      <c r="IO190" s="80"/>
      <c r="IP190" s="80"/>
      <c r="IQ190" s="80"/>
      <c r="IR190" s="80"/>
      <c r="IS190" s="80"/>
      <c r="IT190" s="80"/>
      <c r="IU190" s="80"/>
      <c r="IV190" s="80"/>
    </row>
    <row r="191" spans="1:256" s="82" customFormat="1" ht="25.5" customHeight="1" x14ac:dyDescent="0.25">
      <c r="A191" s="64" t="s">
        <v>782</v>
      </c>
      <c r="B191" s="88" t="s">
        <v>783</v>
      </c>
      <c r="C191" s="73">
        <f>SUM(C192:C195)</f>
        <v>0</v>
      </c>
      <c r="D191" s="73">
        <f>SUM(D192:D195)</f>
        <v>0</v>
      </c>
      <c r="E191" s="74">
        <f>SUM(E192:E195)</f>
        <v>0</v>
      </c>
      <c r="F191" s="79"/>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1"/>
      <c r="AV191" s="79"/>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0"/>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c r="GG191" s="80"/>
      <c r="GH191" s="80"/>
      <c r="GI191" s="80"/>
      <c r="GJ191" s="80"/>
      <c r="GK191" s="80"/>
      <c r="GL191" s="80"/>
      <c r="GM191" s="80"/>
      <c r="GN191" s="80"/>
      <c r="GO191" s="80"/>
      <c r="GP191" s="80"/>
      <c r="GQ191" s="80"/>
      <c r="GR191" s="80"/>
      <c r="GS191" s="80"/>
      <c r="GT191" s="80"/>
      <c r="GU191" s="80"/>
      <c r="GV191" s="80"/>
      <c r="GW191" s="80"/>
      <c r="GX191" s="80"/>
      <c r="GY191" s="80"/>
      <c r="GZ191" s="80"/>
      <c r="HA191" s="80"/>
      <c r="HB191" s="80"/>
      <c r="HC191" s="80"/>
      <c r="HD191" s="80"/>
      <c r="HE191" s="80"/>
      <c r="HF191" s="80"/>
      <c r="HG191" s="80"/>
      <c r="HH191" s="80"/>
      <c r="HI191" s="80"/>
      <c r="HJ191" s="80"/>
      <c r="HK191" s="80"/>
      <c r="HL191" s="80"/>
      <c r="HM191" s="80"/>
      <c r="HN191" s="80"/>
      <c r="HO191" s="80"/>
      <c r="HP191" s="80"/>
      <c r="HQ191" s="80"/>
      <c r="HR191" s="80"/>
      <c r="HS191" s="80"/>
      <c r="HT191" s="80"/>
      <c r="HU191" s="80"/>
      <c r="HV191" s="80"/>
      <c r="HW191" s="80"/>
      <c r="HX191" s="80"/>
      <c r="HY191" s="80"/>
      <c r="HZ191" s="80"/>
      <c r="IA191" s="80"/>
      <c r="IB191" s="80"/>
      <c r="IC191" s="80"/>
      <c r="ID191" s="80"/>
      <c r="IE191" s="80"/>
      <c r="IF191" s="80"/>
      <c r="IG191" s="80"/>
      <c r="IH191" s="80"/>
      <c r="II191" s="80"/>
      <c r="IJ191" s="80"/>
      <c r="IK191" s="80"/>
      <c r="IL191" s="80"/>
      <c r="IM191" s="80"/>
      <c r="IN191" s="80"/>
      <c r="IO191" s="80"/>
      <c r="IP191" s="80"/>
      <c r="IQ191" s="80"/>
      <c r="IR191" s="80"/>
      <c r="IS191" s="80"/>
      <c r="IT191" s="80"/>
      <c r="IU191" s="80"/>
      <c r="IV191" s="80"/>
    </row>
    <row r="192" spans="1:256" s="82" customFormat="1" ht="25.5" customHeight="1" x14ac:dyDescent="0.25">
      <c r="A192" s="75" t="s">
        <v>784</v>
      </c>
      <c r="B192" s="76" t="s">
        <v>567</v>
      </c>
      <c r="C192" s="112">
        <v>0</v>
      </c>
      <c r="D192" s="112"/>
      <c r="E192" s="78">
        <f t="shared" ref="E192:E203" si="4">C192+D192</f>
        <v>0</v>
      </c>
      <c r="F192" s="79"/>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1"/>
      <c r="AV192" s="79"/>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c r="GG192" s="80"/>
      <c r="GH192" s="80"/>
      <c r="GI192" s="80"/>
      <c r="GJ192" s="80"/>
      <c r="GK192" s="80"/>
      <c r="GL192" s="80"/>
      <c r="GM192" s="80"/>
      <c r="GN192" s="80"/>
      <c r="GO192" s="80"/>
      <c r="GP192" s="80"/>
      <c r="GQ192" s="80"/>
      <c r="GR192" s="80"/>
      <c r="GS192" s="80"/>
      <c r="GT192" s="80"/>
      <c r="GU192" s="80"/>
      <c r="GV192" s="80"/>
      <c r="GW192" s="80"/>
      <c r="GX192" s="80"/>
      <c r="GY192" s="80"/>
      <c r="GZ192" s="80"/>
      <c r="HA192" s="80"/>
      <c r="HB192" s="80"/>
      <c r="HC192" s="80"/>
      <c r="HD192" s="80"/>
      <c r="HE192" s="80"/>
      <c r="HF192" s="80"/>
      <c r="HG192" s="80"/>
      <c r="HH192" s="80"/>
      <c r="HI192" s="80"/>
      <c r="HJ192" s="80"/>
      <c r="HK192" s="80"/>
      <c r="HL192" s="80"/>
      <c r="HM192" s="80"/>
      <c r="HN192" s="80"/>
      <c r="HO192" s="80"/>
      <c r="HP192" s="80"/>
      <c r="HQ192" s="80"/>
      <c r="HR192" s="80"/>
      <c r="HS192" s="80"/>
      <c r="HT192" s="80"/>
      <c r="HU192" s="80"/>
      <c r="HV192" s="80"/>
      <c r="HW192" s="80"/>
      <c r="HX192" s="80"/>
      <c r="HY192" s="80"/>
      <c r="HZ192" s="80"/>
      <c r="IA192" s="80"/>
      <c r="IB192" s="80"/>
      <c r="IC192" s="80"/>
      <c r="ID192" s="80"/>
      <c r="IE192" s="80"/>
      <c r="IF192" s="80"/>
      <c r="IG192" s="80"/>
      <c r="IH192" s="80"/>
      <c r="II192" s="80"/>
      <c r="IJ192" s="80"/>
      <c r="IK192" s="80"/>
      <c r="IL192" s="80"/>
      <c r="IM192" s="80"/>
      <c r="IN192" s="80"/>
      <c r="IO192" s="80"/>
      <c r="IP192" s="80"/>
      <c r="IQ192" s="80"/>
      <c r="IR192" s="80"/>
      <c r="IS192" s="80"/>
      <c r="IT192" s="80"/>
      <c r="IU192" s="80"/>
      <c r="IV192" s="80"/>
    </row>
    <row r="193" spans="1:256" s="82" customFormat="1" ht="25.5" customHeight="1" x14ac:dyDescent="0.25">
      <c r="A193" s="75" t="s">
        <v>785</v>
      </c>
      <c r="B193" s="76" t="s">
        <v>569</v>
      </c>
      <c r="C193" s="112">
        <v>0</v>
      </c>
      <c r="D193" s="112"/>
      <c r="E193" s="78">
        <f t="shared" si="4"/>
        <v>0</v>
      </c>
      <c r="F193" s="79"/>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1"/>
      <c r="AV193" s="79"/>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80"/>
      <c r="EP193" s="80"/>
      <c r="EQ193" s="80"/>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c r="GG193" s="80"/>
      <c r="GH193" s="80"/>
      <c r="GI193" s="80"/>
      <c r="GJ193" s="80"/>
      <c r="GK193" s="80"/>
      <c r="GL193" s="80"/>
      <c r="GM193" s="80"/>
      <c r="GN193" s="80"/>
      <c r="GO193" s="80"/>
      <c r="GP193" s="80"/>
      <c r="GQ193" s="80"/>
      <c r="GR193" s="80"/>
      <c r="GS193" s="80"/>
      <c r="GT193" s="80"/>
      <c r="GU193" s="80"/>
      <c r="GV193" s="80"/>
      <c r="GW193" s="80"/>
      <c r="GX193" s="80"/>
      <c r="GY193" s="80"/>
      <c r="GZ193" s="80"/>
      <c r="HA193" s="80"/>
      <c r="HB193" s="80"/>
      <c r="HC193" s="80"/>
      <c r="HD193" s="80"/>
      <c r="HE193" s="80"/>
      <c r="HF193" s="80"/>
      <c r="HG193" s="80"/>
      <c r="HH193" s="80"/>
      <c r="HI193" s="80"/>
      <c r="HJ193" s="80"/>
      <c r="HK193" s="80"/>
      <c r="HL193" s="80"/>
      <c r="HM193" s="80"/>
      <c r="HN193" s="80"/>
      <c r="HO193" s="80"/>
      <c r="HP193" s="80"/>
      <c r="HQ193" s="80"/>
      <c r="HR193" s="80"/>
      <c r="HS193" s="80"/>
      <c r="HT193" s="80"/>
      <c r="HU193" s="80"/>
      <c r="HV193" s="80"/>
      <c r="HW193" s="80"/>
      <c r="HX193" s="80"/>
      <c r="HY193" s="80"/>
      <c r="HZ193" s="80"/>
      <c r="IA193" s="80"/>
      <c r="IB193" s="80"/>
      <c r="IC193" s="80"/>
      <c r="ID193" s="80"/>
      <c r="IE193" s="80"/>
      <c r="IF193" s="80"/>
      <c r="IG193" s="80"/>
      <c r="IH193" s="80"/>
      <c r="II193" s="80"/>
      <c r="IJ193" s="80"/>
      <c r="IK193" s="80"/>
      <c r="IL193" s="80"/>
      <c r="IM193" s="80"/>
      <c r="IN193" s="80"/>
      <c r="IO193" s="80"/>
      <c r="IP193" s="80"/>
      <c r="IQ193" s="80"/>
      <c r="IR193" s="80"/>
      <c r="IS193" s="80"/>
      <c r="IT193" s="80"/>
      <c r="IU193" s="80"/>
      <c r="IV193" s="80"/>
    </row>
    <row r="194" spans="1:256" s="82" customFormat="1" ht="25.5" customHeight="1" x14ac:dyDescent="0.25">
      <c r="A194" s="75" t="s">
        <v>786</v>
      </c>
      <c r="B194" s="76" t="s">
        <v>571</v>
      </c>
      <c r="C194" s="112">
        <v>0</v>
      </c>
      <c r="D194" s="112"/>
      <c r="E194" s="78">
        <f t="shared" si="4"/>
        <v>0</v>
      </c>
      <c r="F194" s="79"/>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1"/>
      <c r="AV194" s="79"/>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80"/>
      <c r="EP194" s="80"/>
      <c r="EQ194" s="80"/>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c r="GG194" s="80"/>
      <c r="GH194" s="80"/>
      <c r="GI194" s="80"/>
      <c r="GJ194" s="80"/>
      <c r="GK194" s="80"/>
      <c r="GL194" s="80"/>
      <c r="GM194" s="80"/>
      <c r="GN194" s="80"/>
      <c r="GO194" s="80"/>
      <c r="GP194" s="80"/>
      <c r="GQ194" s="80"/>
      <c r="GR194" s="80"/>
      <c r="GS194" s="80"/>
      <c r="GT194" s="80"/>
      <c r="GU194" s="80"/>
      <c r="GV194" s="80"/>
      <c r="GW194" s="80"/>
      <c r="GX194" s="80"/>
      <c r="GY194" s="80"/>
      <c r="GZ194" s="80"/>
      <c r="HA194" s="80"/>
      <c r="HB194" s="80"/>
      <c r="HC194" s="80"/>
      <c r="HD194" s="80"/>
      <c r="HE194" s="80"/>
      <c r="HF194" s="80"/>
      <c r="HG194" s="80"/>
      <c r="HH194" s="80"/>
      <c r="HI194" s="80"/>
      <c r="HJ194" s="80"/>
      <c r="HK194" s="80"/>
      <c r="HL194" s="80"/>
      <c r="HM194" s="80"/>
      <c r="HN194" s="80"/>
      <c r="HO194" s="80"/>
      <c r="HP194" s="80"/>
      <c r="HQ194" s="80"/>
      <c r="HR194" s="80"/>
      <c r="HS194" s="80"/>
      <c r="HT194" s="80"/>
      <c r="HU194" s="80"/>
      <c r="HV194" s="80"/>
      <c r="HW194" s="80"/>
      <c r="HX194" s="80"/>
      <c r="HY194" s="80"/>
      <c r="HZ194" s="80"/>
      <c r="IA194" s="80"/>
      <c r="IB194" s="80"/>
      <c r="IC194" s="80"/>
      <c r="ID194" s="80"/>
      <c r="IE194" s="80"/>
      <c r="IF194" s="80"/>
      <c r="IG194" s="80"/>
      <c r="IH194" s="80"/>
      <c r="II194" s="80"/>
      <c r="IJ194" s="80"/>
      <c r="IK194" s="80"/>
      <c r="IL194" s="80"/>
      <c r="IM194" s="80"/>
      <c r="IN194" s="80"/>
      <c r="IO194" s="80"/>
      <c r="IP194" s="80"/>
      <c r="IQ194" s="80"/>
      <c r="IR194" s="80"/>
      <c r="IS194" s="80"/>
      <c r="IT194" s="80"/>
      <c r="IU194" s="80"/>
      <c r="IV194" s="80"/>
    </row>
    <row r="195" spans="1:256" s="82" customFormat="1" ht="25.5" customHeight="1" x14ac:dyDescent="0.25">
      <c r="A195" s="75" t="s">
        <v>787</v>
      </c>
      <c r="B195" s="76" t="s">
        <v>573</v>
      </c>
      <c r="C195" s="112">
        <v>0</v>
      </c>
      <c r="D195" s="112"/>
      <c r="E195" s="78">
        <f t="shared" si="4"/>
        <v>0</v>
      </c>
      <c r="F195" s="79"/>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1"/>
      <c r="AV195" s="79"/>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c r="GG195" s="80"/>
      <c r="GH195" s="80"/>
      <c r="GI195" s="80"/>
      <c r="GJ195" s="80"/>
      <c r="GK195" s="80"/>
      <c r="GL195" s="80"/>
      <c r="GM195" s="80"/>
      <c r="GN195" s="80"/>
      <c r="GO195" s="80"/>
      <c r="GP195" s="80"/>
      <c r="GQ195" s="80"/>
      <c r="GR195" s="80"/>
      <c r="GS195" s="80"/>
      <c r="GT195" s="80"/>
      <c r="GU195" s="80"/>
      <c r="GV195" s="80"/>
      <c r="GW195" s="80"/>
      <c r="GX195" s="80"/>
      <c r="GY195" s="80"/>
      <c r="GZ195" s="80"/>
      <c r="HA195" s="80"/>
      <c r="HB195" s="80"/>
      <c r="HC195" s="80"/>
      <c r="HD195" s="80"/>
      <c r="HE195" s="80"/>
      <c r="HF195" s="80"/>
      <c r="HG195" s="80"/>
      <c r="HH195" s="80"/>
      <c r="HI195" s="80"/>
      <c r="HJ195" s="80"/>
      <c r="HK195" s="80"/>
      <c r="HL195" s="80"/>
      <c r="HM195" s="80"/>
      <c r="HN195" s="80"/>
      <c r="HO195" s="80"/>
      <c r="HP195" s="80"/>
      <c r="HQ195" s="80"/>
      <c r="HR195" s="80"/>
      <c r="HS195" s="80"/>
      <c r="HT195" s="80"/>
      <c r="HU195" s="80"/>
      <c r="HV195" s="80"/>
      <c r="HW195" s="80"/>
      <c r="HX195" s="80"/>
      <c r="HY195" s="80"/>
      <c r="HZ195" s="80"/>
      <c r="IA195" s="80"/>
      <c r="IB195" s="80"/>
      <c r="IC195" s="80"/>
      <c r="ID195" s="80"/>
      <c r="IE195" s="80"/>
      <c r="IF195" s="80"/>
      <c r="IG195" s="80"/>
      <c r="IH195" s="80"/>
      <c r="II195" s="80"/>
      <c r="IJ195" s="80"/>
      <c r="IK195" s="80"/>
      <c r="IL195" s="80"/>
      <c r="IM195" s="80"/>
      <c r="IN195" s="80"/>
      <c r="IO195" s="80"/>
      <c r="IP195" s="80"/>
      <c r="IQ195" s="80"/>
      <c r="IR195" s="80"/>
      <c r="IS195" s="80"/>
      <c r="IT195" s="80"/>
      <c r="IU195" s="80"/>
      <c r="IV195" s="80"/>
    </row>
    <row r="196" spans="1:256" s="82" customFormat="1" ht="25.5" customHeight="1" x14ac:dyDescent="0.25">
      <c r="A196" s="64" t="s">
        <v>788</v>
      </c>
      <c r="B196" s="88" t="s">
        <v>789</v>
      </c>
      <c r="C196" s="73">
        <f>SUM(C197:C205)</f>
        <v>24929915</v>
      </c>
      <c r="D196" s="73">
        <f>SUM(D197:D205)</f>
        <v>0</v>
      </c>
      <c r="E196" s="74">
        <f>SUM(E197:E205)</f>
        <v>24929915</v>
      </c>
      <c r="F196" s="79"/>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1"/>
      <c r="AV196" s="79"/>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c r="GG196" s="80"/>
      <c r="GH196" s="80"/>
      <c r="GI196" s="80"/>
      <c r="GJ196" s="80"/>
      <c r="GK196" s="80"/>
      <c r="GL196" s="80"/>
      <c r="GM196" s="80"/>
      <c r="GN196" s="80"/>
      <c r="GO196" s="80"/>
      <c r="GP196" s="80"/>
      <c r="GQ196" s="80"/>
      <c r="GR196" s="80"/>
      <c r="GS196" s="80"/>
      <c r="GT196" s="80"/>
      <c r="GU196" s="80"/>
      <c r="GV196" s="80"/>
      <c r="GW196" s="80"/>
      <c r="GX196" s="80"/>
      <c r="GY196" s="80"/>
      <c r="GZ196" s="80"/>
      <c r="HA196" s="80"/>
      <c r="HB196" s="80"/>
      <c r="HC196" s="80"/>
      <c r="HD196" s="80"/>
      <c r="HE196" s="80"/>
      <c r="HF196" s="80"/>
      <c r="HG196" s="80"/>
      <c r="HH196" s="80"/>
      <c r="HI196" s="80"/>
      <c r="HJ196" s="80"/>
      <c r="HK196" s="80"/>
      <c r="HL196" s="80"/>
      <c r="HM196" s="80"/>
      <c r="HN196" s="80"/>
      <c r="HO196" s="80"/>
      <c r="HP196" s="80"/>
      <c r="HQ196" s="80"/>
      <c r="HR196" s="80"/>
      <c r="HS196" s="80"/>
      <c r="HT196" s="80"/>
      <c r="HU196" s="80"/>
      <c r="HV196" s="80"/>
      <c r="HW196" s="80"/>
      <c r="HX196" s="80"/>
      <c r="HY196" s="80"/>
      <c r="HZ196" s="80"/>
      <c r="IA196" s="80"/>
      <c r="IB196" s="80"/>
      <c r="IC196" s="80"/>
      <c r="ID196" s="80"/>
      <c r="IE196" s="80"/>
      <c r="IF196" s="80"/>
      <c r="IG196" s="80"/>
      <c r="IH196" s="80"/>
      <c r="II196" s="80"/>
      <c r="IJ196" s="80"/>
      <c r="IK196" s="80"/>
      <c r="IL196" s="80"/>
      <c r="IM196" s="80"/>
      <c r="IN196" s="80"/>
      <c r="IO196" s="80"/>
      <c r="IP196" s="80"/>
      <c r="IQ196" s="80"/>
      <c r="IR196" s="80"/>
      <c r="IS196" s="80"/>
      <c r="IT196" s="80"/>
      <c r="IU196" s="80"/>
      <c r="IV196" s="80"/>
    </row>
    <row r="197" spans="1:256" s="82" customFormat="1" ht="25.5" customHeight="1" x14ac:dyDescent="0.25">
      <c r="A197" s="75" t="s">
        <v>790</v>
      </c>
      <c r="B197" s="134" t="s">
        <v>791</v>
      </c>
      <c r="C197" s="77">
        <v>10447222</v>
      </c>
      <c r="D197" s="77"/>
      <c r="E197" s="78">
        <f t="shared" si="4"/>
        <v>10447222</v>
      </c>
      <c r="F197" s="79"/>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1"/>
      <c r="AV197" s="79"/>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80"/>
      <c r="EP197" s="80"/>
      <c r="EQ197" s="80"/>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c r="GG197" s="80"/>
      <c r="GH197" s="80"/>
      <c r="GI197" s="80"/>
      <c r="GJ197" s="80"/>
      <c r="GK197" s="80"/>
      <c r="GL197" s="80"/>
      <c r="GM197" s="80"/>
      <c r="GN197" s="80"/>
      <c r="GO197" s="80"/>
      <c r="GP197" s="80"/>
      <c r="GQ197" s="80"/>
      <c r="GR197" s="80"/>
      <c r="GS197" s="80"/>
      <c r="GT197" s="80"/>
      <c r="GU197" s="80"/>
      <c r="GV197" s="80"/>
      <c r="GW197" s="80"/>
      <c r="GX197" s="80"/>
      <c r="GY197" s="80"/>
      <c r="GZ197" s="80"/>
      <c r="HA197" s="80"/>
      <c r="HB197" s="80"/>
      <c r="HC197" s="80"/>
      <c r="HD197" s="80"/>
      <c r="HE197" s="80"/>
      <c r="HF197" s="80"/>
      <c r="HG197" s="80"/>
      <c r="HH197" s="80"/>
      <c r="HI197" s="80"/>
      <c r="HJ197" s="80"/>
      <c r="HK197" s="80"/>
      <c r="HL197" s="80"/>
      <c r="HM197" s="80"/>
      <c r="HN197" s="80"/>
      <c r="HO197" s="80"/>
      <c r="HP197" s="80"/>
      <c r="HQ197" s="80"/>
      <c r="HR197" s="80"/>
      <c r="HS197" s="80"/>
      <c r="HT197" s="80"/>
      <c r="HU197" s="80"/>
      <c r="HV197" s="80"/>
      <c r="HW197" s="80"/>
      <c r="HX197" s="80"/>
      <c r="HY197" s="80"/>
      <c r="HZ197" s="80"/>
      <c r="IA197" s="80"/>
      <c r="IB197" s="80"/>
      <c r="IC197" s="80"/>
      <c r="ID197" s="80"/>
      <c r="IE197" s="80"/>
      <c r="IF197" s="80"/>
      <c r="IG197" s="80"/>
      <c r="IH197" s="80"/>
      <c r="II197" s="80"/>
      <c r="IJ197" s="80"/>
      <c r="IK197" s="80"/>
      <c r="IL197" s="80"/>
      <c r="IM197" s="80"/>
      <c r="IN197" s="80"/>
      <c r="IO197" s="80"/>
      <c r="IP197" s="80"/>
      <c r="IQ197" s="80"/>
      <c r="IR197" s="80"/>
      <c r="IS197" s="80"/>
      <c r="IT197" s="80"/>
      <c r="IU197" s="80"/>
      <c r="IV197" s="80"/>
    </row>
    <row r="198" spans="1:256" s="82" customFormat="1" ht="25.5" customHeight="1" x14ac:dyDescent="0.25">
      <c r="A198" s="75" t="s">
        <v>792</v>
      </c>
      <c r="B198" s="134" t="s">
        <v>793</v>
      </c>
      <c r="C198" s="77">
        <v>187688</v>
      </c>
      <c r="D198" s="77"/>
      <c r="E198" s="78">
        <f t="shared" si="4"/>
        <v>187688</v>
      </c>
      <c r="F198" s="79"/>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1"/>
      <c r="AV198" s="79"/>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c r="GG198" s="80"/>
      <c r="GH198" s="80"/>
      <c r="GI198" s="80"/>
      <c r="GJ198" s="80"/>
      <c r="GK198" s="80"/>
      <c r="GL198" s="80"/>
      <c r="GM198" s="80"/>
      <c r="GN198" s="80"/>
      <c r="GO198" s="80"/>
      <c r="GP198" s="80"/>
      <c r="GQ198" s="80"/>
      <c r="GR198" s="80"/>
      <c r="GS198" s="80"/>
      <c r="GT198" s="80"/>
      <c r="GU198" s="80"/>
      <c r="GV198" s="80"/>
      <c r="GW198" s="80"/>
      <c r="GX198" s="80"/>
      <c r="GY198" s="80"/>
      <c r="GZ198" s="80"/>
      <c r="HA198" s="80"/>
      <c r="HB198" s="80"/>
      <c r="HC198" s="80"/>
      <c r="HD198" s="80"/>
      <c r="HE198" s="80"/>
      <c r="HF198" s="80"/>
      <c r="HG198" s="80"/>
      <c r="HH198" s="80"/>
      <c r="HI198" s="80"/>
      <c r="HJ198" s="80"/>
      <c r="HK198" s="80"/>
      <c r="HL198" s="80"/>
      <c r="HM198" s="80"/>
      <c r="HN198" s="80"/>
      <c r="HO198" s="80"/>
      <c r="HP198" s="80"/>
      <c r="HQ198" s="80"/>
      <c r="HR198" s="80"/>
      <c r="HS198" s="80"/>
      <c r="HT198" s="80"/>
      <c r="HU198" s="80"/>
      <c r="HV198" s="80"/>
      <c r="HW198" s="80"/>
      <c r="HX198" s="80"/>
      <c r="HY198" s="80"/>
      <c r="HZ198" s="80"/>
      <c r="IA198" s="80"/>
      <c r="IB198" s="80"/>
      <c r="IC198" s="80"/>
      <c r="ID198" s="80"/>
      <c r="IE198" s="80"/>
      <c r="IF198" s="80"/>
      <c r="IG198" s="80"/>
      <c r="IH198" s="80"/>
      <c r="II198" s="80"/>
      <c r="IJ198" s="80"/>
      <c r="IK198" s="80"/>
      <c r="IL198" s="80"/>
      <c r="IM198" s="80"/>
      <c r="IN198" s="80"/>
      <c r="IO198" s="80"/>
      <c r="IP198" s="80"/>
      <c r="IQ198" s="80"/>
      <c r="IR198" s="80"/>
      <c r="IS198" s="80"/>
      <c r="IT198" s="80"/>
      <c r="IU198" s="80"/>
      <c r="IV198" s="80"/>
    </row>
    <row r="199" spans="1:256" s="82" customFormat="1" ht="25.5" customHeight="1" x14ac:dyDescent="0.25">
      <c r="A199" s="75" t="s">
        <v>794</v>
      </c>
      <c r="B199" s="134" t="s">
        <v>795</v>
      </c>
      <c r="C199" s="112">
        <v>0</v>
      </c>
      <c r="D199" s="112"/>
      <c r="E199" s="78">
        <f t="shared" si="4"/>
        <v>0</v>
      </c>
      <c r="F199" s="79"/>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1"/>
      <c r="AV199" s="79"/>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c r="GG199" s="80"/>
      <c r="GH199" s="80"/>
      <c r="GI199" s="80"/>
      <c r="GJ199" s="80"/>
      <c r="GK199" s="80"/>
      <c r="GL199" s="80"/>
      <c r="GM199" s="80"/>
      <c r="GN199" s="80"/>
      <c r="GO199" s="80"/>
      <c r="GP199" s="80"/>
      <c r="GQ199" s="80"/>
      <c r="GR199" s="80"/>
      <c r="GS199" s="80"/>
      <c r="GT199" s="80"/>
      <c r="GU199" s="80"/>
      <c r="GV199" s="80"/>
      <c r="GW199" s="80"/>
      <c r="GX199" s="80"/>
      <c r="GY199" s="80"/>
      <c r="GZ199" s="80"/>
      <c r="HA199" s="80"/>
      <c r="HB199" s="80"/>
      <c r="HC199" s="80"/>
      <c r="HD199" s="80"/>
      <c r="HE199" s="80"/>
      <c r="HF199" s="80"/>
      <c r="HG199" s="80"/>
      <c r="HH199" s="80"/>
      <c r="HI199" s="80"/>
      <c r="HJ199" s="80"/>
      <c r="HK199" s="80"/>
      <c r="HL199" s="80"/>
      <c r="HM199" s="80"/>
      <c r="HN199" s="80"/>
      <c r="HO199" s="80"/>
      <c r="HP199" s="80"/>
      <c r="HQ199" s="80"/>
      <c r="HR199" s="80"/>
      <c r="HS199" s="80"/>
      <c r="HT199" s="80"/>
      <c r="HU199" s="80"/>
      <c r="HV199" s="80"/>
      <c r="HW199" s="80"/>
      <c r="HX199" s="80"/>
      <c r="HY199" s="80"/>
      <c r="HZ199" s="80"/>
      <c r="IA199" s="80"/>
      <c r="IB199" s="80"/>
      <c r="IC199" s="80"/>
      <c r="ID199" s="80"/>
      <c r="IE199" s="80"/>
      <c r="IF199" s="80"/>
      <c r="IG199" s="80"/>
      <c r="IH199" s="80"/>
      <c r="II199" s="80"/>
      <c r="IJ199" s="80"/>
      <c r="IK199" s="80"/>
      <c r="IL199" s="80"/>
      <c r="IM199" s="80"/>
      <c r="IN199" s="80"/>
      <c r="IO199" s="80"/>
      <c r="IP199" s="80"/>
      <c r="IQ199" s="80"/>
      <c r="IR199" s="80"/>
      <c r="IS199" s="80"/>
      <c r="IT199" s="80"/>
      <c r="IU199" s="80"/>
      <c r="IV199" s="80"/>
    </row>
    <row r="200" spans="1:256" s="82" customFormat="1" ht="25.5" customHeight="1" x14ac:dyDescent="0.25">
      <c r="A200" s="75" t="s">
        <v>796</v>
      </c>
      <c r="B200" s="134" t="s">
        <v>797</v>
      </c>
      <c r="C200" s="112">
        <v>0</v>
      </c>
      <c r="D200" s="112"/>
      <c r="E200" s="78">
        <f t="shared" si="4"/>
        <v>0</v>
      </c>
      <c r="F200" s="79"/>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1"/>
      <c r="AV200" s="79"/>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c r="CY200" s="80"/>
      <c r="CZ200" s="80"/>
      <c r="DA200" s="80"/>
      <c r="DB200" s="80"/>
      <c r="DC200" s="80"/>
      <c r="DD200" s="80"/>
      <c r="DE200" s="80"/>
      <c r="DF200" s="80"/>
      <c r="DG200" s="80"/>
      <c r="DH200" s="80"/>
      <c r="DI200" s="80"/>
      <c r="DJ200" s="80"/>
      <c r="DK200" s="80"/>
      <c r="DL200" s="80"/>
      <c r="DM200" s="80"/>
      <c r="DN200" s="80"/>
      <c r="DO200" s="80"/>
      <c r="DP200" s="80"/>
      <c r="DQ200" s="80"/>
      <c r="DR200" s="80"/>
      <c r="DS200" s="80"/>
      <c r="DT200" s="80"/>
      <c r="DU200" s="80"/>
      <c r="DV200" s="80"/>
      <c r="DW200" s="80"/>
      <c r="DX200" s="80"/>
      <c r="DY200" s="80"/>
      <c r="DZ200" s="80"/>
      <c r="EA200" s="80"/>
      <c r="EB200" s="80"/>
      <c r="EC200" s="80"/>
      <c r="ED200" s="80"/>
      <c r="EE200" s="80"/>
      <c r="EF200" s="80"/>
      <c r="EG200" s="80"/>
      <c r="EH200" s="80"/>
      <c r="EI200" s="80"/>
      <c r="EJ200" s="80"/>
      <c r="EK200" s="80"/>
      <c r="EL200" s="80"/>
      <c r="EM200" s="80"/>
      <c r="EN200" s="80"/>
      <c r="EO200" s="80"/>
      <c r="EP200" s="80"/>
      <c r="EQ200" s="80"/>
      <c r="ER200" s="80"/>
      <c r="ES200" s="80"/>
      <c r="ET200" s="80"/>
      <c r="EU200" s="80"/>
      <c r="EV200" s="80"/>
      <c r="EW200" s="80"/>
      <c r="EX200" s="80"/>
      <c r="EY200" s="80"/>
      <c r="EZ200" s="80"/>
      <c r="FA200" s="80"/>
      <c r="FB200" s="80"/>
      <c r="FC200" s="80"/>
      <c r="FD200" s="80"/>
      <c r="FE200" s="80"/>
      <c r="FF200" s="80"/>
      <c r="FG200" s="80"/>
      <c r="FH200" s="80"/>
      <c r="FI200" s="80"/>
      <c r="FJ200" s="80"/>
      <c r="FK200" s="80"/>
      <c r="FL200" s="80"/>
      <c r="FM200" s="80"/>
      <c r="FN200" s="80"/>
      <c r="FO200" s="80"/>
      <c r="FP200" s="80"/>
      <c r="FQ200" s="80"/>
      <c r="FR200" s="80"/>
      <c r="FS200" s="80"/>
      <c r="FT200" s="80"/>
      <c r="FU200" s="80"/>
      <c r="FV200" s="80"/>
      <c r="FW200" s="80"/>
      <c r="FX200" s="80"/>
      <c r="FY200" s="80"/>
      <c r="FZ200" s="80"/>
      <c r="GA200" s="80"/>
      <c r="GB200" s="80"/>
      <c r="GC200" s="80"/>
      <c r="GD200" s="80"/>
      <c r="GE200" s="80"/>
      <c r="GF200" s="80"/>
      <c r="GG200" s="80"/>
      <c r="GH200" s="80"/>
      <c r="GI200" s="80"/>
      <c r="GJ200" s="80"/>
      <c r="GK200" s="80"/>
      <c r="GL200" s="80"/>
      <c r="GM200" s="80"/>
      <c r="GN200" s="80"/>
      <c r="GO200" s="80"/>
      <c r="GP200" s="80"/>
      <c r="GQ200" s="80"/>
      <c r="GR200" s="80"/>
      <c r="GS200" s="80"/>
      <c r="GT200" s="80"/>
      <c r="GU200" s="80"/>
      <c r="GV200" s="80"/>
      <c r="GW200" s="80"/>
      <c r="GX200" s="80"/>
      <c r="GY200" s="80"/>
      <c r="GZ200" s="80"/>
      <c r="HA200" s="80"/>
      <c r="HB200" s="80"/>
      <c r="HC200" s="80"/>
      <c r="HD200" s="80"/>
      <c r="HE200" s="80"/>
      <c r="HF200" s="80"/>
      <c r="HG200" s="80"/>
      <c r="HH200" s="80"/>
      <c r="HI200" s="80"/>
      <c r="HJ200" s="80"/>
      <c r="HK200" s="80"/>
      <c r="HL200" s="80"/>
      <c r="HM200" s="80"/>
      <c r="HN200" s="80"/>
      <c r="HO200" s="80"/>
      <c r="HP200" s="80"/>
      <c r="HQ200" s="80"/>
      <c r="HR200" s="80"/>
      <c r="HS200" s="80"/>
      <c r="HT200" s="80"/>
      <c r="HU200" s="80"/>
      <c r="HV200" s="80"/>
      <c r="HW200" s="80"/>
      <c r="HX200" s="80"/>
      <c r="HY200" s="80"/>
      <c r="HZ200" s="80"/>
      <c r="IA200" s="80"/>
      <c r="IB200" s="80"/>
      <c r="IC200" s="80"/>
      <c r="ID200" s="80"/>
      <c r="IE200" s="80"/>
      <c r="IF200" s="80"/>
      <c r="IG200" s="80"/>
      <c r="IH200" s="80"/>
      <c r="II200" s="80"/>
      <c r="IJ200" s="80"/>
      <c r="IK200" s="80"/>
      <c r="IL200" s="80"/>
      <c r="IM200" s="80"/>
      <c r="IN200" s="80"/>
      <c r="IO200" s="80"/>
      <c r="IP200" s="80"/>
      <c r="IQ200" s="80"/>
      <c r="IR200" s="80"/>
      <c r="IS200" s="80"/>
      <c r="IT200" s="80"/>
      <c r="IU200" s="80"/>
      <c r="IV200" s="80"/>
    </row>
    <row r="201" spans="1:256" s="82" customFormat="1" ht="25.5" customHeight="1" x14ac:dyDescent="0.25">
      <c r="A201" s="75" t="s">
        <v>798</v>
      </c>
      <c r="B201" s="134" t="s">
        <v>799</v>
      </c>
      <c r="C201" s="112">
        <v>0</v>
      </c>
      <c r="D201" s="112"/>
      <c r="E201" s="78">
        <f t="shared" si="4"/>
        <v>0</v>
      </c>
      <c r="F201" s="79"/>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1"/>
      <c r="AV201" s="79"/>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c r="CV201" s="80"/>
      <c r="CW201" s="80"/>
      <c r="CX201" s="80"/>
      <c r="CY201" s="80"/>
      <c r="CZ201" s="80"/>
      <c r="DA201" s="80"/>
      <c r="DB201" s="80"/>
      <c r="DC201" s="80"/>
      <c r="DD201" s="80"/>
      <c r="DE201" s="80"/>
      <c r="DF201" s="80"/>
      <c r="DG201" s="80"/>
      <c r="DH201" s="80"/>
      <c r="DI201" s="80"/>
      <c r="DJ201" s="80"/>
      <c r="DK201" s="80"/>
      <c r="DL201" s="80"/>
      <c r="DM201" s="80"/>
      <c r="DN201" s="80"/>
      <c r="DO201" s="80"/>
      <c r="DP201" s="80"/>
      <c r="DQ201" s="80"/>
      <c r="DR201" s="80"/>
      <c r="DS201" s="80"/>
      <c r="DT201" s="80"/>
      <c r="DU201" s="80"/>
      <c r="DV201" s="80"/>
      <c r="DW201" s="80"/>
      <c r="DX201" s="80"/>
      <c r="DY201" s="80"/>
      <c r="DZ201" s="80"/>
      <c r="EA201" s="80"/>
      <c r="EB201" s="80"/>
      <c r="EC201" s="80"/>
      <c r="ED201" s="80"/>
      <c r="EE201" s="80"/>
      <c r="EF201" s="80"/>
      <c r="EG201" s="80"/>
      <c r="EH201" s="80"/>
      <c r="EI201" s="80"/>
      <c r="EJ201" s="80"/>
      <c r="EK201" s="80"/>
      <c r="EL201" s="80"/>
      <c r="EM201" s="80"/>
      <c r="EN201" s="80"/>
      <c r="EO201" s="80"/>
      <c r="EP201" s="80"/>
      <c r="EQ201" s="80"/>
      <c r="ER201" s="80"/>
      <c r="ES201" s="80"/>
      <c r="ET201" s="80"/>
      <c r="EU201" s="80"/>
      <c r="EV201" s="80"/>
      <c r="EW201" s="80"/>
      <c r="EX201" s="80"/>
      <c r="EY201" s="80"/>
      <c r="EZ201" s="80"/>
      <c r="FA201" s="80"/>
      <c r="FB201" s="80"/>
      <c r="FC201" s="80"/>
      <c r="FD201" s="80"/>
      <c r="FE201" s="80"/>
      <c r="FF201" s="80"/>
      <c r="FG201" s="80"/>
      <c r="FH201" s="80"/>
      <c r="FI201" s="80"/>
      <c r="FJ201" s="80"/>
      <c r="FK201" s="80"/>
      <c r="FL201" s="80"/>
      <c r="FM201" s="80"/>
      <c r="FN201" s="80"/>
      <c r="FO201" s="80"/>
      <c r="FP201" s="80"/>
      <c r="FQ201" s="80"/>
      <c r="FR201" s="80"/>
      <c r="FS201" s="80"/>
      <c r="FT201" s="80"/>
      <c r="FU201" s="80"/>
      <c r="FV201" s="80"/>
      <c r="FW201" s="80"/>
      <c r="FX201" s="80"/>
      <c r="FY201" s="80"/>
      <c r="FZ201" s="80"/>
      <c r="GA201" s="80"/>
      <c r="GB201" s="80"/>
      <c r="GC201" s="80"/>
      <c r="GD201" s="80"/>
      <c r="GE201" s="80"/>
      <c r="GF201" s="80"/>
      <c r="GG201" s="80"/>
      <c r="GH201" s="80"/>
      <c r="GI201" s="80"/>
      <c r="GJ201" s="80"/>
      <c r="GK201" s="80"/>
      <c r="GL201" s="80"/>
      <c r="GM201" s="80"/>
      <c r="GN201" s="80"/>
      <c r="GO201" s="80"/>
      <c r="GP201" s="80"/>
      <c r="GQ201" s="80"/>
      <c r="GR201" s="80"/>
      <c r="GS201" s="80"/>
      <c r="GT201" s="80"/>
      <c r="GU201" s="80"/>
      <c r="GV201" s="80"/>
      <c r="GW201" s="80"/>
      <c r="GX201" s="80"/>
      <c r="GY201" s="80"/>
      <c r="GZ201" s="80"/>
      <c r="HA201" s="80"/>
      <c r="HB201" s="80"/>
      <c r="HC201" s="80"/>
      <c r="HD201" s="80"/>
      <c r="HE201" s="80"/>
      <c r="HF201" s="80"/>
      <c r="HG201" s="80"/>
      <c r="HH201" s="80"/>
      <c r="HI201" s="80"/>
      <c r="HJ201" s="80"/>
      <c r="HK201" s="80"/>
      <c r="HL201" s="80"/>
      <c r="HM201" s="80"/>
      <c r="HN201" s="80"/>
      <c r="HO201" s="80"/>
      <c r="HP201" s="80"/>
      <c r="HQ201" s="80"/>
      <c r="HR201" s="80"/>
      <c r="HS201" s="80"/>
      <c r="HT201" s="80"/>
      <c r="HU201" s="80"/>
      <c r="HV201" s="80"/>
      <c r="HW201" s="80"/>
      <c r="HX201" s="80"/>
      <c r="HY201" s="80"/>
      <c r="HZ201" s="80"/>
      <c r="IA201" s="80"/>
      <c r="IB201" s="80"/>
      <c r="IC201" s="80"/>
      <c r="ID201" s="80"/>
      <c r="IE201" s="80"/>
      <c r="IF201" s="80"/>
      <c r="IG201" s="80"/>
      <c r="IH201" s="80"/>
      <c r="II201" s="80"/>
      <c r="IJ201" s="80"/>
      <c r="IK201" s="80"/>
      <c r="IL201" s="80"/>
      <c r="IM201" s="80"/>
      <c r="IN201" s="80"/>
      <c r="IO201" s="80"/>
      <c r="IP201" s="80"/>
      <c r="IQ201" s="80"/>
      <c r="IR201" s="80"/>
      <c r="IS201" s="80"/>
      <c r="IT201" s="80"/>
      <c r="IU201" s="80"/>
      <c r="IV201" s="80"/>
    </row>
    <row r="202" spans="1:256" s="82" customFormat="1" ht="25.5" customHeight="1" x14ac:dyDescent="0.25">
      <c r="A202" s="75" t="s">
        <v>800</v>
      </c>
      <c r="B202" s="134" t="s">
        <v>801</v>
      </c>
      <c r="C202" s="112">
        <v>0</v>
      </c>
      <c r="D202" s="112"/>
      <c r="E202" s="78">
        <f t="shared" si="4"/>
        <v>0</v>
      </c>
      <c r="F202" s="79"/>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1"/>
      <c r="AV202" s="79"/>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c r="CS202" s="80"/>
      <c r="CT202" s="80"/>
      <c r="CU202" s="80"/>
      <c r="CV202" s="80"/>
      <c r="CW202" s="80"/>
      <c r="CX202" s="80"/>
      <c r="CY202" s="80"/>
      <c r="CZ202" s="80"/>
      <c r="DA202" s="80"/>
      <c r="DB202" s="80"/>
      <c r="DC202" s="80"/>
      <c r="DD202" s="80"/>
      <c r="DE202" s="80"/>
      <c r="DF202" s="80"/>
      <c r="DG202" s="80"/>
      <c r="DH202" s="80"/>
      <c r="DI202" s="80"/>
      <c r="DJ202" s="80"/>
      <c r="DK202" s="80"/>
      <c r="DL202" s="80"/>
      <c r="DM202" s="80"/>
      <c r="DN202" s="80"/>
      <c r="DO202" s="80"/>
      <c r="DP202" s="80"/>
      <c r="DQ202" s="80"/>
      <c r="DR202" s="80"/>
      <c r="DS202" s="80"/>
      <c r="DT202" s="80"/>
      <c r="DU202" s="80"/>
      <c r="DV202" s="80"/>
      <c r="DW202" s="80"/>
      <c r="DX202" s="80"/>
      <c r="DY202" s="80"/>
      <c r="DZ202" s="80"/>
      <c r="EA202" s="80"/>
      <c r="EB202" s="80"/>
      <c r="EC202" s="80"/>
      <c r="ED202" s="80"/>
      <c r="EE202" s="80"/>
      <c r="EF202" s="80"/>
      <c r="EG202" s="80"/>
      <c r="EH202" s="80"/>
      <c r="EI202" s="80"/>
      <c r="EJ202" s="80"/>
      <c r="EK202" s="80"/>
      <c r="EL202" s="80"/>
      <c r="EM202" s="80"/>
      <c r="EN202" s="80"/>
      <c r="EO202" s="80"/>
      <c r="EP202" s="80"/>
      <c r="EQ202" s="80"/>
      <c r="ER202" s="80"/>
      <c r="ES202" s="80"/>
      <c r="ET202" s="80"/>
      <c r="EU202" s="80"/>
      <c r="EV202" s="80"/>
      <c r="EW202" s="80"/>
      <c r="EX202" s="80"/>
      <c r="EY202" s="80"/>
      <c r="EZ202" s="80"/>
      <c r="FA202" s="80"/>
      <c r="FB202" s="80"/>
      <c r="FC202" s="80"/>
      <c r="FD202" s="80"/>
      <c r="FE202" s="80"/>
      <c r="FF202" s="80"/>
      <c r="FG202" s="80"/>
      <c r="FH202" s="80"/>
      <c r="FI202" s="80"/>
      <c r="FJ202" s="80"/>
      <c r="FK202" s="80"/>
      <c r="FL202" s="80"/>
      <c r="FM202" s="80"/>
      <c r="FN202" s="80"/>
      <c r="FO202" s="80"/>
      <c r="FP202" s="80"/>
      <c r="FQ202" s="80"/>
      <c r="FR202" s="80"/>
      <c r="FS202" s="80"/>
      <c r="FT202" s="80"/>
      <c r="FU202" s="80"/>
      <c r="FV202" s="80"/>
      <c r="FW202" s="80"/>
      <c r="FX202" s="80"/>
      <c r="FY202" s="80"/>
      <c r="FZ202" s="80"/>
      <c r="GA202" s="80"/>
      <c r="GB202" s="80"/>
      <c r="GC202" s="80"/>
      <c r="GD202" s="80"/>
      <c r="GE202" s="80"/>
      <c r="GF202" s="80"/>
      <c r="GG202" s="80"/>
      <c r="GH202" s="80"/>
      <c r="GI202" s="80"/>
      <c r="GJ202" s="80"/>
      <c r="GK202" s="80"/>
      <c r="GL202" s="80"/>
      <c r="GM202" s="80"/>
      <c r="GN202" s="80"/>
      <c r="GO202" s="80"/>
      <c r="GP202" s="80"/>
      <c r="GQ202" s="80"/>
      <c r="GR202" s="80"/>
      <c r="GS202" s="80"/>
      <c r="GT202" s="80"/>
      <c r="GU202" s="80"/>
      <c r="GV202" s="80"/>
      <c r="GW202" s="80"/>
      <c r="GX202" s="80"/>
      <c r="GY202" s="80"/>
      <c r="GZ202" s="80"/>
      <c r="HA202" s="80"/>
      <c r="HB202" s="80"/>
      <c r="HC202" s="80"/>
      <c r="HD202" s="80"/>
      <c r="HE202" s="80"/>
      <c r="HF202" s="80"/>
      <c r="HG202" s="80"/>
      <c r="HH202" s="80"/>
      <c r="HI202" s="80"/>
      <c r="HJ202" s="80"/>
      <c r="HK202" s="80"/>
      <c r="HL202" s="80"/>
      <c r="HM202" s="80"/>
      <c r="HN202" s="80"/>
      <c r="HO202" s="80"/>
      <c r="HP202" s="80"/>
      <c r="HQ202" s="80"/>
      <c r="HR202" s="80"/>
      <c r="HS202" s="80"/>
      <c r="HT202" s="80"/>
      <c r="HU202" s="80"/>
      <c r="HV202" s="80"/>
      <c r="HW202" s="80"/>
      <c r="HX202" s="80"/>
      <c r="HY202" s="80"/>
      <c r="HZ202" s="80"/>
      <c r="IA202" s="80"/>
      <c r="IB202" s="80"/>
      <c r="IC202" s="80"/>
      <c r="ID202" s="80"/>
      <c r="IE202" s="80"/>
      <c r="IF202" s="80"/>
      <c r="IG202" s="80"/>
      <c r="IH202" s="80"/>
      <c r="II202" s="80"/>
      <c r="IJ202" s="80"/>
      <c r="IK202" s="80"/>
      <c r="IL202" s="80"/>
      <c r="IM202" s="80"/>
      <c r="IN202" s="80"/>
      <c r="IO202" s="80"/>
      <c r="IP202" s="80"/>
      <c r="IQ202" s="80"/>
      <c r="IR202" s="80"/>
      <c r="IS202" s="80"/>
      <c r="IT202" s="80"/>
      <c r="IU202" s="80"/>
      <c r="IV202" s="80"/>
    </row>
    <row r="203" spans="1:256" s="82" customFormat="1" ht="25.5" customHeight="1" x14ac:dyDescent="0.25">
      <c r="A203" s="75" t="s">
        <v>802</v>
      </c>
      <c r="B203" s="134" t="s">
        <v>803</v>
      </c>
      <c r="C203" s="112">
        <v>0</v>
      </c>
      <c r="D203" s="112"/>
      <c r="E203" s="78">
        <f t="shared" si="4"/>
        <v>0</v>
      </c>
      <c r="F203" s="79"/>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1"/>
      <c r="AV203" s="79"/>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c r="CY203" s="80"/>
      <c r="CZ203" s="80"/>
      <c r="DA203" s="80"/>
      <c r="DB203" s="80"/>
      <c r="DC203" s="80"/>
      <c r="DD203" s="80"/>
      <c r="DE203" s="80"/>
      <c r="DF203" s="80"/>
      <c r="DG203" s="80"/>
      <c r="DH203" s="80"/>
      <c r="DI203" s="80"/>
      <c r="DJ203" s="80"/>
      <c r="DK203" s="80"/>
      <c r="DL203" s="80"/>
      <c r="DM203" s="80"/>
      <c r="DN203" s="80"/>
      <c r="DO203" s="80"/>
      <c r="DP203" s="80"/>
      <c r="DQ203" s="80"/>
      <c r="DR203" s="80"/>
      <c r="DS203" s="80"/>
      <c r="DT203" s="80"/>
      <c r="DU203" s="80"/>
      <c r="DV203" s="80"/>
      <c r="DW203" s="80"/>
      <c r="DX203" s="80"/>
      <c r="DY203" s="80"/>
      <c r="DZ203" s="80"/>
      <c r="EA203" s="80"/>
      <c r="EB203" s="80"/>
      <c r="EC203" s="80"/>
      <c r="ED203" s="80"/>
      <c r="EE203" s="80"/>
      <c r="EF203" s="80"/>
      <c r="EG203" s="80"/>
      <c r="EH203" s="80"/>
      <c r="EI203" s="80"/>
      <c r="EJ203" s="80"/>
      <c r="EK203" s="80"/>
      <c r="EL203" s="80"/>
      <c r="EM203" s="80"/>
      <c r="EN203" s="80"/>
      <c r="EO203" s="80"/>
      <c r="EP203" s="80"/>
      <c r="EQ203" s="80"/>
      <c r="ER203" s="80"/>
      <c r="ES203" s="80"/>
      <c r="ET203" s="80"/>
      <c r="EU203" s="80"/>
      <c r="EV203" s="80"/>
      <c r="EW203" s="80"/>
      <c r="EX203" s="80"/>
      <c r="EY203" s="80"/>
      <c r="EZ203" s="80"/>
      <c r="FA203" s="80"/>
      <c r="FB203" s="80"/>
      <c r="FC203" s="80"/>
      <c r="FD203" s="80"/>
      <c r="FE203" s="80"/>
      <c r="FF203" s="80"/>
      <c r="FG203" s="80"/>
      <c r="FH203" s="80"/>
      <c r="FI203" s="80"/>
      <c r="FJ203" s="80"/>
      <c r="FK203" s="80"/>
      <c r="FL203" s="80"/>
      <c r="FM203" s="80"/>
      <c r="FN203" s="80"/>
      <c r="FO203" s="80"/>
      <c r="FP203" s="80"/>
      <c r="FQ203" s="80"/>
      <c r="FR203" s="80"/>
      <c r="FS203" s="80"/>
      <c r="FT203" s="80"/>
      <c r="FU203" s="80"/>
      <c r="FV203" s="80"/>
      <c r="FW203" s="80"/>
      <c r="FX203" s="80"/>
      <c r="FY203" s="80"/>
      <c r="FZ203" s="80"/>
      <c r="GA203" s="80"/>
      <c r="GB203" s="80"/>
      <c r="GC203" s="80"/>
      <c r="GD203" s="80"/>
      <c r="GE203" s="80"/>
      <c r="GF203" s="80"/>
      <c r="GG203" s="80"/>
      <c r="GH203" s="80"/>
      <c r="GI203" s="80"/>
      <c r="GJ203" s="80"/>
      <c r="GK203" s="80"/>
      <c r="GL203" s="80"/>
      <c r="GM203" s="80"/>
      <c r="GN203" s="80"/>
      <c r="GO203" s="80"/>
      <c r="GP203" s="80"/>
      <c r="GQ203" s="80"/>
      <c r="GR203" s="80"/>
      <c r="GS203" s="80"/>
      <c r="GT203" s="80"/>
      <c r="GU203" s="80"/>
      <c r="GV203" s="80"/>
      <c r="GW203" s="80"/>
      <c r="GX203" s="80"/>
      <c r="GY203" s="80"/>
      <c r="GZ203" s="80"/>
      <c r="HA203" s="80"/>
      <c r="HB203" s="80"/>
      <c r="HC203" s="80"/>
      <c r="HD203" s="80"/>
      <c r="HE203" s="80"/>
      <c r="HF203" s="80"/>
      <c r="HG203" s="80"/>
      <c r="HH203" s="80"/>
      <c r="HI203" s="80"/>
      <c r="HJ203" s="80"/>
      <c r="HK203" s="80"/>
      <c r="HL203" s="80"/>
      <c r="HM203" s="80"/>
      <c r="HN203" s="80"/>
      <c r="HO203" s="80"/>
      <c r="HP203" s="80"/>
      <c r="HQ203" s="80"/>
      <c r="HR203" s="80"/>
      <c r="HS203" s="80"/>
      <c r="HT203" s="80"/>
      <c r="HU203" s="80"/>
      <c r="HV203" s="80"/>
      <c r="HW203" s="80"/>
      <c r="HX203" s="80"/>
      <c r="HY203" s="80"/>
      <c r="HZ203" s="80"/>
      <c r="IA203" s="80"/>
      <c r="IB203" s="80"/>
      <c r="IC203" s="80"/>
      <c r="ID203" s="80"/>
      <c r="IE203" s="80"/>
      <c r="IF203" s="80"/>
      <c r="IG203" s="80"/>
      <c r="IH203" s="80"/>
      <c r="II203" s="80"/>
      <c r="IJ203" s="80"/>
      <c r="IK203" s="80"/>
      <c r="IL203" s="80"/>
      <c r="IM203" s="80"/>
      <c r="IN203" s="80"/>
      <c r="IO203" s="80"/>
      <c r="IP203" s="80"/>
      <c r="IQ203" s="80"/>
      <c r="IR203" s="80"/>
      <c r="IS203" s="80"/>
      <c r="IT203" s="80"/>
      <c r="IU203" s="80"/>
      <c r="IV203" s="80"/>
    </row>
    <row r="204" spans="1:256" s="82" customFormat="1" ht="25.5" customHeight="1" x14ac:dyDescent="0.25">
      <c r="A204" s="75" t="s">
        <v>804</v>
      </c>
      <c r="B204" s="134" t="s">
        <v>805</v>
      </c>
      <c r="C204" s="77">
        <v>26207</v>
      </c>
      <c r="D204" s="77"/>
      <c r="E204" s="78">
        <f>C204+D204</f>
        <v>26207</v>
      </c>
      <c r="F204" s="79"/>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1"/>
      <c r="AV204" s="79"/>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c r="DC204" s="80"/>
      <c r="DD204" s="80"/>
      <c r="DE204" s="80"/>
      <c r="DF204" s="80"/>
      <c r="DG204" s="80"/>
      <c r="DH204" s="80"/>
      <c r="DI204" s="80"/>
      <c r="DJ204" s="80"/>
      <c r="DK204" s="80"/>
      <c r="DL204" s="80"/>
      <c r="DM204" s="80"/>
      <c r="DN204" s="80"/>
      <c r="DO204" s="80"/>
      <c r="DP204" s="80"/>
      <c r="DQ204" s="80"/>
      <c r="DR204" s="80"/>
      <c r="DS204" s="80"/>
      <c r="DT204" s="80"/>
      <c r="DU204" s="80"/>
      <c r="DV204" s="80"/>
      <c r="DW204" s="80"/>
      <c r="DX204" s="80"/>
      <c r="DY204" s="80"/>
      <c r="DZ204" s="80"/>
      <c r="EA204" s="80"/>
      <c r="EB204" s="80"/>
      <c r="EC204" s="80"/>
      <c r="ED204" s="80"/>
      <c r="EE204" s="80"/>
      <c r="EF204" s="80"/>
      <c r="EG204" s="80"/>
      <c r="EH204" s="80"/>
      <c r="EI204" s="80"/>
      <c r="EJ204" s="80"/>
      <c r="EK204" s="80"/>
      <c r="EL204" s="80"/>
      <c r="EM204" s="80"/>
      <c r="EN204" s="80"/>
      <c r="EO204" s="80"/>
      <c r="EP204" s="80"/>
      <c r="EQ204" s="80"/>
      <c r="ER204" s="80"/>
      <c r="ES204" s="80"/>
      <c r="ET204" s="80"/>
      <c r="EU204" s="80"/>
      <c r="EV204" s="80"/>
      <c r="EW204" s="80"/>
      <c r="EX204" s="80"/>
      <c r="EY204" s="80"/>
      <c r="EZ204" s="80"/>
      <c r="FA204" s="80"/>
      <c r="FB204" s="80"/>
      <c r="FC204" s="80"/>
      <c r="FD204" s="80"/>
      <c r="FE204" s="80"/>
      <c r="FF204" s="80"/>
      <c r="FG204" s="80"/>
      <c r="FH204" s="80"/>
      <c r="FI204" s="80"/>
      <c r="FJ204" s="80"/>
      <c r="FK204" s="80"/>
      <c r="FL204" s="80"/>
      <c r="FM204" s="80"/>
      <c r="FN204" s="80"/>
      <c r="FO204" s="80"/>
      <c r="FP204" s="80"/>
      <c r="FQ204" s="80"/>
      <c r="FR204" s="80"/>
      <c r="FS204" s="80"/>
      <c r="FT204" s="80"/>
      <c r="FU204" s="80"/>
      <c r="FV204" s="80"/>
      <c r="FW204" s="80"/>
      <c r="FX204" s="80"/>
      <c r="FY204" s="80"/>
      <c r="FZ204" s="80"/>
      <c r="GA204" s="80"/>
      <c r="GB204" s="80"/>
      <c r="GC204" s="80"/>
      <c r="GD204" s="80"/>
      <c r="GE204" s="80"/>
      <c r="GF204" s="80"/>
      <c r="GG204" s="80"/>
      <c r="GH204" s="80"/>
      <c r="GI204" s="80"/>
      <c r="GJ204" s="80"/>
      <c r="GK204" s="80"/>
      <c r="GL204" s="80"/>
      <c r="GM204" s="80"/>
      <c r="GN204" s="80"/>
      <c r="GO204" s="80"/>
      <c r="GP204" s="80"/>
      <c r="GQ204" s="80"/>
      <c r="GR204" s="80"/>
      <c r="GS204" s="80"/>
      <c r="GT204" s="80"/>
      <c r="GU204" s="80"/>
      <c r="GV204" s="80"/>
      <c r="GW204" s="80"/>
      <c r="GX204" s="80"/>
      <c r="GY204" s="80"/>
      <c r="GZ204" s="80"/>
      <c r="HA204" s="80"/>
      <c r="HB204" s="80"/>
      <c r="HC204" s="80"/>
      <c r="HD204" s="80"/>
      <c r="HE204" s="80"/>
      <c r="HF204" s="80"/>
      <c r="HG204" s="80"/>
      <c r="HH204" s="80"/>
      <c r="HI204" s="80"/>
      <c r="HJ204" s="80"/>
      <c r="HK204" s="80"/>
      <c r="HL204" s="80"/>
      <c r="HM204" s="80"/>
      <c r="HN204" s="80"/>
      <c r="HO204" s="80"/>
      <c r="HP204" s="80"/>
      <c r="HQ204" s="80"/>
      <c r="HR204" s="80"/>
      <c r="HS204" s="80"/>
      <c r="HT204" s="80"/>
      <c r="HU204" s="80"/>
      <c r="HV204" s="80"/>
      <c r="HW204" s="80"/>
      <c r="HX204" s="80"/>
      <c r="HY204" s="80"/>
      <c r="HZ204" s="80"/>
      <c r="IA204" s="80"/>
      <c r="IB204" s="80"/>
      <c r="IC204" s="80"/>
      <c r="ID204" s="80"/>
      <c r="IE204" s="80"/>
      <c r="IF204" s="80"/>
      <c r="IG204" s="80"/>
      <c r="IH204" s="80"/>
      <c r="II204" s="80"/>
      <c r="IJ204" s="80"/>
      <c r="IK204" s="80"/>
      <c r="IL204" s="80"/>
      <c r="IM204" s="80"/>
      <c r="IN204" s="80"/>
      <c r="IO204" s="80"/>
      <c r="IP204" s="80"/>
      <c r="IQ204" s="80"/>
      <c r="IR204" s="80"/>
      <c r="IS204" s="80"/>
      <c r="IT204" s="80"/>
      <c r="IU204" s="80"/>
      <c r="IV204" s="80"/>
    </row>
    <row r="205" spans="1:256" s="82" customFormat="1" ht="25.5" customHeight="1" x14ac:dyDescent="0.25">
      <c r="A205" s="75" t="s">
        <v>806</v>
      </c>
      <c r="B205" s="134" t="s">
        <v>807</v>
      </c>
      <c r="C205" s="77">
        <v>14268798</v>
      </c>
      <c r="D205" s="77"/>
      <c r="E205" s="78">
        <f>C205+D205</f>
        <v>14268798</v>
      </c>
      <c r="F205" s="79"/>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1"/>
      <c r="AV205" s="79"/>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c r="DC205" s="80"/>
      <c r="DD205" s="80"/>
      <c r="DE205" s="80"/>
      <c r="DF205" s="80"/>
      <c r="DG205" s="80"/>
      <c r="DH205" s="80"/>
      <c r="DI205" s="80"/>
      <c r="DJ205" s="80"/>
      <c r="DK205" s="80"/>
      <c r="DL205" s="80"/>
      <c r="DM205" s="80"/>
      <c r="DN205" s="80"/>
      <c r="DO205" s="80"/>
      <c r="DP205" s="80"/>
      <c r="DQ205" s="80"/>
      <c r="DR205" s="80"/>
      <c r="DS205" s="80"/>
      <c r="DT205" s="80"/>
      <c r="DU205" s="80"/>
      <c r="DV205" s="80"/>
      <c r="DW205" s="80"/>
      <c r="DX205" s="80"/>
      <c r="DY205" s="80"/>
      <c r="DZ205" s="80"/>
      <c r="EA205" s="80"/>
      <c r="EB205" s="80"/>
      <c r="EC205" s="80"/>
      <c r="ED205" s="80"/>
      <c r="EE205" s="80"/>
      <c r="EF205" s="80"/>
      <c r="EG205" s="80"/>
      <c r="EH205" s="80"/>
      <c r="EI205" s="80"/>
      <c r="EJ205" s="80"/>
      <c r="EK205" s="80"/>
      <c r="EL205" s="80"/>
      <c r="EM205" s="80"/>
      <c r="EN205" s="80"/>
      <c r="EO205" s="80"/>
      <c r="EP205" s="80"/>
      <c r="EQ205" s="80"/>
      <c r="ER205" s="80"/>
      <c r="ES205" s="80"/>
      <c r="ET205" s="80"/>
      <c r="EU205" s="80"/>
      <c r="EV205" s="80"/>
      <c r="EW205" s="80"/>
      <c r="EX205" s="80"/>
      <c r="EY205" s="80"/>
      <c r="EZ205" s="80"/>
      <c r="FA205" s="80"/>
      <c r="FB205" s="80"/>
      <c r="FC205" s="80"/>
      <c r="FD205" s="80"/>
      <c r="FE205" s="80"/>
      <c r="FF205" s="80"/>
      <c r="FG205" s="80"/>
      <c r="FH205" s="80"/>
      <c r="FI205" s="80"/>
      <c r="FJ205" s="80"/>
      <c r="FK205" s="80"/>
      <c r="FL205" s="80"/>
      <c r="FM205" s="80"/>
      <c r="FN205" s="80"/>
      <c r="FO205" s="80"/>
      <c r="FP205" s="80"/>
      <c r="FQ205" s="80"/>
      <c r="FR205" s="80"/>
      <c r="FS205" s="80"/>
      <c r="FT205" s="80"/>
      <c r="FU205" s="80"/>
      <c r="FV205" s="80"/>
      <c r="FW205" s="80"/>
      <c r="FX205" s="80"/>
      <c r="FY205" s="80"/>
      <c r="FZ205" s="80"/>
      <c r="GA205" s="80"/>
      <c r="GB205" s="80"/>
      <c r="GC205" s="80"/>
      <c r="GD205" s="80"/>
      <c r="GE205" s="80"/>
      <c r="GF205" s="80"/>
      <c r="GG205" s="80"/>
      <c r="GH205" s="80"/>
      <c r="GI205" s="80"/>
      <c r="GJ205" s="80"/>
      <c r="GK205" s="80"/>
      <c r="GL205" s="80"/>
      <c r="GM205" s="80"/>
      <c r="GN205" s="80"/>
      <c r="GO205" s="80"/>
      <c r="GP205" s="80"/>
      <c r="GQ205" s="80"/>
      <c r="GR205" s="80"/>
      <c r="GS205" s="80"/>
      <c r="GT205" s="80"/>
      <c r="GU205" s="80"/>
      <c r="GV205" s="80"/>
      <c r="GW205" s="80"/>
      <c r="GX205" s="80"/>
      <c r="GY205" s="80"/>
      <c r="GZ205" s="80"/>
      <c r="HA205" s="80"/>
      <c r="HB205" s="80"/>
      <c r="HC205" s="80"/>
      <c r="HD205" s="80"/>
      <c r="HE205" s="80"/>
      <c r="HF205" s="80"/>
      <c r="HG205" s="80"/>
      <c r="HH205" s="80"/>
      <c r="HI205" s="80"/>
      <c r="HJ205" s="80"/>
      <c r="HK205" s="80"/>
      <c r="HL205" s="80"/>
      <c r="HM205" s="80"/>
      <c r="HN205" s="80"/>
      <c r="HO205" s="80"/>
      <c r="HP205" s="80"/>
      <c r="HQ205" s="80"/>
      <c r="HR205" s="80"/>
      <c r="HS205" s="80"/>
      <c r="HT205" s="80"/>
      <c r="HU205" s="80"/>
      <c r="HV205" s="80"/>
      <c r="HW205" s="80"/>
      <c r="HX205" s="80"/>
      <c r="HY205" s="80"/>
      <c r="HZ205" s="80"/>
      <c r="IA205" s="80"/>
      <c r="IB205" s="80"/>
      <c r="IC205" s="80"/>
      <c r="ID205" s="80"/>
      <c r="IE205" s="80"/>
      <c r="IF205" s="80"/>
      <c r="IG205" s="80"/>
      <c r="IH205" s="80"/>
      <c r="II205" s="80"/>
      <c r="IJ205" s="80"/>
      <c r="IK205" s="80"/>
      <c r="IL205" s="80"/>
      <c r="IM205" s="80"/>
      <c r="IN205" s="80"/>
      <c r="IO205" s="80"/>
      <c r="IP205" s="80"/>
      <c r="IQ205" s="80"/>
      <c r="IR205" s="80"/>
      <c r="IS205" s="80"/>
      <c r="IT205" s="80"/>
      <c r="IU205" s="80"/>
      <c r="IV205" s="80"/>
    </row>
    <row r="206" spans="1:256" s="82" customFormat="1" ht="25.5" customHeight="1" x14ac:dyDescent="0.25">
      <c r="A206" s="64">
        <v>5.2</v>
      </c>
      <c r="B206" s="113" t="s">
        <v>808</v>
      </c>
      <c r="C206" s="66">
        <f>C207</f>
        <v>0</v>
      </c>
      <c r="D206" s="66">
        <f>D207</f>
        <v>0</v>
      </c>
      <c r="E206" s="114">
        <f>E207</f>
        <v>0</v>
      </c>
      <c r="F206" s="79"/>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1"/>
      <c r="AV206" s="79"/>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c r="DU206" s="80"/>
      <c r="DV206" s="80"/>
      <c r="DW206" s="80"/>
      <c r="DX206" s="80"/>
      <c r="DY206" s="80"/>
      <c r="DZ206" s="80"/>
      <c r="EA206" s="80"/>
      <c r="EB206" s="80"/>
      <c r="EC206" s="80"/>
      <c r="ED206" s="80"/>
      <c r="EE206" s="80"/>
      <c r="EF206" s="80"/>
      <c r="EG206" s="80"/>
      <c r="EH206" s="80"/>
      <c r="EI206" s="80"/>
      <c r="EJ206" s="80"/>
      <c r="EK206" s="80"/>
      <c r="EL206" s="80"/>
      <c r="EM206" s="80"/>
      <c r="EN206" s="80"/>
      <c r="EO206" s="80"/>
      <c r="EP206" s="80"/>
      <c r="EQ206" s="80"/>
      <c r="ER206" s="80"/>
      <c r="ES206" s="80"/>
      <c r="ET206" s="80"/>
      <c r="EU206" s="80"/>
      <c r="EV206" s="80"/>
      <c r="EW206" s="80"/>
      <c r="EX206" s="80"/>
      <c r="EY206" s="80"/>
      <c r="EZ206" s="80"/>
      <c r="FA206" s="80"/>
      <c r="FB206" s="80"/>
      <c r="FC206" s="80"/>
      <c r="FD206" s="80"/>
      <c r="FE206" s="80"/>
      <c r="FF206" s="80"/>
      <c r="FG206" s="80"/>
      <c r="FH206" s="80"/>
      <c r="FI206" s="80"/>
      <c r="FJ206" s="80"/>
      <c r="FK206" s="80"/>
      <c r="FL206" s="80"/>
      <c r="FM206" s="80"/>
      <c r="FN206" s="80"/>
      <c r="FO206" s="80"/>
      <c r="FP206" s="80"/>
      <c r="FQ206" s="80"/>
      <c r="FR206" s="80"/>
      <c r="FS206" s="80"/>
      <c r="FT206" s="80"/>
      <c r="FU206" s="80"/>
      <c r="FV206" s="80"/>
      <c r="FW206" s="80"/>
      <c r="FX206" s="80"/>
      <c r="FY206" s="80"/>
      <c r="FZ206" s="80"/>
      <c r="GA206" s="80"/>
      <c r="GB206" s="80"/>
      <c r="GC206" s="80"/>
      <c r="GD206" s="80"/>
      <c r="GE206" s="80"/>
      <c r="GF206" s="80"/>
      <c r="GG206" s="80"/>
      <c r="GH206" s="80"/>
      <c r="GI206" s="80"/>
      <c r="GJ206" s="80"/>
      <c r="GK206" s="80"/>
      <c r="GL206" s="80"/>
      <c r="GM206" s="80"/>
      <c r="GN206" s="80"/>
      <c r="GO206" s="80"/>
      <c r="GP206" s="80"/>
      <c r="GQ206" s="80"/>
      <c r="GR206" s="80"/>
      <c r="GS206" s="80"/>
      <c r="GT206" s="80"/>
      <c r="GU206" s="80"/>
      <c r="GV206" s="80"/>
      <c r="GW206" s="80"/>
      <c r="GX206" s="80"/>
      <c r="GY206" s="80"/>
      <c r="GZ206" s="80"/>
      <c r="HA206" s="80"/>
      <c r="HB206" s="80"/>
      <c r="HC206" s="80"/>
      <c r="HD206" s="80"/>
      <c r="HE206" s="80"/>
      <c r="HF206" s="80"/>
      <c r="HG206" s="80"/>
      <c r="HH206" s="80"/>
      <c r="HI206" s="80"/>
      <c r="HJ206" s="80"/>
      <c r="HK206" s="80"/>
      <c r="HL206" s="80"/>
      <c r="HM206" s="80"/>
      <c r="HN206" s="80"/>
      <c r="HO206" s="80"/>
      <c r="HP206" s="80"/>
      <c r="HQ206" s="80"/>
      <c r="HR206" s="80"/>
      <c r="HS206" s="80"/>
      <c r="HT206" s="80"/>
      <c r="HU206" s="80"/>
      <c r="HV206" s="80"/>
      <c r="HW206" s="80"/>
      <c r="HX206" s="80"/>
      <c r="HY206" s="80"/>
      <c r="HZ206" s="80"/>
      <c r="IA206" s="80"/>
      <c r="IB206" s="80"/>
      <c r="IC206" s="80"/>
      <c r="ID206" s="80"/>
      <c r="IE206" s="80"/>
      <c r="IF206" s="80"/>
      <c r="IG206" s="80"/>
      <c r="IH206" s="80"/>
      <c r="II206" s="80"/>
      <c r="IJ206" s="80"/>
      <c r="IK206" s="80"/>
      <c r="IL206" s="80"/>
      <c r="IM206" s="80"/>
      <c r="IN206" s="80"/>
      <c r="IO206" s="80"/>
      <c r="IP206" s="80"/>
      <c r="IQ206" s="80"/>
      <c r="IR206" s="80"/>
      <c r="IS206" s="80"/>
      <c r="IT206" s="80"/>
      <c r="IU206" s="80"/>
      <c r="IV206" s="80"/>
    </row>
    <row r="207" spans="1:256" s="82" customFormat="1" ht="25.5" customHeight="1" x14ac:dyDescent="0.25">
      <c r="A207" s="64" t="s">
        <v>809</v>
      </c>
      <c r="B207" s="88" t="s">
        <v>810</v>
      </c>
      <c r="C207" s="66">
        <f>SUM(C208)</f>
        <v>0</v>
      </c>
      <c r="D207" s="66">
        <f>D208</f>
        <v>0</v>
      </c>
      <c r="E207" s="145">
        <f>E208</f>
        <v>0</v>
      </c>
      <c r="F207" s="79"/>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1"/>
      <c r="AV207" s="79"/>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c r="CS207" s="80"/>
      <c r="CT207" s="80"/>
      <c r="CU207" s="80"/>
      <c r="CV207" s="80"/>
      <c r="CW207" s="80"/>
      <c r="CX207" s="80"/>
      <c r="CY207" s="80"/>
      <c r="CZ207" s="80"/>
      <c r="DA207" s="80"/>
      <c r="DB207" s="80"/>
      <c r="DC207" s="80"/>
      <c r="DD207" s="80"/>
      <c r="DE207" s="80"/>
      <c r="DF207" s="80"/>
      <c r="DG207" s="80"/>
      <c r="DH207" s="80"/>
      <c r="DI207" s="80"/>
      <c r="DJ207" s="80"/>
      <c r="DK207" s="80"/>
      <c r="DL207" s="80"/>
      <c r="DM207" s="80"/>
      <c r="DN207" s="80"/>
      <c r="DO207" s="80"/>
      <c r="DP207" s="80"/>
      <c r="DQ207" s="80"/>
      <c r="DR207" s="80"/>
      <c r="DS207" s="80"/>
      <c r="DT207" s="80"/>
      <c r="DU207" s="80"/>
      <c r="DV207" s="80"/>
      <c r="DW207" s="80"/>
      <c r="DX207" s="80"/>
      <c r="DY207" s="80"/>
      <c r="DZ207" s="80"/>
      <c r="EA207" s="80"/>
      <c r="EB207" s="80"/>
      <c r="EC207" s="80"/>
      <c r="ED207" s="80"/>
      <c r="EE207" s="80"/>
      <c r="EF207" s="80"/>
      <c r="EG207" s="80"/>
      <c r="EH207" s="80"/>
      <c r="EI207" s="80"/>
      <c r="EJ207" s="80"/>
      <c r="EK207" s="80"/>
      <c r="EL207" s="80"/>
      <c r="EM207" s="80"/>
      <c r="EN207" s="80"/>
      <c r="EO207" s="80"/>
      <c r="EP207" s="80"/>
      <c r="EQ207" s="80"/>
      <c r="ER207" s="80"/>
      <c r="ES207" s="80"/>
      <c r="ET207" s="80"/>
      <c r="EU207" s="80"/>
      <c r="EV207" s="80"/>
      <c r="EW207" s="80"/>
      <c r="EX207" s="80"/>
      <c r="EY207" s="80"/>
      <c r="EZ207" s="80"/>
      <c r="FA207" s="80"/>
      <c r="FB207" s="80"/>
      <c r="FC207" s="80"/>
      <c r="FD207" s="80"/>
      <c r="FE207" s="80"/>
      <c r="FF207" s="80"/>
      <c r="FG207" s="80"/>
      <c r="FH207" s="80"/>
      <c r="FI207" s="80"/>
      <c r="FJ207" s="80"/>
      <c r="FK207" s="80"/>
      <c r="FL207" s="80"/>
      <c r="FM207" s="80"/>
      <c r="FN207" s="80"/>
      <c r="FO207" s="80"/>
      <c r="FP207" s="80"/>
      <c r="FQ207" s="80"/>
      <c r="FR207" s="80"/>
      <c r="FS207" s="80"/>
      <c r="FT207" s="80"/>
      <c r="FU207" s="80"/>
      <c r="FV207" s="80"/>
      <c r="FW207" s="80"/>
      <c r="FX207" s="80"/>
      <c r="FY207" s="80"/>
      <c r="FZ207" s="80"/>
      <c r="GA207" s="80"/>
      <c r="GB207" s="80"/>
      <c r="GC207" s="80"/>
      <c r="GD207" s="80"/>
      <c r="GE207" s="80"/>
      <c r="GF207" s="80"/>
      <c r="GG207" s="80"/>
      <c r="GH207" s="80"/>
      <c r="GI207" s="80"/>
      <c r="GJ207" s="80"/>
      <c r="GK207" s="80"/>
      <c r="GL207" s="80"/>
      <c r="GM207" s="80"/>
      <c r="GN207" s="80"/>
      <c r="GO207" s="80"/>
      <c r="GP207" s="80"/>
      <c r="GQ207" s="80"/>
      <c r="GR207" s="80"/>
      <c r="GS207" s="80"/>
      <c r="GT207" s="80"/>
      <c r="GU207" s="80"/>
      <c r="GV207" s="80"/>
      <c r="GW207" s="80"/>
      <c r="GX207" s="80"/>
      <c r="GY207" s="80"/>
      <c r="GZ207" s="80"/>
      <c r="HA207" s="80"/>
      <c r="HB207" s="80"/>
      <c r="HC207" s="80"/>
      <c r="HD207" s="80"/>
      <c r="HE207" s="80"/>
      <c r="HF207" s="80"/>
      <c r="HG207" s="80"/>
      <c r="HH207" s="80"/>
      <c r="HI207" s="80"/>
      <c r="HJ207" s="80"/>
      <c r="HK207" s="80"/>
      <c r="HL207" s="80"/>
      <c r="HM207" s="80"/>
      <c r="HN207" s="80"/>
      <c r="HO207" s="80"/>
      <c r="HP207" s="80"/>
      <c r="HQ207" s="80"/>
      <c r="HR207" s="80"/>
      <c r="HS207" s="80"/>
      <c r="HT207" s="80"/>
      <c r="HU207" s="80"/>
      <c r="HV207" s="80"/>
      <c r="HW207" s="80"/>
      <c r="HX207" s="80"/>
      <c r="HY207" s="80"/>
      <c r="HZ207" s="80"/>
      <c r="IA207" s="80"/>
      <c r="IB207" s="80"/>
      <c r="IC207" s="80"/>
      <c r="ID207" s="80"/>
      <c r="IE207" s="80"/>
      <c r="IF207" s="80"/>
      <c r="IG207" s="80"/>
      <c r="IH207" s="80"/>
      <c r="II207" s="80"/>
      <c r="IJ207" s="80"/>
      <c r="IK207" s="80"/>
      <c r="IL207" s="80"/>
      <c r="IM207" s="80"/>
      <c r="IN207" s="80"/>
      <c r="IO207" s="80"/>
      <c r="IP207" s="80"/>
      <c r="IQ207" s="80"/>
      <c r="IR207" s="80"/>
      <c r="IS207" s="80"/>
      <c r="IT207" s="80"/>
      <c r="IU207" s="80"/>
      <c r="IV207" s="80"/>
    </row>
    <row r="208" spans="1:256" s="82" customFormat="1" ht="25.5" customHeight="1" x14ac:dyDescent="0.25">
      <c r="A208" s="75" t="s">
        <v>811</v>
      </c>
      <c r="B208" s="134" t="s">
        <v>526</v>
      </c>
      <c r="C208" s="112">
        <v>0</v>
      </c>
      <c r="D208" s="112"/>
      <c r="E208" s="78">
        <f>C208+D208</f>
        <v>0</v>
      </c>
      <c r="F208" s="79"/>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1"/>
      <c r="AV208" s="79"/>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0"/>
      <c r="CY208" s="80"/>
      <c r="CZ208" s="80"/>
      <c r="DA208" s="80"/>
      <c r="DB208" s="80"/>
      <c r="DC208" s="80"/>
      <c r="DD208" s="80"/>
      <c r="DE208" s="80"/>
      <c r="DF208" s="80"/>
      <c r="DG208" s="80"/>
      <c r="DH208" s="80"/>
      <c r="DI208" s="80"/>
      <c r="DJ208" s="80"/>
      <c r="DK208" s="80"/>
      <c r="DL208" s="80"/>
      <c r="DM208" s="80"/>
      <c r="DN208" s="80"/>
      <c r="DO208" s="80"/>
      <c r="DP208" s="80"/>
      <c r="DQ208" s="80"/>
      <c r="DR208" s="80"/>
      <c r="DS208" s="80"/>
      <c r="DT208" s="80"/>
      <c r="DU208" s="80"/>
      <c r="DV208" s="80"/>
      <c r="DW208" s="80"/>
      <c r="DX208" s="80"/>
      <c r="DY208" s="80"/>
      <c r="DZ208" s="80"/>
      <c r="EA208" s="80"/>
      <c r="EB208" s="80"/>
      <c r="EC208" s="80"/>
      <c r="ED208" s="80"/>
      <c r="EE208" s="80"/>
      <c r="EF208" s="80"/>
      <c r="EG208" s="80"/>
      <c r="EH208" s="80"/>
      <c r="EI208" s="80"/>
      <c r="EJ208" s="80"/>
      <c r="EK208" s="80"/>
      <c r="EL208" s="80"/>
      <c r="EM208" s="80"/>
      <c r="EN208" s="80"/>
      <c r="EO208" s="80"/>
      <c r="EP208" s="80"/>
      <c r="EQ208" s="80"/>
      <c r="ER208" s="80"/>
      <c r="ES208" s="80"/>
      <c r="ET208" s="80"/>
      <c r="EU208" s="80"/>
      <c r="EV208" s="80"/>
      <c r="EW208" s="80"/>
      <c r="EX208" s="80"/>
      <c r="EY208" s="80"/>
      <c r="EZ208" s="80"/>
      <c r="FA208" s="80"/>
      <c r="FB208" s="80"/>
      <c r="FC208" s="80"/>
      <c r="FD208" s="80"/>
      <c r="FE208" s="80"/>
      <c r="FF208" s="80"/>
      <c r="FG208" s="80"/>
      <c r="FH208" s="80"/>
      <c r="FI208" s="80"/>
      <c r="FJ208" s="80"/>
      <c r="FK208" s="80"/>
      <c r="FL208" s="80"/>
      <c r="FM208" s="80"/>
      <c r="FN208" s="80"/>
      <c r="FO208" s="80"/>
      <c r="FP208" s="80"/>
      <c r="FQ208" s="80"/>
      <c r="FR208" s="80"/>
      <c r="FS208" s="80"/>
      <c r="FT208" s="80"/>
      <c r="FU208" s="80"/>
      <c r="FV208" s="80"/>
      <c r="FW208" s="80"/>
      <c r="FX208" s="80"/>
      <c r="FY208" s="80"/>
      <c r="FZ208" s="80"/>
      <c r="GA208" s="80"/>
      <c r="GB208" s="80"/>
      <c r="GC208" s="80"/>
      <c r="GD208" s="80"/>
      <c r="GE208" s="80"/>
      <c r="GF208" s="80"/>
      <c r="GG208" s="80"/>
      <c r="GH208" s="80"/>
      <c r="GI208" s="80"/>
      <c r="GJ208" s="80"/>
      <c r="GK208" s="80"/>
      <c r="GL208" s="80"/>
      <c r="GM208" s="80"/>
      <c r="GN208" s="80"/>
      <c r="GO208" s="80"/>
      <c r="GP208" s="80"/>
      <c r="GQ208" s="80"/>
      <c r="GR208" s="80"/>
      <c r="GS208" s="80"/>
      <c r="GT208" s="80"/>
      <c r="GU208" s="80"/>
      <c r="GV208" s="80"/>
      <c r="GW208" s="80"/>
      <c r="GX208" s="80"/>
      <c r="GY208" s="80"/>
      <c r="GZ208" s="80"/>
      <c r="HA208" s="80"/>
      <c r="HB208" s="80"/>
      <c r="HC208" s="80"/>
      <c r="HD208" s="80"/>
      <c r="HE208" s="80"/>
      <c r="HF208" s="80"/>
      <c r="HG208" s="80"/>
      <c r="HH208" s="80"/>
      <c r="HI208" s="80"/>
      <c r="HJ208" s="80"/>
      <c r="HK208" s="80"/>
      <c r="HL208" s="80"/>
      <c r="HM208" s="80"/>
      <c r="HN208" s="80"/>
      <c r="HO208" s="80"/>
      <c r="HP208" s="80"/>
      <c r="HQ208" s="80"/>
      <c r="HR208" s="80"/>
      <c r="HS208" s="80"/>
      <c r="HT208" s="80"/>
      <c r="HU208" s="80"/>
      <c r="HV208" s="80"/>
      <c r="HW208" s="80"/>
      <c r="HX208" s="80"/>
      <c r="HY208" s="80"/>
      <c r="HZ208" s="80"/>
      <c r="IA208" s="80"/>
      <c r="IB208" s="80"/>
      <c r="IC208" s="80"/>
      <c r="ID208" s="80"/>
      <c r="IE208" s="80"/>
      <c r="IF208" s="80"/>
      <c r="IG208" s="80"/>
      <c r="IH208" s="80"/>
      <c r="II208" s="80"/>
      <c r="IJ208" s="80"/>
      <c r="IK208" s="80"/>
      <c r="IL208" s="80"/>
      <c r="IM208" s="80"/>
      <c r="IN208" s="80"/>
      <c r="IO208" s="80"/>
      <c r="IP208" s="80"/>
      <c r="IQ208" s="80"/>
      <c r="IR208" s="80"/>
      <c r="IS208" s="80"/>
      <c r="IT208" s="80"/>
      <c r="IU208" s="80"/>
      <c r="IV208" s="80"/>
    </row>
    <row r="209" spans="1:256" s="82" customFormat="1" ht="25.5" customHeight="1" x14ac:dyDescent="0.25">
      <c r="A209" s="64">
        <v>5.3</v>
      </c>
      <c r="B209" s="113" t="s">
        <v>812</v>
      </c>
      <c r="C209" s="66">
        <f>C210</f>
        <v>0</v>
      </c>
      <c r="D209" s="66">
        <f>SUM(D210)</f>
        <v>0</v>
      </c>
      <c r="E209" s="125">
        <f>SUM(E210)</f>
        <v>0</v>
      </c>
      <c r="F209" s="79"/>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1"/>
      <c r="AV209" s="79"/>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c r="CS209" s="80"/>
      <c r="CT209" s="80"/>
      <c r="CU209" s="80"/>
      <c r="CV209" s="80"/>
      <c r="CW209" s="80"/>
      <c r="CX209" s="80"/>
      <c r="CY209" s="80"/>
      <c r="CZ209" s="80"/>
      <c r="DA209" s="80"/>
      <c r="DB209" s="80"/>
      <c r="DC209" s="80"/>
      <c r="DD209" s="80"/>
      <c r="DE209" s="80"/>
      <c r="DF209" s="80"/>
      <c r="DG209" s="80"/>
      <c r="DH209" s="80"/>
      <c r="DI209" s="80"/>
      <c r="DJ209" s="80"/>
      <c r="DK209" s="80"/>
      <c r="DL209" s="80"/>
      <c r="DM209" s="80"/>
      <c r="DN209" s="80"/>
      <c r="DO209" s="80"/>
      <c r="DP209" s="80"/>
      <c r="DQ209" s="80"/>
      <c r="DR209" s="80"/>
      <c r="DS209" s="80"/>
      <c r="DT209" s="80"/>
      <c r="DU209" s="80"/>
      <c r="DV209" s="80"/>
      <c r="DW209" s="80"/>
      <c r="DX209" s="80"/>
      <c r="DY209" s="80"/>
      <c r="DZ209" s="80"/>
      <c r="EA209" s="80"/>
      <c r="EB209" s="80"/>
      <c r="EC209" s="80"/>
      <c r="ED209" s="80"/>
      <c r="EE209" s="80"/>
      <c r="EF209" s="80"/>
      <c r="EG209" s="80"/>
      <c r="EH209" s="80"/>
      <c r="EI209" s="80"/>
      <c r="EJ209" s="80"/>
      <c r="EK209" s="80"/>
      <c r="EL209" s="80"/>
      <c r="EM209" s="80"/>
      <c r="EN209" s="80"/>
      <c r="EO209" s="80"/>
      <c r="EP209" s="80"/>
      <c r="EQ209" s="80"/>
      <c r="ER209" s="80"/>
      <c r="ES209" s="80"/>
      <c r="ET209" s="80"/>
      <c r="EU209" s="80"/>
      <c r="EV209" s="80"/>
      <c r="EW209" s="80"/>
      <c r="EX209" s="80"/>
      <c r="EY209" s="80"/>
      <c r="EZ209" s="80"/>
      <c r="FA209" s="80"/>
      <c r="FB209" s="80"/>
      <c r="FC209" s="80"/>
      <c r="FD209" s="80"/>
      <c r="FE209" s="80"/>
      <c r="FF209" s="80"/>
      <c r="FG209" s="80"/>
      <c r="FH209" s="80"/>
      <c r="FI209" s="80"/>
      <c r="FJ209" s="80"/>
      <c r="FK209" s="80"/>
      <c r="FL209" s="80"/>
      <c r="FM209" s="80"/>
      <c r="FN209" s="80"/>
      <c r="FO209" s="80"/>
      <c r="FP209" s="80"/>
      <c r="FQ209" s="80"/>
      <c r="FR209" s="80"/>
      <c r="FS209" s="80"/>
      <c r="FT209" s="80"/>
      <c r="FU209" s="80"/>
      <c r="FV209" s="80"/>
      <c r="FW209" s="80"/>
      <c r="FX209" s="80"/>
      <c r="FY209" s="80"/>
      <c r="FZ209" s="80"/>
      <c r="GA209" s="80"/>
      <c r="GB209" s="80"/>
      <c r="GC209" s="80"/>
      <c r="GD209" s="80"/>
      <c r="GE209" s="80"/>
      <c r="GF209" s="80"/>
      <c r="GG209" s="80"/>
      <c r="GH209" s="80"/>
      <c r="GI209" s="80"/>
      <c r="GJ209" s="80"/>
      <c r="GK209" s="80"/>
      <c r="GL209" s="80"/>
      <c r="GM209" s="80"/>
      <c r="GN209" s="80"/>
      <c r="GO209" s="80"/>
      <c r="GP209" s="80"/>
      <c r="GQ209" s="80"/>
      <c r="GR209" s="80"/>
      <c r="GS209" s="80"/>
      <c r="GT209" s="80"/>
      <c r="GU209" s="80"/>
      <c r="GV209" s="80"/>
      <c r="GW209" s="80"/>
      <c r="GX209" s="80"/>
      <c r="GY209" s="80"/>
      <c r="GZ209" s="80"/>
      <c r="HA209" s="80"/>
      <c r="HB209" s="80"/>
      <c r="HC209" s="80"/>
      <c r="HD209" s="80"/>
      <c r="HE209" s="80"/>
      <c r="HF209" s="80"/>
      <c r="HG209" s="80"/>
      <c r="HH209" s="80"/>
      <c r="HI209" s="80"/>
      <c r="HJ209" s="80"/>
      <c r="HK209" s="80"/>
      <c r="HL209" s="80"/>
      <c r="HM209" s="80"/>
      <c r="HN209" s="80"/>
      <c r="HO209" s="80"/>
      <c r="HP209" s="80"/>
      <c r="HQ209" s="80"/>
      <c r="HR209" s="80"/>
      <c r="HS209" s="80"/>
      <c r="HT209" s="80"/>
      <c r="HU209" s="80"/>
      <c r="HV209" s="80"/>
      <c r="HW209" s="80"/>
      <c r="HX209" s="80"/>
      <c r="HY209" s="80"/>
      <c r="HZ209" s="80"/>
      <c r="IA209" s="80"/>
      <c r="IB209" s="80"/>
      <c r="IC209" s="80"/>
      <c r="ID209" s="80"/>
      <c r="IE209" s="80"/>
      <c r="IF209" s="80"/>
      <c r="IG209" s="80"/>
      <c r="IH209" s="80"/>
      <c r="II209" s="80"/>
      <c r="IJ209" s="80"/>
      <c r="IK209" s="80"/>
      <c r="IL209" s="80"/>
      <c r="IM209" s="80"/>
      <c r="IN209" s="80"/>
      <c r="IO209" s="80"/>
      <c r="IP209" s="80"/>
      <c r="IQ209" s="80"/>
      <c r="IR209" s="80"/>
      <c r="IS209" s="80"/>
      <c r="IT209" s="80"/>
      <c r="IU209" s="80"/>
      <c r="IV209" s="80"/>
    </row>
    <row r="210" spans="1:256" s="82" customFormat="1" ht="25.5" customHeight="1" x14ac:dyDescent="0.25">
      <c r="A210" s="64" t="s">
        <v>813</v>
      </c>
      <c r="B210" s="88" t="s">
        <v>526</v>
      </c>
      <c r="C210" s="66">
        <f>SUM(C211)</f>
        <v>0</v>
      </c>
      <c r="D210" s="66">
        <f>D211</f>
        <v>0</v>
      </c>
      <c r="E210" s="145">
        <f>E211</f>
        <v>0</v>
      </c>
      <c r="F210" s="79"/>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1"/>
      <c r="AV210" s="79"/>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80"/>
      <c r="EP210" s="80"/>
      <c r="EQ210" s="80"/>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c r="GG210" s="80"/>
      <c r="GH210" s="80"/>
      <c r="GI210" s="80"/>
      <c r="GJ210" s="80"/>
      <c r="GK210" s="80"/>
      <c r="GL210" s="80"/>
      <c r="GM210" s="80"/>
      <c r="GN210" s="80"/>
      <c r="GO210" s="80"/>
      <c r="GP210" s="80"/>
      <c r="GQ210" s="80"/>
      <c r="GR210" s="80"/>
      <c r="GS210" s="80"/>
      <c r="GT210" s="80"/>
      <c r="GU210" s="80"/>
      <c r="GV210" s="80"/>
      <c r="GW210" s="80"/>
      <c r="GX210" s="80"/>
      <c r="GY210" s="80"/>
      <c r="GZ210" s="80"/>
      <c r="HA210" s="80"/>
      <c r="HB210" s="80"/>
      <c r="HC210" s="80"/>
      <c r="HD210" s="80"/>
      <c r="HE210" s="80"/>
      <c r="HF210" s="80"/>
      <c r="HG210" s="80"/>
      <c r="HH210" s="80"/>
      <c r="HI210" s="80"/>
      <c r="HJ210" s="80"/>
      <c r="HK210" s="80"/>
      <c r="HL210" s="80"/>
      <c r="HM210" s="80"/>
      <c r="HN210" s="80"/>
      <c r="HO210" s="80"/>
      <c r="HP210" s="80"/>
      <c r="HQ210" s="80"/>
      <c r="HR210" s="80"/>
      <c r="HS210" s="80"/>
      <c r="HT210" s="80"/>
      <c r="HU210" s="80"/>
      <c r="HV210" s="80"/>
      <c r="HW210" s="80"/>
      <c r="HX210" s="80"/>
      <c r="HY210" s="80"/>
      <c r="HZ210" s="80"/>
      <c r="IA210" s="80"/>
      <c r="IB210" s="80"/>
      <c r="IC210" s="80"/>
      <c r="ID210" s="80"/>
      <c r="IE210" s="80"/>
      <c r="IF210" s="80"/>
      <c r="IG210" s="80"/>
      <c r="IH210" s="80"/>
      <c r="II210" s="80"/>
      <c r="IJ210" s="80"/>
      <c r="IK210" s="80"/>
      <c r="IL210" s="80"/>
      <c r="IM210" s="80"/>
      <c r="IN210" s="80"/>
      <c r="IO210" s="80"/>
      <c r="IP210" s="80"/>
      <c r="IQ210" s="80"/>
      <c r="IR210" s="80"/>
      <c r="IS210" s="80"/>
      <c r="IT210" s="80"/>
      <c r="IU210" s="80"/>
      <c r="IV210" s="80"/>
    </row>
    <row r="211" spans="1:256" s="82" customFormat="1" ht="25.5" customHeight="1" x14ac:dyDescent="0.25">
      <c r="A211" s="75" t="s">
        <v>814</v>
      </c>
      <c r="B211" s="76" t="s">
        <v>528</v>
      </c>
      <c r="C211" s="112">
        <v>0</v>
      </c>
      <c r="D211" s="112"/>
      <c r="E211" s="78">
        <f>C211+D211</f>
        <v>0</v>
      </c>
      <c r="F211" s="79"/>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1"/>
      <c r="AV211" s="79"/>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c r="GG211" s="80"/>
      <c r="GH211" s="80"/>
      <c r="GI211" s="80"/>
      <c r="GJ211" s="80"/>
      <c r="GK211" s="80"/>
      <c r="GL211" s="80"/>
      <c r="GM211" s="80"/>
      <c r="GN211" s="80"/>
      <c r="GO211" s="80"/>
      <c r="GP211" s="80"/>
      <c r="GQ211" s="80"/>
      <c r="GR211" s="80"/>
      <c r="GS211" s="80"/>
      <c r="GT211" s="80"/>
      <c r="GU211" s="80"/>
      <c r="GV211" s="80"/>
      <c r="GW211" s="80"/>
      <c r="GX211" s="80"/>
      <c r="GY211" s="80"/>
      <c r="GZ211" s="80"/>
      <c r="HA211" s="80"/>
      <c r="HB211" s="80"/>
      <c r="HC211" s="80"/>
      <c r="HD211" s="80"/>
      <c r="HE211" s="80"/>
      <c r="HF211" s="80"/>
      <c r="HG211" s="80"/>
      <c r="HH211" s="80"/>
      <c r="HI211" s="80"/>
      <c r="HJ211" s="80"/>
      <c r="HK211" s="80"/>
      <c r="HL211" s="80"/>
      <c r="HM211" s="80"/>
      <c r="HN211" s="80"/>
      <c r="HO211" s="80"/>
      <c r="HP211" s="80"/>
      <c r="HQ211" s="80"/>
      <c r="HR211" s="80"/>
      <c r="HS211" s="80"/>
      <c r="HT211" s="80"/>
      <c r="HU211" s="80"/>
      <c r="HV211" s="80"/>
      <c r="HW211" s="80"/>
      <c r="HX211" s="80"/>
      <c r="HY211" s="80"/>
      <c r="HZ211" s="80"/>
      <c r="IA211" s="80"/>
      <c r="IB211" s="80"/>
      <c r="IC211" s="80"/>
      <c r="ID211" s="80"/>
      <c r="IE211" s="80"/>
      <c r="IF211" s="80"/>
      <c r="IG211" s="80"/>
      <c r="IH211" s="80"/>
      <c r="II211" s="80"/>
      <c r="IJ211" s="80"/>
      <c r="IK211" s="80"/>
      <c r="IL211" s="80"/>
      <c r="IM211" s="80"/>
      <c r="IN211" s="80"/>
      <c r="IO211" s="80"/>
      <c r="IP211" s="80"/>
      <c r="IQ211" s="80"/>
      <c r="IR211" s="80"/>
      <c r="IS211" s="80"/>
      <c r="IT211" s="80"/>
      <c r="IU211" s="80"/>
      <c r="IV211" s="80"/>
    </row>
    <row r="212" spans="1:256" s="82" customFormat="1" ht="25.5" customHeight="1" x14ac:dyDescent="0.25">
      <c r="A212" s="106">
        <v>6</v>
      </c>
      <c r="B212" s="142" t="s">
        <v>815</v>
      </c>
      <c r="C212" s="143">
        <f>+C213</f>
        <v>53668877</v>
      </c>
      <c r="D212" s="146">
        <f>+D213+D228+D229+D232</f>
        <v>17560899.079999998</v>
      </c>
      <c r="E212" s="144">
        <f>+D212+C212</f>
        <v>71229776.079999998</v>
      </c>
      <c r="F212" s="79"/>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1"/>
      <c r="AV212" s="79"/>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80"/>
      <c r="EP212" s="80"/>
      <c r="EQ212" s="80"/>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c r="GG212" s="80"/>
      <c r="GH212" s="80"/>
      <c r="GI212" s="80"/>
      <c r="GJ212" s="80"/>
      <c r="GK212" s="80"/>
      <c r="GL212" s="80"/>
      <c r="GM212" s="80"/>
      <c r="GN212" s="80"/>
      <c r="GO212" s="80"/>
      <c r="GP212" s="80"/>
      <c r="GQ212" s="80"/>
      <c r="GR212" s="80"/>
      <c r="GS212" s="80"/>
      <c r="GT212" s="80"/>
      <c r="GU212" s="80"/>
      <c r="GV212" s="80"/>
      <c r="GW212" s="80"/>
      <c r="GX212" s="80"/>
      <c r="GY212" s="80"/>
      <c r="GZ212" s="80"/>
      <c r="HA212" s="80"/>
      <c r="HB212" s="80"/>
      <c r="HC212" s="80"/>
      <c r="HD212" s="80"/>
      <c r="HE212" s="80"/>
      <c r="HF212" s="80"/>
      <c r="HG212" s="80"/>
      <c r="HH212" s="80"/>
      <c r="HI212" s="80"/>
      <c r="HJ212" s="80"/>
      <c r="HK212" s="80"/>
      <c r="HL212" s="80"/>
      <c r="HM212" s="80"/>
      <c r="HN212" s="80"/>
      <c r="HO212" s="80"/>
      <c r="HP212" s="80"/>
      <c r="HQ212" s="80"/>
      <c r="HR212" s="80"/>
      <c r="HS212" s="80"/>
      <c r="HT212" s="80"/>
      <c r="HU212" s="80"/>
      <c r="HV212" s="80"/>
      <c r="HW212" s="80"/>
      <c r="HX212" s="80"/>
      <c r="HY212" s="80"/>
      <c r="HZ212" s="80"/>
      <c r="IA212" s="80"/>
      <c r="IB212" s="80"/>
      <c r="IC212" s="80"/>
      <c r="ID212" s="80"/>
      <c r="IE212" s="80"/>
      <c r="IF212" s="80"/>
      <c r="IG212" s="80"/>
      <c r="IH212" s="80"/>
      <c r="II212" s="80"/>
      <c r="IJ212" s="80"/>
      <c r="IK212" s="80"/>
      <c r="IL212" s="80"/>
      <c r="IM212" s="80"/>
      <c r="IN212" s="80"/>
      <c r="IO212" s="80"/>
      <c r="IP212" s="80"/>
      <c r="IQ212" s="80"/>
      <c r="IR212" s="80"/>
      <c r="IS212" s="80"/>
      <c r="IT212" s="80"/>
      <c r="IU212" s="80"/>
      <c r="IV212" s="80"/>
    </row>
    <row r="213" spans="1:256" s="82" customFormat="1" ht="25.5" customHeight="1" x14ac:dyDescent="0.25">
      <c r="A213" s="64">
        <v>6.1</v>
      </c>
      <c r="B213" s="113" t="s">
        <v>815</v>
      </c>
      <c r="C213" s="73">
        <f>C214+C216+C218+C220+C222+C224+C226+C229+C232</f>
        <v>53668877</v>
      </c>
      <c r="D213" s="147">
        <f>+D214+D216+D218+D220+D222+D224+D226</f>
        <v>7807281.0800000001</v>
      </c>
      <c r="E213" s="74">
        <f>+D213+C213</f>
        <v>61476158.079999998</v>
      </c>
      <c r="F213" s="79"/>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1"/>
      <c r="AV213" s="79"/>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80"/>
      <c r="DF213" s="80"/>
      <c r="DG213" s="80"/>
      <c r="DH213" s="80"/>
      <c r="DI213" s="80"/>
      <c r="DJ213" s="80"/>
      <c r="DK213" s="80"/>
      <c r="DL213" s="80"/>
      <c r="DM213" s="80"/>
      <c r="DN213" s="80"/>
      <c r="DO213" s="80"/>
      <c r="DP213" s="80"/>
      <c r="DQ213" s="80"/>
      <c r="DR213" s="80"/>
      <c r="DS213" s="80"/>
      <c r="DT213" s="80"/>
      <c r="DU213" s="80"/>
      <c r="DV213" s="80"/>
      <c r="DW213" s="80"/>
      <c r="DX213" s="80"/>
      <c r="DY213" s="80"/>
      <c r="DZ213" s="80"/>
      <c r="EA213" s="80"/>
      <c r="EB213" s="80"/>
      <c r="EC213" s="80"/>
      <c r="ED213" s="80"/>
      <c r="EE213" s="80"/>
      <c r="EF213" s="80"/>
      <c r="EG213" s="80"/>
      <c r="EH213" s="80"/>
      <c r="EI213" s="80"/>
      <c r="EJ213" s="80"/>
      <c r="EK213" s="80"/>
      <c r="EL213" s="80"/>
      <c r="EM213" s="80"/>
      <c r="EN213" s="80"/>
      <c r="EO213" s="80"/>
      <c r="EP213" s="80"/>
      <c r="EQ213" s="80"/>
      <c r="ER213" s="80"/>
      <c r="ES213" s="80"/>
      <c r="ET213" s="80"/>
      <c r="EU213" s="80"/>
      <c r="EV213" s="80"/>
      <c r="EW213" s="80"/>
      <c r="EX213" s="80"/>
      <c r="EY213" s="80"/>
      <c r="EZ213" s="80"/>
      <c r="FA213" s="80"/>
      <c r="FB213" s="80"/>
      <c r="FC213" s="80"/>
      <c r="FD213" s="80"/>
      <c r="FE213" s="80"/>
      <c r="FF213" s="80"/>
      <c r="FG213" s="80"/>
      <c r="FH213" s="80"/>
      <c r="FI213" s="80"/>
      <c r="FJ213" s="80"/>
      <c r="FK213" s="80"/>
      <c r="FL213" s="80"/>
      <c r="FM213" s="80"/>
      <c r="FN213" s="80"/>
      <c r="FO213" s="80"/>
      <c r="FP213" s="80"/>
      <c r="FQ213" s="80"/>
      <c r="FR213" s="80"/>
      <c r="FS213" s="80"/>
      <c r="FT213" s="80"/>
      <c r="FU213" s="80"/>
      <c r="FV213" s="80"/>
      <c r="FW213" s="80"/>
      <c r="FX213" s="80"/>
      <c r="FY213" s="80"/>
      <c r="FZ213" s="80"/>
      <c r="GA213" s="80"/>
      <c r="GB213" s="80"/>
      <c r="GC213" s="80"/>
      <c r="GD213" s="80"/>
      <c r="GE213" s="80"/>
      <c r="GF213" s="80"/>
      <c r="GG213" s="80"/>
      <c r="GH213" s="80"/>
      <c r="GI213" s="80"/>
      <c r="GJ213" s="80"/>
      <c r="GK213" s="80"/>
      <c r="GL213" s="80"/>
      <c r="GM213" s="80"/>
      <c r="GN213" s="80"/>
      <c r="GO213" s="80"/>
      <c r="GP213" s="80"/>
      <c r="GQ213" s="80"/>
      <c r="GR213" s="80"/>
      <c r="GS213" s="80"/>
      <c r="GT213" s="80"/>
      <c r="GU213" s="80"/>
      <c r="GV213" s="80"/>
      <c r="GW213" s="80"/>
      <c r="GX213" s="80"/>
      <c r="GY213" s="80"/>
      <c r="GZ213" s="80"/>
      <c r="HA213" s="80"/>
      <c r="HB213" s="80"/>
      <c r="HC213" s="80"/>
      <c r="HD213" s="80"/>
      <c r="HE213" s="80"/>
      <c r="HF213" s="80"/>
      <c r="HG213" s="80"/>
      <c r="HH213" s="80"/>
      <c r="HI213" s="80"/>
      <c r="HJ213" s="80"/>
      <c r="HK213" s="80"/>
      <c r="HL213" s="80"/>
      <c r="HM213" s="80"/>
      <c r="HN213" s="80"/>
      <c r="HO213" s="80"/>
      <c r="HP213" s="80"/>
      <c r="HQ213" s="80"/>
      <c r="HR213" s="80"/>
      <c r="HS213" s="80"/>
      <c r="HT213" s="80"/>
      <c r="HU213" s="80"/>
      <c r="HV213" s="80"/>
      <c r="HW213" s="80"/>
      <c r="HX213" s="80"/>
      <c r="HY213" s="80"/>
      <c r="HZ213" s="80"/>
      <c r="IA213" s="80"/>
      <c r="IB213" s="80"/>
      <c r="IC213" s="80"/>
      <c r="ID213" s="80"/>
      <c r="IE213" s="80"/>
      <c r="IF213" s="80"/>
      <c r="IG213" s="80"/>
      <c r="IH213" s="80"/>
      <c r="II213" s="80"/>
      <c r="IJ213" s="80"/>
      <c r="IK213" s="80"/>
      <c r="IL213" s="80"/>
      <c r="IM213" s="80"/>
      <c r="IN213" s="80"/>
      <c r="IO213" s="80"/>
      <c r="IP213" s="80"/>
      <c r="IQ213" s="80"/>
      <c r="IR213" s="80"/>
      <c r="IS213" s="80"/>
      <c r="IT213" s="80"/>
      <c r="IU213" s="80"/>
      <c r="IV213" s="80"/>
    </row>
    <row r="214" spans="1:256" s="82" customFormat="1" ht="25.5" customHeight="1" x14ac:dyDescent="0.25">
      <c r="A214" s="64" t="s">
        <v>816</v>
      </c>
      <c r="B214" s="88" t="s">
        <v>817</v>
      </c>
      <c r="C214" s="66">
        <f>SUM(C215)</f>
        <v>0</v>
      </c>
      <c r="D214" s="66">
        <f>D215</f>
        <v>0</v>
      </c>
      <c r="E214" s="125">
        <f>E215</f>
        <v>0</v>
      </c>
      <c r="F214" s="79"/>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1"/>
      <c r="AV214" s="79"/>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80"/>
      <c r="DF214" s="80"/>
      <c r="DG214" s="80"/>
      <c r="DH214" s="80"/>
      <c r="DI214" s="80"/>
      <c r="DJ214" s="80"/>
      <c r="DK214" s="80"/>
      <c r="DL214" s="80"/>
      <c r="DM214" s="80"/>
      <c r="DN214" s="80"/>
      <c r="DO214" s="80"/>
      <c r="DP214" s="80"/>
      <c r="DQ214" s="80"/>
      <c r="DR214" s="80"/>
      <c r="DS214" s="80"/>
      <c r="DT214" s="80"/>
      <c r="DU214" s="80"/>
      <c r="DV214" s="80"/>
      <c r="DW214" s="80"/>
      <c r="DX214" s="80"/>
      <c r="DY214" s="80"/>
      <c r="DZ214" s="80"/>
      <c r="EA214" s="80"/>
      <c r="EB214" s="80"/>
      <c r="EC214" s="80"/>
      <c r="ED214" s="80"/>
      <c r="EE214" s="80"/>
      <c r="EF214" s="80"/>
      <c r="EG214" s="80"/>
      <c r="EH214" s="80"/>
      <c r="EI214" s="80"/>
      <c r="EJ214" s="80"/>
      <c r="EK214" s="80"/>
      <c r="EL214" s="80"/>
      <c r="EM214" s="80"/>
      <c r="EN214" s="80"/>
      <c r="EO214" s="80"/>
      <c r="EP214" s="80"/>
      <c r="EQ214" s="80"/>
      <c r="ER214" s="80"/>
      <c r="ES214" s="80"/>
      <c r="ET214" s="80"/>
      <c r="EU214" s="80"/>
      <c r="EV214" s="80"/>
      <c r="EW214" s="80"/>
      <c r="EX214" s="80"/>
      <c r="EY214" s="80"/>
      <c r="EZ214" s="80"/>
      <c r="FA214" s="80"/>
      <c r="FB214" s="80"/>
      <c r="FC214" s="80"/>
      <c r="FD214" s="80"/>
      <c r="FE214" s="80"/>
      <c r="FF214" s="80"/>
      <c r="FG214" s="80"/>
      <c r="FH214" s="80"/>
      <c r="FI214" s="80"/>
      <c r="FJ214" s="80"/>
      <c r="FK214" s="80"/>
      <c r="FL214" s="80"/>
      <c r="FM214" s="80"/>
      <c r="FN214" s="80"/>
      <c r="FO214" s="80"/>
      <c r="FP214" s="80"/>
      <c r="FQ214" s="80"/>
      <c r="FR214" s="80"/>
      <c r="FS214" s="80"/>
      <c r="FT214" s="80"/>
      <c r="FU214" s="80"/>
      <c r="FV214" s="80"/>
      <c r="FW214" s="80"/>
      <c r="FX214" s="80"/>
      <c r="FY214" s="80"/>
      <c r="FZ214" s="80"/>
      <c r="GA214" s="80"/>
      <c r="GB214" s="80"/>
      <c r="GC214" s="80"/>
      <c r="GD214" s="80"/>
      <c r="GE214" s="80"/>
      <c r="GF214" s="80"/>
      <c r="GG214" s="80"/>
      <c r="GH214" s="80"/>
      <c r="GI214" s="80"/>
      <c r="GJ214" s="80"/>
      <c r="GK214" s="80"/>
      <c r="GL214" s="80"/>
      <c r="GM214" s="80"/>
      <c r="GN214" s="80"/>
      <c r="GO214" s="80"/>
      <c r="GP214" s="80"/>
      <c r="GQ214" s="80"/>
      <c r="GR214" s="80"/>
      <c r="GS214" s="80"/>
      <c r="GT214" s="80"/>
      <c r="GU214" s="80"/>
      <c r="GV214" s="80"/>
      <c r="GW214" s="80"/>
      <c r="GX214" s="80"/>
      <c r="GY214" s="80"/>
      <c r="GZ214" s="80"/>
      <c r="HA214" s="80"/>
      <c r="HB214" s="80"/>
      <c r="HC214" s="80"/>
      <c r="HD214" s="80"/>
      <c r="HE214" s="80"/>
      <c r="HF214" s="80"/>
      <c r="HG214" s="80"/>
      <c r="HH214" s="80"/>
      <c r="HI214" s="80"/>
      <c r="HJ214" s="80"/>
      <c r="HK214" s="80"/>
      <c r="HL214" s="80"/>
      <c r="HM214" s="80"/>
      <c r="HN214" s="80"/>
      <c r="HO214" s="80"/>
      <c r="HP214" s="80"/>
      <c r="HQ214" s="80"/>
      <c r="HR214" s="80"/>
      <c r="HS214" s="80"/>
      <c r="HT214" s="80"/>
      <c r="HU214" s="80"/>
      <c r="HV214" s="80"/>
      <c r="HW214" s="80"/>
      <c r="HX214" s="80"/>
      <c r="HY214" s="80"/>
      <c r="HZ214" s="80"/>
      <c r="IA214" s="80"/>
      <c r="IB214" s="80"/>
      <c r="IC214" s="80"/>
      <c r="ID214" s="80"/>
      <c r="IE214" s="80"/>
      <c r="IF214" s="80"/>
      <c r="IG214" s="80"/>
      <c r="IH214" s="80"/>
      <c r="II214" s="80"/>
      <c r="IJ214" s="80"/>
      <c r="IK214" s="80"/>
      <c r="IL214" s="80"/>
      <c r="IM214" s="80"/>
      <c r="IN214" s="80"/>
      <c r="IO214" s="80"/>
      <c r="IP214" s="80"/>
      <c r="IQ214" s="80"/>
      <c r="IR214" s="80"/>
      <c r="IS214" s="80"/>
      <c r="IT214" s="80"/>
      <c r="IU214" s="80"/>
      <c r="IV214" s="80"/>
    </row>
    <row r="215" spans="1:256" s="82" customFormat="1" ht="25.5" customHeight="1" x14ac:dyDescent="0.25">
      <c r="A215" s="75" t="s">
        <v>818</v>
      </c>
      <c r="B215" s="76" t="s">
        <v>819</v>
      </c>
      <c r="C215" s="112">
        <v>0</v>
      </c>
      <c r="D215" s="112"/>
      <c r="E215" s="78">
        <f>C215+D215</f>
        <v>0</v>
      </c>
      <c r="F215" s="79"/>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1"/>
      <c r="AV215" s="79"/>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c r="DC215" s="80"/>
      <c r="DD215" s="80"/>
      <c r="DE215" s="80"/>
      <c r="DF215" s="80"/>
      <c r="DG215" s="80"/>
      <c r="DH215" s="80"/>
      <c r="DI215" s="80"/>
      <c r="DJ215" s="80"/>
      <c r="DK215" s="80"/>
      <c r="DL215" s="80"/>
      <c r="DM215" s="80"/>
      <c r="DN215" s="80"/>
      <c r="DO215" s="80"/>
      <c r="DP215" s="80"/>
      <c r="DQ215" s="80"/>
      <c r="DR215" s="80"/>
      <c r="DS215" s="80"/>
      <c r="DT215" s="80"/>
      <c r="DU215" s="80"/>
      <c r="DV215" s="80"/>
      <c r="DW215" s="80"/>
      <c r="DX215" s="80"/>
      <c r="DY215" s="80"/>
      <c r="DZ215" s="80"/>
      <c r="EA215" s="80"/>
      <c r="EB215" s="80"/>
      <c r="EC215" s="80"/>
      <c r="ED215" s="80"/>
      <c r="EE215" s="80"/>
      <c r="EF215" s="80"/>
      <c r="EG215" s="80"/>
      <c r="EH215" s="80"/>
      <c r="EI215" s="80"/>
      <c r="EJ215" s="80"/>
      <c r="EK215" s="80"/>
      <c r="EL215" s="80"/>
      <c r="EM215" s="80"/>
      <c r="EN215" s="80"/>
      <c r="EO215" s="80"/>
      <c r="EP215" s="80"/>
      <c r="EQ215" s="80"/>
      <c r="ER215" s="80"/>
      <c r="ES215" s="80"/>
      <c r="ET215" s="80"/>
      <c r="EU215" s="80"/>
      <c r="EV215" s="80"/>
      <c r="EW215" s="80"/>
      <c r="EX215" s="80"/>
      <c r="EY215" s="80"/>
      <c r="EZ215" s="80"/>
      <c r="FA215" s="80"/>
      <c r="FB215" s="80"/>
      <c r="FC215" s="80"/>
      <c r="FD215" s="80"/>
      <c r="FE215" s="80"/>
      <c r="FF215" s="80"/>
      <c r="FG215" s="80"/>
      <c r="FH215" s="80"/>
      <c r="FI215" s="80"/>
      <c r="FJ215" s="80"/>
      <c r="FK215" s="80"/>
      <c r="FL215" s="80"/>
      <c r="FM215" s="80"/>
      <c r="FN215" s="80"/>
      <c r="FO215" s="80"/>
      <c r="FP215" s="80"/>
      <c r="FQ215" s="80"/>
      <c r="FR215" s="80"/>
      <c r="FS215" s="80"/>
      <c r="FT215" s="80"/>
      <c r="FU215" s="80"/>
      <c r="FV215" s="80"/>
      <c r="FW215" s="80"/>
      <c r="FX215" s="80"/>
      <c r="FY215" s="80"/>
      <c r="FZ215" s="80"/>
      <c r="GA215" s="80"/>
      <c r="GB215" s="80"/>
      <c r="GC215" s="80"/>
      <c r="GD215" s="80"/>
      <c r="GE215" s="80"/>
      <c r="GF215" s="80"/>
      <c r="GG215" s="80"/>
      <c r="GH215" s="80"/>
      <c r="GI215" s="80"/>
      <c r="GJ215" s="80"/>
      <c r="GK215" s="80"/>
      <c r="GL215" s="80"/>
      <c r="GM215" s="80"/>
      <c r="GN215" s="80"/>
      <c r="GO215" s="80"/>
      <c r="GP215" s="80"/>
      <c r="GQ215" s="80"/>
      <c r="GR215" s="80"/>
      <c r="GS215" s="80"/>
      <c r="GT215" s="80"/>
      <c r="GU215" s="80"/>
      <c r="GV215" s="80"/>
      <c r="GW215" s="80"/>
      <c r="GX215" s="80"/>
      <c r="GY215" s="80"/>
      <c r="GZ215" s="80"/>
      <c r="HA215" s="80"/>
      <c r="HB215" s="80"/>
      <c r="HC215" s="80"/>
      <c r="HD215" s="80"/>
      <c r="HE215" s="80"/>
      <c r="HF215" s="80"/>
      <c r="HG215" s="80"/>
      <c r="HH215" s="80"/>
      <c r="HI215" s="80"/>
      <c r="HJ215" s="80"/>
      <c r="HK215" s="80"/>
      <c r="HL215" s="80"/>
      <c r="HM215" s="80"/>
      <c r="HN215" s="80"/>
      <c r="HO215" s="80"/>
      <c r="HP215" s="80"/>
      <c r="HQ215" s="80"/>
      <c r="HR215" s="80"/>
      <c r="HS215" s="80"/>
      <c r="HT215" s="80"/>
      <c r="HU215" s="80"/>
      <c r="HV215" s="80"/>
      <c r="HW215" s="80"/>
      <c r="HX215" s="80"/>
      <c r="HY215" s="80"/>
      <c r="HZ215" s="80"/>
      <c r="IA215" s="80"/>
      <c r="IB215" s="80"/>
      <c r="IC215" s="80"/>
      <c r="ID215" s="80"/>
      <c r="IE215" s="80"/>
      <c r="IF215" s="80"/>
      <c r="IG215" s="80"/>
      <c r="IH215" s="80"/>
      <c r="II215" s="80"/>
      <c r="IJ215" s="80"/>
      <c r="IK215" s="80"/>
      <c r="IL215" s="80"/>
      <c r="IM215" s="80"/>
      <c r="IN215" s="80"/>
      <c r="IO215" s="80"/>
      <c r="IP215" s="80"/>
      <c r="IQ215" s="80"/>
      <c r="IR215" s="80"/>
      <c r="IS215" s="80"/>
      <c r="IT215" s="80"/>
      <c r="IU215" s="80"/>
      <c r="IV215" s="80"/>
    </row>
    <row r="216" spans="1:256" s="82" customFormat="1" ht="25.5" customHeight="1" x14ac:dyDescent="0.25">
      <c r="A216" s="64" t="s">
        <v>820</v>
      </c>
      <c r="B216" s="88" t="s">
        <v>507</v>
      </c>
      <c r="C216" s="148">
        <f>SUM(C217)</f>
        <v>14091614</v>
      </c>
      <c r="D216" s="148">
        <f>D217</f>
        <v>0</v>
      </c>
      <c r="E216" s="149">
        <f>E217</f>
        <v>14091614</v>
      </c>
      <c r="F216" s="79"/>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1"/>
      <c r="AV216" s="79"/>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c r="GG216" s="80"/>
      <c r="GH216" s="80"/>
      <c r="GI216" s="80"/>
      <c r="GJ216" s="80"/>
      <c r="GK216" s="80"/>
      <c r="GL216" s="80"/>
      <c r="GM216" s="80"/>
      <c r="GN216" s="80"/>
      <c r="GO216" s="80"/>
      <c r="GP216" s="80"/>
      <c r="GQ216" s="80"/>
      <c r="GR216" s="80"/>
      <c r="GS216" s="80"/>
      <c r="GT216" s="80"/>
      <c r="GU216" s="80"/>
      <c r="GV216" s="80"/>
      <c r="GW216" s="80"/>
      <c r="GX216" s="80"/>
      <c r="GY216" s="80"/>
      <c r="GZ216" s="80"/>
      <c r="HA216" s="80"/>
      <c r="HB216" s="80"/>
      <c r="HC216" s="80"/>
      <c r="HD216" s="80"/>
      <c r="HE216" s="80"/>
      <c r="HF216" s="80"/>
      <c r="HG216" s="80"/>
      <c r="HH216" s="80"/>
      <c r="HI216" s="80"/>
      <c r="HJ216" s="80"/>
      <c r="HK216" s="80"/>
      <c r="HL216" s="80"/>
      <c r="HM216" s="80"/>
      <c r="HN216" s="80"/>
      <c r="HO216" s="80"/>
      <c r="HP216" s="80"/>
      <c r="HQ216" s="80"/>
      <c r="HR216" s="80"/>
      <c r="HS216" s="80"/>
      <c r="HT216" s="80"/>
      <c r="HU216" s="80"/>
      <c r="HV216" s="80"/>
      <c r="HW216" s="80"/>
      <c r="HX216" s="80"/>
      <c r="HY216" s="80"/>
      <c r="HZ216" s="80"/>
      <c r="IA216" s="80"/>
      <c r="IB216" s="80"/>
      <c r="IC216" s="80"/>
      <c r="ID216" s="80"/>
      <c r="IE216" s="80"/>
      <c r="IF216" s="80"/>
      <c r="IG216" s="80"/>
      <c r="IH216" s="80"/>
      <c r="II216" s="80"/>
      <c r="IJ216" s="80"/>
      <c r="IK216" s="80"/>
      <c r="IL216" s="80"/>
      <c r="IM216" s="80"/>
      <c r="IN216" s="80"/>
      <c r="IO216" s="80"/>
      <c r="IP216" s="80"/>
      <c r="IQ216" s="80"/>
      <c r="IR216" s="80"/>
      <c r="IS216" s="80"/>
      <c r="IT216" s="80"/>
      <c r="IU216" s="80"/>
      <c r="IV216" s="80"/>
    </row>
    <row r="217" spans="1:256" s="82" customFormat="1" ht="25.5" customHeight="1" x14ac:dyDescent="0.25">
      <c r="A217" s="75" t="s">
        <v>821</v>
      </c>
      <c r="B217" s="76" t="s">
        <v>509</v>
      </c>
      <c r="C217" s="77">
        <v>14091614</v>
      </c>
      <c r="D217" s="77"/>
      <c r="E217" s="78">
        <f>C217+D217</f>
        <v>14091614</v>
      </c>
      <c r="F217" s="79"/>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1"/>
      <c r="AV217" s="79"/>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c r="DC217" s="80"/>
      <c r="DD217" s="80"/>
      <c r="DE217" s="80"/>
      <c r="DF217" s="80"/>
      <c r="DG217" s="80"/>
      <c r="DH217" s="80"/>
      <c r="DI217" s="80"/>
      <c r="DJ217" s="80"/>
      <c r="DK217" s="80"/>
      <c r="DL217" s="80"/>
      <c r="DM217" s="80"/>
      <c r="DN217" s="80"/>
      <c r="DO217" s="80"/>
      <c r="DP217" s="80"/>
      <c r="DQ217" s="80"/>
      <c r="DR217" s="80"/>
      <c r="DS217" s="80"/>
      <c r="DT217" s="80"/>
      <c r="DU217" s="80"/>
      <c r="DV217" s="80"/>
      <c r="DW217" s="80"/>
      <c r="DX217" s="80"/>
      <c r="DY217" s="80"/>
      <c r="DZ217" s="80"/>
      <c r="EA217" s="80"/>
      <c r="EB217" s="80"/>
      <c r="EC217" s="80"/>
      <c r="ED217" s="80"/>
      <c r="EE217" s="80"/>
      <c r="EF217" s="80"/>
      <c r="EG217" s="80"/>
      <c r="EH217" s="80"/>
      <c r="EI217" s="80"/>
      <c r="EJ217" s="80"/>
      <c r="EK217" s="80"/>
      <c r="EL217" s="80"/>
      <c r="EM217" s="80"/>
      <c r="EN217" s="80"/>
      <c r="EO217" s="80"/>
      <c r="EP217" s="80"/>
      <c r="EQ217" s="80"/>
      <c r="ER217" s="80"/>
      <c r="ES217" s="80"/>
      <c r="ET217" s="80"/>
      <c r="EU217" s="80"/>
      <c r="EV217" s="80"/>
      <c r="EW217" s="80"/>
      <c r="EX217" s="80"/>
      <c r="EY217" s="80"/>
      <c r="EZ217" s="80"/>
      <c r="FA217" s="80"/>
      <c r="FB217" s="80"/>
      <c r="FC217" s="80"/>
      <c r="FD217" s="80"/>
      <c r="FE217" s="80"/>
      <c r="FF217" s="80"/>
      <c r="FG217" s="80"/>
      <c r="FH217" s="80"/>
      <c r="FI217" s="80"/>
      <c r="FJ217" s="80"/>
      <c r="FK217" s="80"/>
      <c r="FL217" s="80"/>
      <c r="FM217" s="80"/>
      <c r="FN217" s="80"/>
      <c r="FO217" s="80"/>
      <c r="FP217" s="80"/>
      <c r="FQ217" s="80"/>
      <c r="FR217" s="80"/>
      <c r="FS217" s="80"/>
      <c r="FT217" s="80"/>
      <c r="FU217" s="80"/>
      <c r="FV217" s="80"/>
      <c r="FW217" s="80"/>
      <c r="FX217" s="80"/>
      <c r="FY217" s="80"/>
      <c r="FZ217" s="80"/>
      <c r="GA217" s="80"/>
      <c r="GB217" s="80"/>
      <c r="GC217" s="80"/>
      <c r="GD217" s="80"/>
      <c r="GE217" s="80"/>
      <c r="GF217" s="80"/>
      <c r="GG217" s="80"/>
      <c r="GH217" s="80"/>
      <c r="GI217" s="80"/>
      <c r="GJ217" s="80"/>
      <c r="GK217" s="80"/>
      <c r="GL217" s="80"/>
      <c r="GM217" s="80"/>
      <c r="GN217" s="80"/>
      <c r="GO217" s="80"/>
      <c r="GP217" s="80"/>
      <c r="GQ217" s="80"/>
      <c r="GR217" s="80"/>
      <c r="GS217" s="80"/>
      <c r="GT217" s="80"/>
      <c r="GU217" s="80"/>
      <c r="GV217" s="80"/>
      <c r="GW217" s="80"/>
      <c r="GX217" s="80"/>
      <c r="GY217" s="80"/>
      <c r="GZ217" s="80"/>
      <c r="HA217" s="80"/>
      <c r="HB217" s="80"/>
      <c r="HC217" s="80"/>
      <c r="HD217" s="80"/>
      <c r="HE217" s="80"/>
      <c r="HF217" s="80"/>
      <c r="HG217" s="80"/>
      <c r="HH217" s="80"/>
      <c r="HI217" s="80"/>
      <c r="HJ217" s="80"/>
      <c r="HK217" s="80"/>
      <c r="HL217" s="80"/>
      <c r="HM217" s="80"/>
      <c r="HN217" s="80"/>
      <c r="HO217" s="80"/>
      <c r="HP217" s="80"/>
      <c r="HQ217" s="80"/>
      <c r="HR217" s="80"/>
      <c r="HS217" s="80"/>
      <c r="HT217" s="80"/>
      <c r="HU217" s="80"/>
      <c r="HV217" s="80"/>
      <c r="HW217" s="80"/>
      <c r="HX217" s="80"/>
      <c r="HY217" s="80"/>
      <c r="HZ217" s="80"/>
      <c r="IA217" s="80"/>
      <c r="IB217" s="80"/>
      <c r="IC217" s="80"/>
      <c r="ID217" s="80"/>
      <c r="IE217" s="80"/>
      <c r="IF217" s="80"/>
      <c r="IG217" s="80"/>
      <c r="IH217" s="80"/>
      <c r="II217" s="80"/>
      <c r="IJ217" s="80"/>
      <c r="IK217" s="80"/>
      <c r="IL217" s="80"/>
      <c r="IM217" s="80"/>
      <c r="IN217" s="80"/>
      <c r="IO217" s="80"/>
      <c r="IP217" s="80"/>
      <c r="IQ217" s="80"/>
      <c r="IR217" s="80"/>
      <c r="IS217" s="80"/>
      <c r="IT217" s="80"/>
      <c r="IU217" s="80"/>
      <c r="IV217" s="80"/>
    </row>
    <row r="218" spans="1:256" s="82" customFormat="1" ht="25.5" customHeight="1" x14ac:dyDescent="0.25">
      <c r="A218" s="64" t="s">
        <v>822</v>
      </c>
      <c r="B218" s="88" t="s">
        <v>823</v>
      </c>
      <c r="C218" s="148">
        <f>SUM(C219)</f>
        <v>1179153</v>
      </c>
      <c r="D218" s="148">
        <f>D219</f>
        <v>0</v>
      </c>
      <c r="E218" s="149">
        <f>E219</f>
        <v>1179153</v>
      </c>
      <c r="F218" s="79"/>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1"/>
      <c r="AV218" s="79"/>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c r="DC218" s="80"/>
      <c r="DD218" s="80"/>
      <c r="DE218" s="80"/>
      <c r="DF218" s="80"/>
      <c r="DG218" s="80"/>
      <c r="DH218" s="80"/>
      <c r="DI218" s="80"/>
      <c r="DJ218" s="80"/>
      <c r="DK218" s="80"/>
      <c r="DL218" s="80"/>
      <c r="DM218" s="80"/>
      <c r="DN218" s="80"/>
      <c r="DO218" s="80"/>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0"/>
      <c r="ER218" s="80"/>
      <c r="ES218" s="80"/>
      <c r="ET218" s="80"/>
      <c r="EU218" s="80"/>
      <c r="EV218" s="80"/>
      <c r="EW218" s="80"/>
      <c r="EX218" s="80"/>
      <c r="EY218" s="80"/>
      <c r="EZ218" s="80"/>
      <c r="FA218" s="80"/>
      <c r="FB218" s="80"/>
      <c r="FC218" s="80"/>
      <c r="FD218" s="80"/>
      <c r="FE218" s="80"/>
      <c r="FF218" s="80"/>
      <c r="FG218" s="80"/>
      <c r="FH218" s="80"/>
      <c r="FI218" s="80"/>
      <c r="FJ218" s="80"/>
      <c r="FK218" s="80"/>
      <c r="FL218" s="80"/>
      <c r="FM218" s="80"/>
      <c r="FN218" s="80"/>
      <c r="FO218" s="80"/>
      <c r="FP218" s="80"/>
      <c r="FQ218" s="80"/>
      <c r="FR218" s="80"/>
      <c r="FS218" s="80"/>
      <c r="FT218" s="80"/>
      <c r="FU218" s="80"/>
      <c r="FV218" s="80"/>
      <c r="FW218" s="80"/>
      <c r="FX218" s="80"/>
      <c r="FY218" s="80"/>
      <c r="FZ218" s="80"/>
      <c r="GA218" s="80"/>
      <c r="GB218" s="80"/>
      <c r="GC218" s="80"/>
      <c r="GD218" s="80"/>
      <c r="GE218" s="80"/>
      <c r="GF218" s="80"/>
      <c r="GG218" s="80"/>
      <c r="GH218" s="80"/>
      <c r="GI218" s="80"/>
      <c r="GJ218" s="80"/>
      <c r="GK218" s="80"/>
      <c r="GL218" s="80"/>
      <c r="GM218" s="80"/>
      <c r="GN218" s="80"/>
      <c r="GO218" s="80"/>
      <c r="GP218" s="80"/>
      <c r="GQ218" s="80"/>
      <c r="GR218" s="80"/>
      <c r="GS218" s="80"/>
      <c r="GT218" s="80"/>
      <c r="GU218" s="80"/>
      <c r="GV218" s="80"/>
      <c r="GW218" s="80"/>
      <c r="GX218" s="80"/>
      <c r="GY218" s="80"/>
      <c r="GZ218" s="80"/>
      <c r="HA218" s="80"/>
      <c r="HB218" s="80"/>
      <c r="HC218" s="80"/>
      <c r="HD218" s="80"/>
      <c r="HE218" s="80"/>
      <c r="HF218" s="80"/>
      <c r="HG218" s="80"/>
      <c r="HH218" s="80"/>
      <c r="HI218" s="80"/>
      <c r="HJ218" s="80"/>
      <c r="HK218" s="80"/>
      <c r="HL218" s="80"/>
      <c r="HM218" s="80"/>
      <c r="HN218" s="80"/>
      <c r="HO218" s="80"/>
      <c r="HP218" s="80"/>
      <c r="HQ218" s="80"/>
      <c r="HR218" s="80"/>
      <c r="HS218" s="80"/>
      <c r="HT218" s="80"/>
      <c r="HU218" s="80"/>
      <c r="HV218" s="80"/>
      <c r="HW218" s="80"/>
      <c r="HX218" s="80"/>
      <c r="HY218" s="80"/>
      <c r="HZ218" s="80"/>
      <c r="IA218" s="80"/>
      <c r="IB218" s="80"/>
      <c r="IC218" s="80"/>
      <c r="ID218" s="80"/>
      <c r="IE218" s="80"/>
      <c r="IF218" s="80"/>
      <c r="IG218" s="80"/>
      <c r="IH218" s="80"/>
      <c r="II218" s="80"/>
      <c r="IJ218" s="80"/>
      <c r="IK218" s="80"/>
      <c r="IL218" s="80"/>
      <c r="IM218" s="80"/>
      <c r="IN218" s="80"/>
      <c r="IO218" s="80"/>
      <c r="IP218" s="80"/>
      <c r="IQ218" s="80"/>
      <c r="IR218" s="80"/>
      <c r="IS218" s="80"/>
      <c r="IT218" s="80"/>
      <c r="IU218" s="80"/>
      <c r="IV218" s="80"/>
    </row>
    <row r="219" spans="1:256" s="82" customFormat="1" ht="25.5" customHeight="1" x14ac:dyDescent="0.25">
      <c r="A219" s="75" t="s">
        <v>824</v>
      </c>
      <c r="B219" s="76" t="s">
        <v>823</v>
      </c>
      <c r="C219" s="77">
        <v>1179153</v>
      </c>
      <c r="D219" s="77"/>
      <c r="E219" s="78">
        <f>C219+D219</f>
        <v>1179153</v>
      </c>
      <c r="F219" s="79"/>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1"/>
      <c r="AV219" s="79"/>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c r="CV219" s="80"/>
      <c r="CW219" s="80"/>
      <c r="CX219" s="80"/>
      <c r="CY219" s="80"/>
      <c r="CZ219" s="80"/>
      <c r="DA219" s="80"/>
      <c r="DB219" s="80"/>
      <c r="DC219" s="80"/>
      <c r="DD219" s="80"/>
      <c r="DE219" s="80"/>
      <c r="DF219" s="80"/>
      <c r="DG219" s="80"/>
      <c r="DH219" s="80"/>
      <c r="DI219" s="80"/>
      <c r="DJ219" s="80"/>
      <c r="DK219" s="80"/>
      <c r="DL219" s="80"/>
      <c r="DM219" s="80"/>
      <c r="DN219" s="80"/>
      <c r="DO219" s="80"/>
      <c r="DP219" s="80"/>
      <c r="DQ219" s="80"/>
      <c r="DR219" s="80"/>
      <c r="DS219" s="80"/>
      <c r="DT219" s="80"/>
      <c r="DU219" s="80"/>
      <c r="DV219" s="80"/>
      <c r="DW219" s="80"/>
      <c r="DX219" s="80"/>
      <c r="DY219" s="80"/>
      <c r="DZ219" s="80"/>
      <c r="EA219" s="80"/>
      <c r="EB219" s="80"/>
      <c r="EC219" s="80"/>
      <c r="ED219" s="80"/>
      <c r="EE219" s="80"/>
      <c r="EF219" s="80"/>
      <c r="EG219" s="80"/>
      <c r="EH219" s="80"/>
      <c r="EI219" s="80"/>
      <c r="EJ219" s="80"/>
      <c r="EK219" s="80"/>
      <c r="EL219" s="80"/>
      <c r="EM219" s="80"/>
      <c r="EN219" s="80"/>
      <c r="EO219" s="80"/>
      <c r="EP219" s="80"/>
      <c r="EQ219" s="80"/>
      <c r="ER219" s="80"/>
      <c r="ES219" s="80"/>
      <c r="ET219" s="80"/>
      <c r="EU219" s="80"/>
      <c r="EV219" s="80"/>
      <c r="EW219" s="80"/>
      <c r="EX219" s="80"/>
      <c r="EY219" s="80"/>
      <c r="EZ219" s="80"/>
      <c r="FA219" s="80"/>
      <c r="FB219" s="80"/>
      <c r="FC219" s="80"/>
      <c r="FD219" s="80"/>
      <c r="FE219" s="80"/>
      <c r="FF219" s="80"/>
      <c r="FG219" s="80"/>
      <c r="FH219" s="80"/>
      <c r="FI219" s="80"/>
      <c r="FJ219" s="80"/>
      <c r="FK219" s="80"/>
      <c r="FL219" s="80"/>
      <c r="FM219" s="80"/>
      <c r="FN219" s="80"/>
      <c r="FO219" s="80"/>
      <c r="FP219" s="80"/>
      <c r="FQ219" s="80"/>
      <c r="FR219" s="80"/>
      <c r="FS219" s="80"/>
      <c r="FT219" s="80"/>
      <c r="FU219" s="80"/>
      <c r="FV219" s="80"/>
      <c r="FW219" s="80"/>
      <c r="FX219" s="80"/>
      <c r="FY219" s="80"/>
      <c r="FZ219" s="80"/>
      <c r="GA219" s="80"/>
      <c r="GB219" s="80"/>
      <c r="GC219" s="80"/>
      <c r="GD219" s="80"/>
      <c r="GE219" s="80"/>
      <c r="GF219" s="80"/>
      <c r="GG219" s="80"/>
      <c r="GH219" s="80"/>
      <c r="GI219" s="80"/>
      <c r="GJ219" s="80"/>
      <c r="GK219" s="80"/>
      <c r="GL219" s="80"/>
      <c r="GM219" s="80"/>
      <c r="GN219" s="80"/>
      <c r="GO219" s="80"/>
      <c r="GP219" s="80"/>
      <c r="GQ219" s="80"/>
      <c r="GR219" s="80"/>
      <c r="GS219" s="80"/>
      <c r="GT219" s="80"/>
      <c r="GU219" s="80"/>
      <c r="GV219" s="80"/>
      <c r="GW219" s="80"/>
      <c r="GX219" s="80"/>
      <c r="GY219" s="80"/>
      <c r="GZ219" s="80"/>
      <c r="HA219" s="80"/>
      <c r="HB219" s="80"/>
      <c r="HC219" s="80"/>
      <c r="HD219" s="80"/>
      <c r="HE219" s="80"/>
      <c r="HF219" s="80"/>
      <c r="HG219" s="80"/>
      <c r="HH219" s="80"/>
      <c r="HI219" s="80"/>
      <c r="HJ219" s="80"/>
      <c r="HK219" s="80"/>
      <c r="HL219" s="80"/>
      <c r="HM219" s="80"/>
      <c r="HN219" s="80"/>
      <c r="HO219" s="80"/>
      <c r="HP219" s="80"/>
      <c r="HQ219" s="80"/>
      <c r="HR219" s="80"/>
      <c r="HS219" s="80"/>
      <c r="HT219" s="80"/>
      <c r="HU219" s="80"/>
      <c r="HV219" s="80"/>
      <c r="HW219" s="80"/>
      <c r="HX219" s="80"/>
      <c r="HY219" s="80"/>
      <c r="HZ219" s="80"/>
      <c r="IA219" s="80"/>
      <c r="IB219" s="80"/>
      <c r="IC219" s="80"/>
      <c r="ID219" s="80"/>
      <c r="IE219" s="80"/>
      <c r="IF219" s="80"/>
      <c r="IG219" s="80"/>
      <c r="IH219" s="80"/>
      <c r="II219" s="80"/>
      <c r="IJ219" s="80"/>
      <c r="IK219" s="80"/>
      <c r="IL219" s="80"/>
      <c r="IM219" s="80"/>
      <c r="IN219" s="80"/>
      <c r="IO219" s="80"/>
      <c r="IP219" s="80"/>
      <c r="IQ219" s="80"/>
      <c r="IR219" s="80"/>
      <c r="IS219" s="80"/>
      <c r="IT219" s="80"/>
      <c r="IU219" s="80"/>
      <c r="IV219" s="80"/>
    </row>
    <row r="220" spans="1:256" s="82" customFormat="1" ht="25.5" customHeight="1" x14ac:dyDescent="0.25">
      <c r="A220" s="64" t="s">
        <v>825</v>
      </c>
      <c r="B220" s="88" t="s">
        <v>826</v>
      </c>
      <c r="C220" s="148">
        <f>SUM(C221)</f>
        <v>0</v>
      </c>
      <c r="D220" s="150">
        <f>D221</f>
        <v>7807281.0800000001</v>
      </c>
      <c r="E220" s="149">
        <f>E221</f>
        <v>7807281.0800000001</v>
      </c>
      <c r="F220" s="79"/>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1"/>
      <c r="AV220" s="79"/>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c r="CS220" s="80"/>
      <c r="CT220" s="80"/>
      <c r="CU220" s="80"/>
      <c r="CV220" s="80"/>
      <c r="CW220" s="80"/>
      <c r="CX220" s="80"/>
      <c r="CY220" s="80"/>
      <c r="CZ220" s="80"/>
      <c r="DA220" s="80"/>
      <c r="DB220" s="80"/>
      <c r="DC220" s="80"/>
      <c r="DD220" s="80"/>
      <c r="DE220" s="80"/>
      <c r="DF220" s="80"/>
      <c r="DG220" s="80"/>
      <c r="DH220" s="80"/>
      <c r="DI220" s="80"/>
      <c r="DJ220" s="80"/>
      <c r="DK220" s="80"/>
      <c r="DL220" s="80"/>
      <c r="DM220" s="80"/>
      <c r="DN220" s="80"/>
      <c r="DO220" s="80"/>
      <c r="DP220" s="80"/>
      <c r="DQ220" s="80"/>
      <c r="DR220" s="80"/>
      <c r="DS220" s="80"/>
      <c r="DT220" s="80"/>
      <c r="DU220" s="80"/>
      <c r="DV220" s="80"/>
      <c r="DW220" s="80"/>
      <c r="DX220" s="80"/>
      <c r="DY220" s="80"/>
      <c r="DZ220" s="80"/>
      <c r="EA220" s="80"/>
      <c r="EB220" s="80"/>
      <c r="EC220" s="80"/>
      <c r="ED220" s="80"/>
      <c r="EE220" s="80"/>
      <c r="EF220" s="80"/>
      <c r="EG220" s="80"/>
      <c r="EH220" s="80"/>
      <c r="EI220" s="80"/>
      <c r="EJ220" s="80"/>
      <c r="EK220" s="80"/>
      <c r="EL220" s="80"/>
      <c r="EM220" s="80"/>
      <c r="EN220" s="80"/>
      <c r="EO220" s="80"/>
      <c r="EP220" s="80"/>
      <c r="EQ220" s="80"/>
      <c r="ER220" s="80"/>
      <c r="ES220" s="80"/>
      <c r="ET220" s="80"/>
      <c r="EU220" s="80"/>
      <c r="EV220" s="80"/>
      <c r="EW220" s="80"/>
      <c r="EX220" s="80"/>
      <c r="EY220" s="80"/>
      <c r="EZ220" s="80"/>
      <c r="FA220" s="80"/>
      <c r="FB220" s="80"/>
      <c r="FC220" s="80"/>
      <c r="FD220" s="80"/>
      <c r="FE220" s="80"/>
      <c r="FF220" s="80"/>
      <c r="FG220" s="80"/>
      <c r="FH220" s="80"/>
      <c r="FI220" s="80"/>
      <c r="FJ220" s="80"/>
      <c r="FK220" s="80"/>
      <c r="FL220" s="80"/>
      <c r="FM220" s="80"/>
      <c r="FN220" s="80"/>
      <c r="FO220" s="80"/>
      <c r="FP220" s="80"/>
      <c r="FQ220" s="80"/>
      <c r="FR220" s="80"/>
      <c r="FS220" s="80"/>
      <c r="FT220" s="80"/>
      <c r="FU220" s="80"/>
      <c r="FV220" s="80"/>
      <c r="FW220" s="80"/>
      <c r="FX220" s="80"/>
      <c r="FY220" s="80"/>
      <c r="FZ220" s="80"/>
      <c r="GA220" s="80"/>
      <c r="GB220" s="80"/>
      <c r="GC220" s="80"/>
      <c r="GD220" s="80"/>
      <c r="GE220" s="80"/>
      <c r="GF220" s="80"/>
      <c r="GG220" s="80"/>
      <c r="GH220" s="80"/>
      <c r="GI220" s="80"/>
      <c r="GJ220" s="80"/>
      <c r="GK220" s="80"/>
      <c r="GL220" s="80"/>
      <c r="GM220" s="80"/>
      <c r="GN220" s="80"/>
      <c r="GO220" s="80"/>
      <c r="GP220" s="80"/>
      <c r="GQ220" s="80"/>
      <c r="GR220" s="80"/>
      <c r="GS220" s="80"/>
      <c r="GT220" s="80"/>
      <c r="GU220" s="80"/>
      <c r="GV220" s="80"/>
      <c r="GW220" s="80"/>
      <c r="GX220" s="80"/>
      <c r="GY220" s="80"/>
      <c r="GZ220" s="80"/>
      <c r="HA220" s="80"/>
      <c r="HB220" s="80"/>
      <c r="HC220" s="80"/>
      <c r="HD220" s="80"/>
      <c r="HE220" s="80"/>
      <c r="HF220" s="80"/>
      <c r="HG220" s="80"/>
      <c r="HH220" s="80"/>
      <c r="HI220" s="80"/>
      <c r="HJ220" s="80"/>
      <c r="HK220" s="80"/>
      <c r="HL220" s="80"/>
      <c r="HM220" s="80"/>
      <c r="HN220" s="80"/>
      <c r="HO220" s="80"/>
      <c r="HP220" s="80"/>
      <c r="HQ220" s="80"/>
      <c r="HR220" s="80"/>
      <c r="HS220" s="80"/>
      <c r="HT220" s="80"/>
      <c r="HU220" s="80"/>
      <c r="HV220" s="80"/>
      <c r="HW220" s="80"/>
      <c r="HX220" s="80"/>
      <c r="HY220" s="80"/>
      <c r="HZ220" s="80"/>
      <c r="IA220" s="80"/>
      <c r="IB220" s="80"/>
      <c r="IC220" s="80"/>
      <c r="ID220" s="80"/>
      <c r="IE220" s="80"/>
      <c r="IF220" s="80"/>
      <c r="IG220" s="80"/>
      <c r="IH220" s="80"/>
      <c r="II220" s="80"/>
      <c r="IJ220" s="80"/>
      <c r="IK220" s="80"/>
      <c r="IL220" s="80"/>
      <c r="IM220" s="80"/>
      <c r="IN220" s="80"/>
      <c r="IO220" s="80"/>
      <c r="IP220" s="80"/>
      <c r="IQ220" s="80"/>
      <c r="IR220" s="80"/>
      <c r="IS220" s="80"/>
      <c r="IT220" s="80"/>
      <c r="IU220" s="80"/>
      <c r="IV220" s="80"/>
    </row>
    <row r="221" spans="1:256" s="82" customFormat="1" ht="25.5" customHeight="1" x14ac:dyDescent="0.25">
      <c r="A221" s="75" t="s">
        <v>827</v>
      </c>
      <c r="B221" s="151" t="s">
        <v>826</v>
      </c>
      <c r="C221" s="112">
        <v>0</v>
      </c>
      <c r="D221" s="152">
        <v>7807281.0800000001</v>
      </c>
      <c r="E221" s="78">
        <f>C221+D221</f>
        <v>7807281.0800000001</v>
      </c>
      <c r="F221" s="79"/>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1"/>
      <c r="AV221" s="79"/>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c r="CV221" s="80"/>
      <c r="CW221" s="80"/>
      <c r="CX221" s="80"/>
      <c r="CY221" s="80"/>
      <c r="CZ221" s="80"/>
      <c r="DA221" s="80"/>
      <c r="DB221" s="80"/>
      <c r="DC221" s="80"/>
      <c r="DD221" s="80"/>
      <c r="DE221" s="80"/>
      <c r="DF221" s="80"/>
      <c r="DG221" s="80"/>
      <c r="DH221" s="80"/>
      <c r="DI221" s="80"/>
      <c r="DJ221" s="80"/>
      <c r="DK221" s="80"/>
      <c r="DL221" s="80"/>
      <c r="DM221" s="80"/>
      <c r="DN221" s="80"/>
      <c r="DO221" s="80"/>
      <c r="DP221" s="80"/>
      <c r="DQ221" s="80"/>
      <c r="DR221" s="80"/>
      <c r="DS221" s="80"/>
      <c r="DT221" s="80"/>
      <c r="DU221" s="80"/>
      <c r="DV221" s="80"/>
      <c r="DW221" s="80"/>
      <c r="DX221" s="80"/>
      <c r="DY221" s="80"/>
      <c r="DZ221" s="80"/>
      <c r="EA221" s="80"/>
      <c r="EB221" s="80"/>
      <c r="EC221" s="80"/>
      <c r="ED221" s="80"/>
      <c r="EE221" s="80"/>
      <c r="EF221" s="80"/>
      <c r="EG221" s="80"/>
      <c r="EH221" s="80"/>
      <c r="EI221" s="80"/>
      <c r="EJ221" s="80"/>
      <c r="EK221" s="80"/>
      <c r="EL221" s="80"/>
      <c r="EM221" s="80"/>
      <c r="EN221" s="80"/>
      <c r="EO221" s="80"/>
      <c r="EP221" s="80"/>
      <c r="EQ221" s="80"/>
      <c r="ER221" s="80"/>
      <c r="ES221" s="80"/>
      <c r="ET221" s="80"/>
      <c r="EU221" s="80"/>
      <c r="EV221" s="80"/>
      <c r="EW221" s="80"/>
      <c r="EX221" s="80"/>
      <c r="EY221" s="80"/>
      <c r="EZ221" s="80"/>
      <c r="FA221" s="80"/>
      <c r="FB221" s="80"/>
      <c r="FC221" s="80"/>
      <c r="FD221" s="80"/>
      <c r="FE221" s="80"/>
      <c r="FF221" s="80"/>
      <c r="FG221" s="80"/>
      <c r="FH221" s="80"/>
      <c r="FI221" s="80"/>
      <c r="FJ221" s="80"/>
      <c r="FK221" s="80"/>
      <c r="FL221" s="80"/>
      <c r="FM221" s="80"/>
      <c r="FN221" s="80"/>
      <c r="FO221" s="80"/>
      <c r="FP221" s="80"/>
      <c r="FQ221" s="80"/>
      <c r="FR221" s="80"/>
      <c r="FS221" s="80"/>
      <c r="FT221" s="80"/>
      <c r="FU221" s="80"/>
      <c r="FV221" s="80"/>
      <c r="FW221" s="80"/>
      <c r="FX221" s="80"/>
      <c r="FY221" s="80"/>
      <c r="FZ221" s="80"/>
      <c r="GA221" s="80"/>
      <c r="GB221" s="80"/>
      <c r="GC221" s="80"/>
      <c r="GD221" s="80"/>
      <c r="GE221" s="80"/>
      <c r="GF221" s="80"/>
      <c r="GG221" s="80"/>
      <c r="GH221" s="80"/>
      <c r="GI221" s="80"/>
      <c r="GJ221" s="80"/>
      <c r="GK221" s="80"/>
      <c r="GL221" s="80"/>
      <c r="GM221" s="80"/>
      <c r="GN221" s="80"/>
      <c r="GO221" s="80"/>
      <c r="GP221" s="80"/>
      <c r="GQ221" s="80"/>
      <c r="GR221" s="80"/>
      <c r="GS221" s="80"/>
      <c r="GT221" s="80"/>
      <c r="GU221" s="80"/>
      <c r="GV221" s="80"/>
      <c r="GW221" s="80"/>
      <c r="GX221" s="80"/>
      <c r="GY221" s="80"/>
      <c r="GZ221" s="80"/>
      <c r="HA221" s="80"/>
      <c r="HB221" s="80"/>
      <c r="HC221" s="80"/>
      <c r="HD221" s="80"/>
      <c r="HE221" s="80"/>
      <c r="HF221" s="80"/>
      <c r="HG221" s="80"/>
      <c r="HH221" s="80"/>
      <c r="HI221" s="80"/>
      <c r="HJ221" s="80"/>
      <c r="HK221" s="80"/>
      <c r="HL221" s="80"/>
      <c r="HM221" s="80"/>
      <c r="HN221" s="80"/>
      <c r="HO221" s="80"/>
      <c r="HP221" s="80"/>
      <c r="HQ221" s="80"/>
      <c r="HR221" s="80"/>
      <c r="HS221" s="80"/>
      <c r="HT221" s="80"/>
      <c r="HU221" s="80"/>
      <c r="HV221" s="80"/>
      <c r="HW221" s="80"/>
      <c r="HX221" s="80"/>
      <c r="HY221" s="80"/>
      <c r="HZ221" s="80"/>
      <c r="IA221" s="80"/>
      <c r="IB221" s="80"/>
      <c r="IC221" s="80"/>
      <c r="ID221" s="80"/>
      <c r="IE221" s="80"/>
      <c r="IF221" s="80"/>
      <c r="IG221" s="80"/>
      <c r="IH221" s="80"/>
      <c r="II221" s="80"/>
      <c r="IJ221" s="80"/>
      <c r="IK221" s="80"/>
      <c r="IL221" s="80"/>
      <c r="IM221" s="80"/>
      <c r="IN221" s="80"/>
      <c r="IO221" s="80"/>
      <c r="IP221" s="80"/>
      <c r="IQ221" s="80"/>
      <c r="IR221" s="80"/>
      <c r="IS221" s="80"/>
      <c r="IT221" s="80"/>
      <c r="IU221" s="80"/>
      <c r="IV221" s="80"/>
    </row>
    <row r="222" spans="1:256" s="82" customFormat="1" ht="25.5" customHeight="1" x14ac:dyDescent="0.25">
      <c r="A222" s="64" t="s">
        <v>828</v>
      </c>
      <c r="B222" s="88" t="s">
        <v>829</v>
      </c>
      <c r="C222" s="148">
        <f>SUM(C223)</f>
        <v>0</v>
      </c>
      <c r="D222" s="148">
        <f>D223</f>
        <v>0</v>
      </c>
      <c r="E222" s="149">
        <f>E223</f>
        <v>0</v>
      </c>
      <c r="F222" s="79"/>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1"/>
      <c r="AV222" s="79"/>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c r="CV222" s="80"/>
      <c r="CW222" s="80"/>
      <c r="CX222" s="80"/>
      <c r="CY222" s="80"/>
      <c r="CZ222" s="80"/>
      <c r="DA222" s="80"/>
      <c r="DB222" s="80"/>
      <c r="DC222" s="80"/>
      <c r="DD222" s="80"/>
      <c r="DE222" s="80"/>
      <c r="DF222" s="80"/>
      <c r="DG222" s="80"/>
      <c r="DH222" s="80"/>
      <c r="DI222" s="80"/>
      <c r="DJ222" s="80"/>
      <c r="DK222" s="80"/>
      <c r="DL222" s="80"/>
      <c r="DM222" s="80"/>
      <c r="DN222" s="80"/>
      <c r="DO222" s="80"/>
      <c r="DP222" s="80"/>
      <c r="DQ222" s="80"/>
      <c r="DR222" s="80"/>
      <c r="DS222" s="80"/>
      <c r="DT222" s="80"/>
      <c r="DU222" s="80"/>
      <c r="DV222" s="80"/>
      <c r="DW222" s="80"/>
      <c r="DX222" s="80"/>
      <c r="DY222" s="80"/>
      <c r="DZ222" s="80"/>
      <c r="EA222" s="80"/>
      <c r="EB222" s="80"/>
      <c r="EC222" s="80"/>
      <c r="ED222" s="80"/>
      <c r="EE222" s="80"/>
      <c r="EF222" s="80"/>
      <c r="EG222" s="80"/>
      <c r="EH222" s="80"/>
      <c r="EI222" s="80"/>
      <c r="EJ222" s="80"/>
      <c r="EK222" s="80"/>
      <c r="EL222" s="80"/>
      <c r="EM222" s="80"/>
      <c r="EN222" s="80"/>
      <c r="EO222" s="80"/>
      <c r="EP222" s="80"/>
      <c r="EQ222" s="80"/>
      <c r="ER222" s="80"/>
      <c r="ES222" s="80"/>
      <c r="ET222" s="80"/>
      <c r="EU222" s="80"/>
      <c r="EV222" s="80"/>
      <c r="EW222" s="80"/>
      <c r="EX222" s="80"/>
      <c r="EY222" s="80"/>
      <c r="EZ222" s="80"/>
      <c r="FA222" s="80"/>
      <c r="FB222" s="80"/>
      <c r="FC222" s="80"/>
      <c r="FD222" s="80"/>
      <c r="FE222" s="80"/>
      <c r="FF222" s="80"/>
      <c r="FG222" s="80"/>
      <c r="FH222" s="80"/>
      <c r="FI222" s="80"/>
      <c r="FJ222" s="80"/>
      <c r="FK222" s="80"/>
      <c r="FL222" s="80"/>
      <c r="FM222" s="80"/>
      <c r="FN222" s="80"/>
      <c r="FO222" s="80"/>
      <c r="FP222" s="80"/>
      <c r="FQ222" s="80"/>
      <c r="FR222" s="80"/>
      <c r="FS222" s="80"/>
      <c r="FT222" s="80"/>
      <c r="FU222" s="80"/>
      <c r="FV222" s="80"/>
      <c r="FW222" s="80"/>
      <c r="FX222" s="80"/>
      <c r="FY222" s="80"/>
      <c r="FZ222" s="80"/>
      <c r="GA222" s="80"/>
      <c r="GB222" s="80"/>
      <c r="GC222" s="80"/>
      <c r="GD222" s="80"/>
      <c r="GE222" s="80"/>
      <c r="GF222" s="80"/>
      <c r="GG222" s="80"/>
      <c r="GH222" s="80"/>
      <c r="GI222" s="80"/>
      <c r="GJ222" s="80"/>
      <c r="GK222" s="80"/>
      <c r="GL222" s="80"/>
      <c r="GM222" s="80"/>
      <c r="GN222" s="80"/>
      <c r="GO222" s="80"/>
      <c r="GP222" s="80"/>
      <c r="GQ222" s="80"/>
      <c r="GR222" s="80"/>
      <c r="GS222" s="80"/>
      <c r="GT222" s="80"/>
      <c r="GU222" s="80"/>
      <c r="GV222" s="80"/>
      <c r="GW222" s="80"/>
      <c r="GX222" s="80"/>
      <c r="GY222" s="80"/>
      <c r="GZ222" s="80"/>
      <c r="HA222" s="80"/>
      <c r="HB222" s="80"/>
      <c r="HC222" s="80"/>
      <c r="HD222" s="80"/>
      <c r="HE222" s="80"/>
      <c r="HF222" s="80"/>
      <c r="HG222" s="80"/>
      <c r="HH222" s="80"/>
      <c r="HI222" s="80"/>
      <c r="HJ222" s="80"/>
      <c r="HK222" s="80"/>
      <c r="HL222" s="80"/>
      <c r="HM222" s="80"/>
      <c r="HN222" s="80"/>
      <c r="HO222" s="80"/>
      <c r="HP222" s="80"/>
      <c r="HQ222" s="80"/>
      <c r="HR222" s="80"/>
      <c r="HS222" s="80"/>
      <c r="HT222" s="80"/>
      <c r="HU222" s="80"/>
      <c r="HV222" s="80"/>
      <c r="HW222" s="80"/>
      <c r="HX222" s="80"/>
      <c r="HY222" s="80"/>
      <c r="HZ222" s="80"/>
      <c r="IA222" s="80"/>
      <c r="IB222" s="80"/>
      <c r="IC222" s="80"/>
      <c r="ID222" s="80"/>
      <c r="IE222" s="80"/>
      <c r="IF222" s="80"/>
      <c r="IG222" s="80"/>
      <c r="IH222" s="80"/>
      <c r="II222" s="80"/>
      <c r="IJ222" s="80"/>
      <c r="IK222" s="80"/>
      <c r="IL222" s="80"/>
      <c r="IM222" s="80"/>
      <c r="IN222" s="80"/>
      <c r="IO222" s="80"/>
      <c r="IP222" s="80"/>
      <c r="IQ222" s="80"/>
      <c r="IR222" s="80"/>
      <c r="IS222" s="80"/>
      <c r="IT222" s="80"/>
      <c r="IU222" s="80"/>
      <c r="IV222" s="80"/>
    </row>
    <row r="223" spans="1:256" s="82" customFormat="1" ht="25.5" customHeight="1" x14ac:dyDescent="0.25">
      <c r="A223" s="75" t="s">
        <v>830</v>
      </c>
      <c r="B223" s="76" t="s">
        <v>831</v>
      </c>
      <c r="C223" s="112">
        <v>0</v>
      </c>
      <c r="D223" s="112"/>
      <c r="E223" s="78">
        <f>C223+D223</f>
        <v>0</v>
      </c>
      <c r="F223" s="79"/>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1"/>
      <c r="AV223" s="79"/>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c r="DC223" s="80"/>
      <c r="DD223" s="80"/>
      <c r="DE223" s="80"/>
      <c r="DF223" s="80"/>
      <c r="DG223" s="80"/>
      <c r="DH223" s="80"/>
      <c r="DI223" s="80"/>
      <c r="DJ223" s="80"/>
      <c r="DK223" s="80"/>
      <c r="DL223" s="80"/>
      <c r="DM223" s="80"/>
      <c r="DN223" s="80"/>
      <c r="DO223" s="80"/>
      <c r="DP223" s="80"/>
      <c r="DQ223" s="80"/>
      <c r="DR223" s="80"/>
      <c r="DS223" s="80"/>
      <c r="DT223" s="80"/>
      <c r="DU223" s="80"/>
      <c r="DV223" s="80"/>
      <c r="DW223" s="80"/>
      <c r="DX223" s="80"/>
      <c r="DY223" s="80"/>
      <c r="DZ223" s="80"/>
      <c r="EA223" s="80"/>
      <c r="EB223" s="80"/>
      <c r="EC223" s="80"/>
      <c r="ED223" s="80"/>
      <c r="EE223" s="80"/>
      <c r="EF223" s="80"/>
      <c r="EG223" s="80"/>
      <c r="EH223" s="80"/>
      <c r="EI223" s="80"/>
      <c r="EJ223" s="80"/>
      <c r="EK223" s="80"/>
      <c r="EL223" s="80"/>
      <c r="EM223" s="80"/>
      <c r="EN223" s="80"/>
      <c r="EO223" s="80"/>
      <c r="EP223" s="80"/>
      <c r="EQ223" s="80"/>
      <c r="ER223" s="80"/>
      <c r="ES223" s="80"/>
      <c r="ET223" s="80"/>
      <c r="EU223" s="80"/>
      <c r="EV223" s="80"/>
      <c r="EW223" s="80"/>
      <c r="EX223" s="80"/>
      <c r="EY223" s="80"/>
      <c r="EZ223" s="80"/>
      <c r="FA223" s="80"/>
      <c r="FB223" s="80"/>
      <c r="FC223" s="80"/>
      <c r="FD223" s="80"/>
      <c r="FE223" s="80"/>
      <c r="FF223" s="80"/>
      <c r="FG223" s="80"/>
      <c r="FH223" s="80"/>
      <c r="FI223" s="80"/>
      <c r="FJ223" s="80"/>
      <c r="FK223" s="80"/>
      <c r="FL223" s="80"/>
      <c r="FM223" s="80"/>
      <c r="FN223" s="80"/>
      <c r="FO223" s="80"/>
      <c r="FP223" s="80"/>
      <c r="FQ223" s="80"/>
      <c r="FR223" s="80"/>
      <c r="FS223" s="80"/>
      <c r="FT223" s="80"/>
      <c r="FU223" s="80"/>
      <c r="FV223" s="80"/>
      <c r="FW223" s="80"/>
      <c r="FX223" s="80"/>
      <c r="FY223" s="80"/>
      <c r="FZ223" s="80"/>
      <c r="GA223" s="80"/>
      <c r="GB223" s="80"/>
      <c r="GC223" s="80"/>
      <c r="GD223" s="80"/>
      <c r="GE223" s="80"/>
      <c r="GF223" s="80"/>
      <c r="GG223" s="80"/>
      <c r="GH223" s="80"/>
      <c r="GI223" s="80"/>
      <c r="GJ223" s="80"/>
      <c r="GK223" s="80"/>
      <c r="GL223" s="80"/>
      <c r="GM223" s="80"/>
      <c r="GN223" s="80"/>
      <c r="GO223" s="80"/>
      <c r="GP223" s="80"/>
      <c r="GQ223" s="80"/>
      <c r="GR223" s="80"/>
      <c r="GS223" s="80"/>
      <c r="GT223" s="80"/>
      <c r="GU223" s="80"/>
      <c r="GV223" s="80"/>
      <c r="GW223" s="80"/>
      <c r="GX223" s="80"/>
      <c r="GY223" s="80"/>
      <c r="GZ223" s="80"/>
      <c r="HA223" s="80"/>
      <c r="HB223" s="80"/>
      <c r="HC223" s="80"/>
      <c r="HD223" s="80"/>
      <c r="HE223" s="80"/>
      <c r="HF223" s="80"/>
      <c r="HG223" s="80"/>
      <c r="HH223" s="80"/>
      <c r="HI223" s="80"/>
      <c r="HJ223" s="80"/>
      <c r="HK223" s="80"/>
      <c r="HL223" s="80"/>
      <c r="HM223" s="80"/>
      <c r="HN223" s="80"/>
      <c r="HO223" s="80"/>
      <c r="HP223" s="80"/>
      <c r="HQ223" s="80"/>
      <c r="HR223" s="80"/>
      <c r="HS223" s="80"/>
      <c r="HT223" s="80"/>
      <c r="HU223" s="80"/>
      <c r="HV223" s="80"/>
      <c r="HW223" s="80"/>
      <c r="HX223" s="80"/>
      <c r="HY223" s="80"/>
      <c r="HZ223" s="80"/>
      <c r="IA223" s="80"/>
      <c r="IB223" s="80"/>
      <c r="IC223" s="80"/>
      <c r="ID223" s="80"/>
      <c r="IE223" s="80"/>
      <c r="IF223" s="80"/>
      <c r="IG223" s="80"/>
      <c r="IH223" s="80"/>
      <c r="II223" s="80"/>
      <c r="IJ223" s="80"/>
      <c r="IK223" s="80"/>
      <c r="IL223" s="80"/>
      <c r="IM223" s="80"/>
      <c r="IN223" s="80"/>
      <c r="IO223" s="80"/>
      <c r="IP223" s="80"/>
      <c r="IQ223" s="80"/>
      <c r="IR223" s="80"/>
      <c r="IS223" s="80"/>
      <c r="IT223" s="80"/>
      <c r="IU223" s="80"/>
      <c r="IV223" s="80"/>
    </row>
    <row r="224" spans="1:256" s="82" customFormat="1" ht="25.5" customHeight="1" x14ac:dyDescent="0.25">
      <c r="A224" s="64" t="s">
        <v>832</v>
      </c>
      <c r="B224" s="88" t="s">
        <v>833</v>
      </c>
      <c r="C224" s="148">
        <f>SUM(C225)</f>
        <v>0</v>
      </c>
      <c r="D224" s="148">
        <f>D225</f>
        <v>0</v>
      </c>
      <c r="E224" s="149">
        <f>E225</f>
        <v>0</v>
      </c>
      <c r="F224" s="79"/>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1"/>
      <c r="AV224" s="79"/>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80"/>
      <c r="DG224" s="80"/>
      <c r="DH224" s="80"/>
      <c r="DI224" s="80"/>
      <c r="DJ224" s="80"/>
      <c r="DK224" s="80"/>
      <c r="DL224" s="80"/>
      <c r="DM224" s="80"/>
      <c r="DN224" s="80"/>
      <c r="DO224" s="80"/>
      <c r="DP224" s="80"/>
      <c r="DQ224" s="80"/>
      <c r="DR224" s="80"/>
      <c r="DS224" s="80"/>
      <c r="DT224" s="80"/>
      <c r="DU224" s="80"/>
      <c r="DV224" s="80"/>
      <c r="DW224" s="80"/>
      <c r="DX224" s="80"/>
      <c r="DY224" s="80"/>
      <c r="DZ224" s="80"/>
      <c r="EA224" s="80"/>
      <c r="EB224" s="80"/>
      <c r="EC224" s="80"/>
      <c r="ED224" s="80"/>
      <c r="EE224" s="80"/>
      <c r="EF224" s="80"/>
      <c r="EG224" s="80"/>
      <c r="EH224" s="80"/>
      <c r="EI224" s="80"/>
      <c r="EJ224" s="80"/>
      <c r="EK224" s="80"/>
      <c r="EL224" s="80"/>
      <c r="EM224" s="80"/>
      <c r="EN224" s="80"/>
      <c r="EO224" s="80"/>
      <c r="EP224" s="80"/>
      <c r="EQ224" s="80"/>
      <c r="ER224" s="80"/>
      <c r="ES224" s="80"/>
      <c r="ET224" s="80"/>
      <c r="EU224" s="80"/>
      <c r="EV224" s="80"/>
      <c r="EW224" s="80"/>
      <c r="EX224" s="80"/>
      <c r="EY224" s="80"/>
      <c r="EZ224" s="80"/>
      <c r="FA224" s="80"/>
      <c r="FB224" s="80"/>
      <c r="FC224" s="80"/>
      <c r="FD224" s="80"/>
      <c r="FE224" s="80"/>
      <c r="FF224" s="80"/>
      <c r="FG224" s="80"/>
      <c r="FH224" s="80"/>
      <c r="FI224" s="80"/>
      <c r="FJ224" s="80"/>
      <c r="FK224" s="80"/>
      <c r="FL224" s="80"/>
      <c r="FM224" s="80"/>
      <c r="FN224" s="80"/>
      <c r="FO224" s="80"/>
      <c r="FP224" s="80"/>
      <c r="FQ224" s="80"/>
      <c r="FR224" s="80"/>
      <c r="FS224" s="80"/>
      <c r="FT224" s="80"/>
      <c r="FU224" s="80"/>
      <c r="FV224" s="80"/>
      <c r="FW224" s="80"/>
      <c r="FX224" s="80"/>
      <c r="FY224" s="80"/>
      <c r="FZ224" s="80"/>
      <c r="GA224" s="80"/>
      <c r="GB224" s="80"/>
      <c r="GC224" s="80"/>
      <c r="GD224" s="80"/>
      <c r="GE224" s="80"/>
      <c r="GF224" s="80"/>
      <c r="GG224" s="80"/>
      <c r="GH224" s="80"/>
      <c r="GI224" s="80"/>
      <c r="GJ224" s="80"/>
      <c r="GK224" s="80"/>
      <c r="GL224" s="80"/>
      <c r="GM224" s="80"/>
      <c r="GN224" s="80"/>
      <c r="GO224" s="80"/>
      <c r="GP224" s="80"/>
      <c r="GQ224" s="80"/>
      <c r="GR224" s="80"/>
      <c r="GS224" s="80"/>
      <c r="GT224" s="80"/>
      <c r="GU224" s="80"/>
      <c r="GV224" s="80"/>
      <c r="GW224" s="80"/>
      <c r="GX224" s="80"/>
      <c r="GY224" s="80"/>
      <c r="GZ224" s="80"/>
      <c r="HA224" s="80"/>
      <c r="HB224" s="80"/>
      <c r="HC224" s="80"/>
      <c r="HD224" s="80"/>
      <c r="HE224" s="80"/>
      <c r="HF224" s="80"/>
      <c r="HG224" s="80"/>
      <c r="HH224" s="80"/>
      <c r="HI224" s="80"/>
      <c r="HJ224" s="80"/>
      <c r="HK224" s="80"/>
      <c r="HL224" s="80"/>
      <c r="HM224" s="80"/>
      <c r="HN224" s="80"/>
      <c r="HO224" s="80"/>
      <c r="HP224" s="80"/>
      <c r="HQ224" s="80"/>
      <c r="HR224" s="80"/>
      <c r="HS224" s="80"/>
      <c r="HT224" s="80"/>
      <c r="HU224" s="80"/>
      <c r="HV224" s="80"/>
      <c r="HW224" s="80"/>
      <c r="HX224" s="80"/>
      <c r="HY224" s="80"/>
      <c r="HZ224" s="80"/>
      <c r="IA224" s="80"/>
      <c r="IB224" s="80"/>
      <c r="IC224" s="80"/>
      <c r="ID224" s="80"/>
      <c r="IE224" s="80"/>
      <c r="IF224" s="80"/>
      <c r="IG224" s="80"/>
      <c r="IH224" s="80"/>
      <c r="II224" s="80"/>
      <c r="IJ224" s="80"/>
      <c r="IK224" s="80"/>
      <c r="IL224" s="80"/>
      <c r="IM224" s="80"/>
      <c r="IN224" s="80"/>
      <c r="IO224" s="80"/>
      <c r="IP224" s="80"/>
      <c r="IQ224" s="80"/>
      <c r="IR224" s="80"/>
      <c r="IS224" s="80"/>
      <c r="IT224" s="80"/>
      <c r="IU224" s="80"/>
      <c r="IV224" s="80"/>
    </row>
    <row r="225" spans="1:256" s="82" customFormat="1" ht="25.5" customHeight="1" x14ac:dyDescent="0.25">
      <c r="A225" s="75" t="s">
        <v>834</v>
      </c>
      <c r="B225" s="76" t="s">
        <v>833</v>
      </c>
      <c r="C225" s="112">
        <v>0</v>
      </c>
      <c r="D225" s="112"/>
      <c r="E225" s="78">
        <f>C225+D225</f>
        <v>0</v>
      </c>
      <c r="F225" s="79"/>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1"/>
      <c r="AV225" s="79"/>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80"/>
      <c r="DJ225" s="80"/>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80"/>
      <c r="EZ225" s="80"/>
      <c r="FA225" s="80"/>
      <c r="FB225" s="80"/>
      <c r="FC225" s="80"/>
      <c r="FD225" s="80"/>
      <c r="FE225" s="80"/>
      <c r="FF225" s="80"/>
      <c r="FG225" s="80"/>
      <c r="FH225" s="80"/>
      <c r="FI225" s="80"/>
      <c r="FJ225" s="80"/>
      <c r="FK225" s="80"/>
      <c r="FL225" s="80"/>
      <c r="FM225" s="80"/>
      <c r="FN225" s="80"/>
      <c r="FO225" s="80"/>
      <c r="FP225" s="80"/>
      <c r="FQ225" s="80"/>
      <c r="FR225" s="80"/>
      <c r="FS225" s="80"/>
      <c r="FT225" s="80"/>
      <c r="FU225" s="80"/>
      <c r="FV225" s="80"/>
      <c r="FW225" s="80"/>
      <c r="FX225" s="80"/>
      <c r="FY225" s="80"/>
      <c r="FZ225" s="80"/>
      <c r="GA225" s="80"/>
      <c r="GB225" s="80"/>
      <c r="GC225" s="80"/>
      <c r="GD225" s="80"/>
      <c r="GE225" s="80"/>
      <c r="GF225" s="80"/>
      <c r="GG225" s="80"/>
      <c r="GH225" s="80"/>
      <c r="GI225" s="80"/>
      <c r="GJ225" s="80"/>
      <c r="GK225" s="80"/>
      <c r="GL225" s="80"/>
      <c r="GM225" s="80"/>
      <c r="GN225" s="80"/>
      <c r="GO225" s="80"/>
      <c r="GP225" s="80"/>
      <c r="GQ225" s="80"/>
      <c r="GR225" s="80"/>
      <c r="GS225" s="80"/>
      <c r="GT225" s="80"/>
      <c r="GU225" s="80"/>
      <c r="GV225" s="80"/>
      <c r="GW225" s="80"/>
      <c r="GX225" s="80"/>
      <c r="GY225" s="80"/>
      <c r="GZ225" s="80"/>
      <c r="HA225" s="80"/>
      <c r="HB225" s="80"/>
      <c r="HC225" s="80"/>
      <c r="HD225" s="80"/>
      <c r="HE225" s="80"/>
      <c r="HF225" s="80"/>
      <c r="HG225" s="80"/>
      <c r="HH225" s="80"/>
      <c r="HI225" s="80"/>
      <c r="HJ225" s="80"/>
      <c r="HK225" s="80"/>
      <c r="HL225" s="80"/>
      <c r="HM225" s="80"/>
      <c r="HN225" s="80"/>
      <c r="HO225" s="80"/>
      <c r="HP225" s="80"/>
      <c r="HQ225" s="80"/>
      <c r="HR225" s="80"/>
      <c r="HS225" s="80"/>
      <c r="HT225" s="80"/>
      <c r="HU225" s="80"/>
      <c r="HV225" s="80"/>
      <c r="HW225" s="80"/>
      <c r="HX225" s="80"/>
      <c r="HY225" s="80"/>
      <c r="HZ225" s="80"/>
      <c r="IA225" s="80"/>
      <c r="IB225" s="80"/>
      <c r="IC225" s="80"/>
      <c r="ID225" s="80"/>
      <c r="IE225" s="80"/>
      <c r="IF225" s="80"/>
      <c r="IG225" s="80"/>
      <c r="IH225" s="80"/>
      <c r="II225" s="80"/>
      <c r="IJ225" s="80"/>
      <c r="IK225" s="80"/>
      <c r="IL225" s="80"/>
      <c r="IM225" s="80"/>
      <c r="IN225" s="80"/>
      <c r="IO225" s="80"/>
      <c r="IP225" s="80"/>
      <c r="IQ225" s="80"/>
      <c r="IR225" s="80"/>
      <c r="IS225" s="80"/>
      <c r="IT225" s="80"/>
      <c r="IU225" s="80"/>
      <c r="IV225" s="80"/>
    </row>
    <row r="226" spans="1:256" s="82" customFormat="1" ht="25.5" customHeight="1" x14ac:dyDescent="0.25">
      <c r="A226" s="64" t="s">
        <v>835</v>
      </c>
      <c r="B226" s="88" t="s">
        <v>836</v>
      </c>
      <c r="C226" s="148">
        <f>C227</f>
        <v>0</v>
      </c>
      <c r="D226" s="148">
        <f>D227</f>
        <v>0</v>
      </c>
      <c r="E226" s="149">
        <f>E227</f>
        <v>0</v>
      </c>
      <c r="F226" s="79"/>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1"/>
      <c r="AV226" s="79"/>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c r="DC226" s="80"/>
      <c r="DD226" s="80"/>
      <c r="DE226" s="80"/>
      <c r="DF226" s="80"/>
      <c r="DG226" s="80"/>
      <c r="DH226" s="80"/>
      <c r="DI226" s="80"/>
      <c r="DJ226" s="80"/>
      <c r="DK226" s="80"/>
      <c r="DL226" s="80"/>
      <c r="DM226" s="80"/>
      <c r="DN226" s="80"/>
      <c r="DO226" s="80"/>
      <c r="DP226" s="80"/>
      <c r="DQ226" s="80"/>
      <c r="DR226" s="80"/>
      <c r="DS226" s="80"/>
      <c r="DT226" s="80"/>
      <c r="DU226" s="80"/>
      <c r="DV226" s="80"/>
      <c r="DW226" s="80"/>
      <c r="DX226" s="80"/>
      <c r="DY226" s="80"/>
      <c r="DZ226" s="80"/>
      <c r="EA226" s="80"/>
      <c r="EB226" s="80"/>
      <c r="EC226" s="80"/>
      <c r="ED226" s="80"/>
      <c r="EE226" s="80"/>
      <c r="EF226" s="80"/>
      <c r="EG226" s="80"/>
      <c r="EH226" s="80"/>
      <c r="EI226" s="80"/>
      <c r="EJ226" s="80"/>
      <c r="EK226" s="80"/>
      <c r="EL226" s="80"/>
      <c r="EM226" s="80"/>
      <c r="EN226" s="80"/>
      <c r="EO226" s="80"/>
      <c r="EP226" s="80"/>
      <c r="EQ226" s="80"/>
      <c r="ER226" s="80"/>
      <c r="ES226" s="80"/>
      <c r="ET226" s="80"/>
      <c r="EU226" s="80"/>
      <c r="EV226" s="80"/>
      <c r="EW226" s="80"/>
      <c r="EX226" s="80"/>
      <c r="EY226" s="80"/>
      <c r="EZ226" s="80"/>
      <c r="FA226" s="80"/>
      <c r="FB226" s="80"/>
      <c r="FC226" s="80"/>
      <c r="FD226" s="80"/>
      <c r="FE226" s="80"/>
      <c r="FF226" s="80"/>
      <c r="FG226" s="80"/>
      <c r="FH226" s="80"/>
      <c r="FI226" s="80"/>
      <c r="FJ226" s="80"/>
      <c r="FK226" s="80"/>
      <c r="FL226" s="80"/>
      <c r="FM226" s="80"/>
      <c r="FN226" s="80"/>
      <c r="FO226" s="80"/>
      <c r="FP226" s="80"/>
      <c r="FQ226" s="80"/>
      <c r="FR226" s="80"/>
      <c r="FS226" s="80"/>
      <c r="FT226" s="80"/>
      <c r="FU226" s="80"/>
      <c r="FV226" s="80"/>
      <c r="FW226" s="80"/>
      <c r="FX226" s="80"/>
      <c r="FY226" s="80"/>
      <c r="FZ226" s="80"/>
      <c r="GA226" s="80"/>
      <c r="GB226" s="80"/>
      <c r="GC226" s="80"/>
      <c r="GD226" s="80"/>
      <c r="GE226" s="80"/>
      <c r="GF226" s="80"/>
      <c r="GG226" s="80"/>
      <c r="GH226" s="80"/>
      <c r="GI226" s="80"/>
      <c r="GJ226" s="80"/>
      <c r="GK226" s="80"/>
      <c r="GL226" s="80"/>
      <c r="GM226" s="80"/>
      <c r="GN226" s="80"/>
      <c r="GO226" s="80"/>
      <c r="GP226" s="80"/>
      <c r="GQ226" s="80"/>
      <c r="GR226" s="80"/>
      <c r="GS226" s="80"/>
      <c r="GT226" s="80"/>
      <c r="GU226" s="80"/>
      <c r="GV226" s="80"/>
      <c r="GW226" s="80"/>
      <c r="GX226" s="80"/>
      <c r="GY226" s="80"/>
      <c r="GZ226" s="80"/>
      <c r="HA226" s="80"/>
      <c r="HB226" s="80"/>
      <c r="HC226" s="80"/>
      <c r="HD226" s="80"/>
      <c r="HE226" s="80"/>
      <c r="HF226" s="80"/>
      <c r="HG226" s="80"/>
      <c r="HH226" s="80"/>
      <c r="HI226" s="80"/>
      <c r="HJ226" s="80"/>
      <c r="HK226" s="80"/>
      <c r="HL226" s="80"/>
      <c r="HM226" s="80"/>
      <c r="HN226" s="80"/>
      <c r="HO226" s="80"/>
      <c r="HP226" s="80"/>
      <c r="HQ226" s="80"/>
      <c r="HR226" s="80"/>
      <c r="HS226" s="80"/>
      <c r="HT226" s="80"/>
      <c r="HU226" s="80"/>
      <c r="HV226" s="80"/>
      <c r="HW226" s="80"/>
      <c r="HX226" s="80"/>
      <c r="HY226" s="80"/>
      <c r="HZ226" s="80"/>
      <c r="IA226" s="80"/>
      <c r="IB226" s="80"/>
      <c r="IC226" s="80"/>
      <c r="ID226" s="80"/>
      <c r="IE226" s="80"/>
      <c r="IF226" s="80"/>
      <c r="IG226" s="80"/>
      <c r="IH226" s="80"/>
      <c r="II226" s="80"/>
      <c r="IJ226" s="80"/>
      <c r="IK226" s="80"/>
      <c r="IL226" s="80"/>
      <c r="IM226" s="80"/>
      <c r="IN226" s="80"/>
      <c r="IO226" s="80"/>
      <c r="IP226" s="80"/>
      <c r="IQ226" s="80"/>
      <c r="IR226" s="80"/>
      <c r="IS226" s="80"/>
      <c r="IT226" s="80"/>
      <c r="IU226" s="80"/>
      <c r="IV226" s="80"/>
    </row>
    <row r="227" spans="1:256" s="82" customFormat="1" ht="25.5" customHeight="1" x14ac:dyDescent="0.25">
      <c r="A227" s="75" t="s">
        <v>837</v>
      </c>
      <c r="B227" s="76" t="s">
        <v>836</v>
      </c>
      <c r="C227" s="112">
        <v>0</v>
      </c>
      <c r="D227" s="112"/>
      <c r="E227" s="78">
        <f>C227+D227</f>
        <v>0</v>
      </c>
      <c r="F227" s="79"/>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1"/>
      <c r="AV227" s="79"/>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80"/>
      <c r="DO227" s="80"/>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0"/>
      <c r="ER227" s="80"/>
      <c r="ES227" s="80"/>
      <c r="ET227" s="80"/>
      <c r="EU227" s="80"/>
      <c r="EV227" s="80"/>
      <c r="EW227" s="80"/>
      <c r="EX227" s="80"/>
      <c r="EY227" s="80"/>
      <c r="EZ227" s="80"/>
      <c r="FA227" s="80"/>
      <c r="FB227" s="80"/>
      <c r="FC227" s="80"/>
      <c r="FD227" s="80"/>
      <c r="FE227" s="80"/>
      <c r="FF227" s="80"/>
      <c r="FG227" s="80"/>
      <c r="FH227" s="80"/>
      <c r="FI227" s="80"/>
      <c r="FJ227" s="80"/>
      <c r="FK227" s="80"/>
      <c r="FL227" s="80"/>
      <c r="FM227" s="80"/>
      <c r="FN227" s="80"/>
      <c r="FO227" s="80"/>
      <c r="FP227" s="80"/>
      <c r="FQ227" s="80"/>
      <c r="FR227" s="80"/>
      <c r="FS227" s="80"/>
      <c r="FT227" s="80"/>
      <c r="FU227" s="80"/>
      <c r="FV227" s="80"/>
      <c r="FW227" s="80"/>
      <c r="FX227" s="80"/>
      <c r="FY227" s="80"/>
      <c r="FZ227" s="80"/>
      <c r="GA227" s="80"/>
      <c r="GB227" s="80"/>
      <c r="GC227" s="80"/>
      <c r="GD227" s="80"/>
      <c r="GE227" s="80"/>
      <c r="GF227" s="80"/>
      <c r="GG227" s="80"/>
      <c r="GH227" s="80"/>
      <c r="GI227" s="80"/>
      <c r="GJ227" s="80"/>
      <c r="GK227" s="80"/>
      <c r="GL227" s="80"/>
      <c r="GM227" s="80"/>
      <c r="GN227" s="80"/>
      <c r="GO227" s="80"/>
      <c r="GP227" s="80"/>
      <c r="GQ227" s="80"/>
      <c r="GR227" s="80"/>
      <c r="GS227" s="80"/>
      <c r="GT227" s="80"/>
      <c r="GU227" s="80"/>
      <c r="GV227" s="80"/>
      <c r="GW227" s="80"/>
      <c r="GX227" s="80"/>
      <c r="GY227" s="80"/>
      <c r="GZ227" s="80"/>
      <c r="HA227" s="80"/>
      <c r="HB227" s="80"/>
      <c r="HC227" s="80"/>
      <c r="HD227" s="80"/>
      <c r="HE227" s="80"/>
      <c r="HF227" s="80"/>
      <c r="HG227" s="80"/>
      <c r="HH227" s="80"/>
      <c r="HI227" s="80"/>
      <c r="HJ227" s="80"/>
      <c r="HK227" s="80"/>
      <c r="HL227" s="80"/>
      <c r="HM227" s="80"/>
      <c r="HN227" s="80"/>
      <c r="HO227" s="80"/>
      <c r="HP227" s="80"/>
      <c r="HQ227" s="80"/>
      <c r="HR227" s="80"/>
      <c r="HS227" s="80"/>
      <c r="HT227" s="80"/>
      <c r="HU227" s="80"/>
      <c r="HV227" s="80"/>
      <c r="HW227" s="80"/>
      <c r="HX227" s="80"/>
      <c r="HY227" s="80"/>
      <c r="HZ227" s="80"/>
      <c r="IA227" s="80"/>
      <c r="IB227" s="80"/>
      <c r="IC227" s="80"/>
      <c r="ID227" s="80"/>
      <c r="IE227" s="80"/>
      <c r="IF227" s="80"/>
      <c r="IG227" s="80"/>
      <c r="IH227" s="80"/>
      <c r="II227" s="80"/>
      <c r="IJ227" s="80"/>
      <c r="IK227" s="80"/>
      <c r="IL227" s="80"/>
      <c r="IM227" s="80"/>
      <c r="IN227" s="80"/>
      <c r="IO227" s="80"/>
      <c r="IP227" s="80"/>
      <c r="IQ227" s="80"/>
      <c r="IR227" s="80"/>
      <c r="IS227" s="80"/>
      <c r="IT227" s="80"/>
      <c r="IU227" s="80"/>
      <c r="IV227" s="80"/>
    </row>
    <row r="228" spans="1:256" s="82" customFormat="1" ht="25.5" customHeight="1" x14ac:dyDescent="0.25">
      <c r="A228" s="64">
        <v>6.2</v>
      </c>
      <c r="B228" s="113" t="s">
        <v>838</v>
      </c>
      <c r="C228" s="66">
        <v>0</v>
      </c>
      <c r="D228" s="66">
        <v>0</v>
      </c>
      <c r="E228" s="153">
        <f>SUM(C228:D228)</f>
        <v>0</v>
      </c>
      <c r="F228" s="79"/>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1"/>
      <c r="AV228" s="79"/>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80"/>
      <c r="DO228" s="80"/>
      <c r="DP228" s="80"/>
      <c r="DQ228" s="80"/>
      <c r="DR228" s="80"/>
      <c r="DS228" s="80"/>
      <c r="DT228" s="80"/>
      <c r="DU228" s="80"/>
      <c r="DV228" s="80"/>
      <c r="DW228" s="80"/>
      <c r="DX228" s="80"/>
      <c r="DY228" s="80"/>
      <c r="DZ228" s="80"/>
      <c r="EA228" s="80"/>
      <c r="EB228" s="80"/>
      <c r="EC228" s="80"/>
      <c r="ED228" s="80"/>
      <c r="EE228" s="80"/>
      <c r="EF228" s="80"/>
      <c r="EG228" s="80"/>
      <c r="EH228" s="80"/>
      <c r="EI228" s="80"/>
      <c r="EJ228" s="80"/>
      <c r="EK228" s="80"/>
      <c r="EL228" s="80"/>
      <c r="EM228" s="80"/>
      <c r="EN228" s="80"/>
      <c r="EO228" s="80"/>
      <c r="EP228" s="80"/>
      <c r="EQ228" s="80"/>
      <c r="ER228" s="80"/>
      <c r="ES228" s="80"/>
      <c r="ET228" s="80"/>
      <c r="EU228" s="80"/>
      <c r="EV228" s="80"/>
      <c r="EW228" s="80"/>
      <c r="EX228" s="80"/>
      <c r="EY228" s="80"/>
      <c r="EZ228" s="80"/>
      <c r="FA228" s="80"/>
      <c r="FB228" s="80"/>
      <c r="FC228" s="80"/>
      <c r="FD228" s="80"/>
      <c r="FE228" s="80"/>
      <c r="FF228" s="80"/>
      <c r="FG228" s="80"/>
      <c r="FH228" s="80"/>
      <c r="FI228" s="80"/>
      <c r="FJ228" s="80"/>
      <c r="FK228" s="80"/>
      <c r="FL228" s="80"/>
      <c r="FM228" s="80"/>
      <c r="FN228" s="80"/>
      <c r="FO228" s="80"/>
      <c r="FP228" s="80"/>
      <c r="FQ228" s="80"/>
      <c r="FR228" s="80"/>
      <c r="FS228" s="80"/>
      <c r="FT228" s="80"/>
      <c r="FU228" s="80"/>
      <c r="FV228" s="80"/>
      <c r="FW228" s="80"/>
      <c r="FX228" s="80"/>
      <c r="FY228" s="80"/>
      <c r="FZ228" s="80"/>
      <c r="GA228" s="80"/>
      <c r="GB228" s="80"/>
      <c r="GC228" s="80"/>
      <c r="GD228" s="80"/>
      <c r="GE228" s="80"/>
      <c r="GF228" s="80"/>
      <c r="GG228" s="80"/>
      <c r="GH228" s="80"/>
      <c r="GI228" s="80"/>
      <c r="GJ228" s="80"/>
      <c r="GK228" s="80"/>
      <c r="GL228" s="80"/>
      <c r="GM228" s="80"/>
      <c r="GN228" s="80"/>
      <c r="GO228" s="80"/>
      <c r="GP228" s="80"/>
      <c r="GQ228" s="80"/>
      <c r="GR228" s="80"/>
      <c r="GS228" s="80"/>
      <c r="GT228" s="80"/>
      <c r="GU228" s="80"/>
      <c r="GV228" s="80"/>
      <c r="GW228" s="80"/>
      <c r="GX228" s="80"/>
      <c r="GY228" s="80"/>
      <c r="GZ228" s="80"/>
      <c r="HA228" s="80"/>
      <c r="HB228" s="80"/>
      <c r="HC228" s="80"/>
      <c r="HD228" s="80"/>
      <c r="HE228" s="80"/>
      <c r="HF228" s="80"/>
      <c r="HG228" s="80"/>
      <c r="HH228" s="80"/>
      <c r="HI228" s="80"/>
      <c r="HJ228" s="80"/>
      <c r="HK228" s="80"/>
      <c r="HL228" s="80"/>
      <c r="HM228" s="80"/>
      <c r="HN228" s="80"/>
      <c r="HO228" s="80"/>
      <c r="HP228" s="80"/>
      <c r="HQ228" s="80"/>
      <c r="HR228" s="80"/>
      <c r="HS228" s="80"/>
      <c r="HT228" s="80"/>
      <c r="HU228" s="80"/>
      <c r="HV228" s="80"/>
      <c r="HW228" s="80"/>
      <c r="HX228" s="80"/>
      <c r="HY228" s="80"/>
      <c r="HZ228" s="80"/>
      <c r="IA228" s="80"/>
      <c r="IB228" s="80"/>
      <c r="IC228" s="80"/>
      <c r="ID228" s="80"/>
      <c r="IE228" s="80"/>
      <c r="IF228" s="80"/>
      <c r="IG228" s="80"/>
      <c r="IH228" s="80"/>
      <c r="II228" s="80"/>
      <c r="IJ228" s="80"/>
      <c r="IK228" s="80"/>
      <c r="IL228" s="80"/>
      <c r="IM228" s="80"/>
      <c r="IN228" s="80"/>
      <c r="IO228" s="80"/>
      <c r="IP228" s="80"/>
      <c r="IQ228" s="80"/>
      <c r="IR228" s="80"/>
      <c r="IS228" s="80"/>
      <c r="IT228" s="80"/>
      <c r="IU228" s="80"/>
      <c r="IV228" s="80"/>
    </row>
    <row r="229" spans="1:256" s="82" customFormat="1" ht="25.5" customHeight="1" x14ac:dyDescent="0.25">
      <c r="A229" s="64">
        <v>6.3</v>
      </c>
      <c r="B229" s="113" t="s">
        <v>839</v>
      </c>
      <c r="C229" s="66">
        <f t="shared" ref="C229:E230" si="5">C230</f>
        <v>32513807</v>
      </c>
      <c r="D229" s="66">
        <f t="shared" si="5"/>
        <v>9753618</v>
      </c>
      <c r="E229" s="154">
        <f t="shared" si="5"/>
        <v>42267425</v>
      </c>
      <c r="F229" s="79"/>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1"/>
      <c r="AV229" s="79"/>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0"/>
      <c r="DJ229" s="80"/>
      <c r="DK229" s="80"/>
      <c r="DL229" s="80"/>
      <c r="DM229" s="80"/>
      <c r="DN229" s="80"/>
      <c r="DO229" s="80"/>
      <c r="DP229" s="80"/>
      <c r="DQ229" s="80"/>
      <c r="DR229" s="80"/>
      <c r="DS229" s="80"/>
      <c r="DT229" s="80"/>
      <c r="DU229" s="80"/>
      <c r="DV229" s="80"/>
      <c r="DW229" s="80"/>
      <c r="DX229" s="80"/>
      <c r="DY229" s="80"/>
      <c r="DZ229" s="80"/>
      <c r="EA229" s="80"/>
      <c r="EB229" s="80"/>
      <c r="EC229" s="80"/>
      <c r="ED229" s="80"/>
      <c r="EE229" s="80"/>
      <c r="EF229" s="80"/>
      <c r="EG229" s="80"/>
      <c r="EH229" s="80"/>
      <c r="EI229" s="80"/>
      <c r="EJ229" s="80"/>
      <c r="EK229" s="80"/>
      <c r="EL229" s="80"/>
      <c r="EM229" s="80"/>
      <c r="EN229" s="80"/>
      <c r="EO229" s="80"/>
      <c r="EP229" s="80"/>
      <c r="EQ229" s="80"/>
      <c r="ER229" s="80"/>
      <c r="ES229" s="80"/>
      <c r="ET229" s="80"/>
      <c r="EU229" s="80"/>
      <c r="EV229" s="80"/>
      <c r="EW229" s="80"/>
      <c r="EX229" s="80"/>
      <c r="EY229" s="80"/>
      <c r="EZ229" s="80"/>
      <c r="FA229" s="80"/>
      <c r="FB229" s="80"/>
      <c r="FC229" s="80"/>
      <c r="FD229" s="80"/>
      <c r="FE229" s="80"/>
      <c r="FF229" s="80"/>
      <c r="FG229" s="80"/>
      <c r="FH229" s="80"/>
      <c r="FI229" s="80"/>
      <c r="FJ229" s="80"/>
      <c r="FK229" s="80"/>
      <c r="FL229" s="80"/>
      <c r="FM229" s="80"/>
      <c r="FN229" s="80"/>
      <c r="FO229" s="80"/>
      <c r="FP229" s="80"/>
      <c r="FQ229" s="80"/>
      <c r="FR229" s="80"/>
      <c r="FS229" s="80"/>
      <c r="FT229" s="80"/>
      <c r="FU229" s="80"/>
      <c r="FV229" s="80"/>
      <c r="FW229" s="80"/>
      <c r="FX229" s="80"/>
      <c r="FY229" s="80"/>
      <c r="FZ229" s="80"/>
      <c r="GA229" s="80"/>
      <c r="GB229" s="80"/>
      <c r="GC229" s="80"/>
      <c r="GD229" s="80"/>
      <c r="GE229" s="80"/>
      <c r="GF229" s="80"/>
      <c r="GG229" s="80"/>
      <c r="GH229" s="80"/>
      <c r="GI229" s="80"/>
      <c r="GJ229" s="80"/>
      <c r="GK229" s="80"/>
      <c r="GL229" s="80"/>
      <c r="GM229" s="80"/>
      <c r="GN229" s="80"/>
      <c r="GO229" s="80"/>
      <c r="GP229" s="80"/>
      <c r="GQ229" s="80"/>
      <c r="GR229" s="80"/>
      <c r="GS229" s="80"/>
      <c r="GT229" s="80"/>
      <c r="GU229" s="80"/>
      <c r="GV229" s="80"/>
      <c r="GW229" s="80"/>
      <c r="GX229" s="80"/>
      <c r="GY229" s="80"/>
      <c r="GZ229" s="80"/>
      <c r="HA229" s="80"/>
      <c r="HB229" s="80"/>
      <c r="HC229" s="80"/>
      <c r="HD229" s="80"/>
      <c r="HE229" s="80"/>
      <c r="HF229" s="80"/>
      <c r="HG229" s="80"/>
      <c r="HH229" s="80"/>
      <c r="HI229" s="80"/>
      <c r="HJ229" s="80"/>
      <c r="HK229" s="80"/>
      <c r="HL229" s="80"/>
      <c r="HM229" s="80"/>
      <c r="HN229" s="80"/>
      <c r="HO229" s="80"/>
      <c r="HP229" s="80"/>
      <c r="HQ229" s="80"/>
      <c r="HR229" s="80"/>
      <c r="HS229" s="80"/>
      <c r="HT229" s="80"/>
      <c r="HU229" s="80"/>
      <c r="HV229" s="80"/>
      <c r="HW229" s="80"/>
      <c r="HX229" s="80"/>
      <c r="HY229" s="80"/>
      <c r="HZ229" s="80"/>
      <c r="IA229" s="80"/>
      <c r="IB229" s="80"/>
      <c r="IC229" s="80"/>
      <c r="ID229" s="80"/>
      <c r="IE229" s="80"/>
      <c r="IF229" s="80"/>
      <c r="IG229" s="80"/>
      <c r="IH229" s="80"/>
      <c r="II229" s="80"/>
      <c r="IJ229" s="80"/>
      <c r="IK229" s="80"/>
      <c r="IL229" s="80"/>
      <c r="IM229" s="80"/>
      <c r="IN229" s="80"/>
      <c r="IO229" s="80"/>
      <c r="IP229" s="80"/>
      <c r="IQ229" s="80"/>
      <c r="IR229" s="80"/>
      <c r="IS229" s="80"/>
      <c r="IT229" s="80"/>
      <c r="IU229" s="80"/>
      <c r="IV229" s="80"/>
    </row>
    <row r="230" spans="1:256" s="82" customFormat="1" ht="25.5" customHeight="1" x14ac:dyDescent="0.25">
      <c r="A230" s="64" t="s">
        <v>840</v>
      </c>
      <c r="B230" s="88" t="s">
        <v>841</v>
      </c>
      <c r="C230" s="148">
        <f t="shared" si="5"/>
        <v>32513807</v>
      </c>
      <c r="D230" s="148">
        <f t="shared" si="5"/>
        <v>9753618</v>
      </c>
      <c r="E230" s="155">
        <f t="shared" si="5"/>
        <v>42267425</v>
      </c>
      <c r="F230" s="79"/>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1"/>
      <c r="AV230" s="79"/>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c r="DC230" s="80"/>
      <c r="DD230" s="80"/>
      <c r="DE230" s="80"/>
      <c r="DF230" s="80"/>
      <c r="DG230" s="80"/>
      <c r="DH230" s="80"/>
      <c r="DI230" s="80"/>
      <c r="DJ230" s="80"/>
      <c r="DK230" s="80"/>
      <c r="DL230" s="80"/>
      <c r="DM230" s="80"/>
      <c r="DN230" s="80"/>
      <c r="DO230" s="80"/>
      <c r="DP230" s="80"/>
      <c r="DQ230" s="80"/>
      <c r="DR230" s="80"/>
      <c r="DS230" s="80"/>
      <c r="DT230" s="80"/>
      <c r="DU230" s="80"/>
      <c r="DV230" s="80"/>
      <c r="DW230" s="80"/>
      <c r="DX230" s="80"/>
      <c r="DY230" s="80"/>
      <c r="DZ230" s="80"/>
      <c r="EA230" s="80"/>
      <c r="EB230" s="80"/>
      <c r="EC230" s="80"/>
      <c r="ED230" s="80"/>
      <c r="EE230" s="80"/>
      <c r="EF230" s="80"/>
      <c r="EG230" s="80"/>
      <c r="EH230" s="80"/>
      <c r="EI230" s="80"/>
      <c r="EJ230" s="80"/>
      <c r="EK230" s="80"/>
      <c r="EL230" s="80"/>
      <c r="EM230" s="80"/>
      <c r="EN230" s="80"/>
      <c r="EO230" s="80"/>
      <c r="EP230" s="80"/>
      <c r="EQ230" s="80"/>
      <c r="ER230" s="80"/>
      <c r="ES230" s="80"/>
      <c r="ET230" s="80"/>
      <c r="EU230" s="80"/>
      <c r="EV230" s="80"/>
      <c r="EW230" s="80"/>
      <c r="EX230" s="80"/>
      <c r="EY230" s="80"/>
      <c r="EZ230" s="80"/>
      <c r="FA230" s="80"/>
      <c r="FB230" s="80"/>
      <c r="FC230" s="80"/>
      <c r="FD230" s="80"/>
      <c r="FE230" s="80"/>
      <c r="FF230" s="80"/>
      <c r="FG230" s="80"/>
      <c r="FH230" s="80"/>
      <c r="FI230" s="80"/>
      <c r="FJ230" s="80"/>
      <c r="FK230" s="80"/>
      <c r="FL230" s="80"/>
      <c r="FM230" s="80"/>
      <c r="FN230" s="80"/>
      <c r="FO230" s="80"/>
      <c r="FP230" s="80"/>
      <c r="FQ230" s="80"/>
      <c r="FR230" s="80"/>
      <c r="FS230" s="80"/>
      <c r="FT230" s="80"/>
      <c r="FU230" s="80"/>
      <c r="FV230" s="80"/>
      <c r="FW230" s="80"/>
      <c r="FX230" s="80"/>
      <c r="FY230" s="80"/>
      <c r="FZ230" s="80"/>
      <c r="GA230" s="80"/>
      <c r="GB230" s="80"/>
      <c r="GC230" s="80"/>
      <c r="GD230" s="80"/>
      <c r="GE230" s="80"/>
      <c r="GF230" s="80"/>
      <c r="GG230" s="80"/>
      <c r="GH230" s="80"/>
      <c r="GI230" s="80"/>
      <c r="GJ230" s="80"/>
      <c r="GK230" s="80"/>
      <c r="GL230" s="80"/>
      <c r="GM230" s="80"/>
      <c r="GN230" s="80"/>
      <c r="GO230" s="80"/>
      <c r="GP230" s="80"/>
      <c r="GQ230" s="80"/>
      <c r="GR230" s="80"/>
      <c r="GS230" s="80"/>
      <c r="GT230" s="80"/>
      <c r="GU230" s="80"/>
      <c r="GV230" s="80"/>
      <c r="GW230" s="80"/>
      <c r="GX230" s="80"/>
      <c r="GY230" s="80"/>
      <c r="GZ230" s="80"/>
      <c r="HA230" s="80"/>
      <c r="HB230" s="80"/>
      <c r="HC230" s="80"/>
      <c r="HD230" s="80"/>
      <c r="HE230" s="80"/>
      <c r="HF230" s="80"/>
      <c r="HG230" s="80"/>
      <c r="HH230" s="80"/>
      <c r="HI230" s="80"/>
      <c r="HJ230" s="80"/>
      <c r="HK230" s="80"/>
      <c r="HL230" s="80"/>
      <c r="HM230" s="80"/>
      <c r="HN230" s="80"/>
      <c r="HO230" s="80"/>
      <c r="HP230" s="80"/>
      <c r="HQ230" s="80"/>
      <c r="HR230" s="80"/>
      <c r="HS230" s="80"/>
      <c r="HT230" s="80"/>
      <c r="HU230" s="80"/>
      <c r="HV230" s="80"/>
      <c r="HW230" s="80"/>
      <c r="HX230" s="80"/>
      <c r="HY230" s="80"/>
      <c r="HZ230" s="80"/>
      <c r="IA230" s="80"/>
      <c r="IB230" s="80"/>
      <c r="IC230" s="80"/>
      <c r="ID230" s="80"/>
      <c r="IE230" s="80"/>
      <c r="IF230" s="80"/>
      <c r="IG230" s="80"/>
      <c r="IH230" s="80"/>
      <c r="II230" s="80"/>
      <c r="IJ230" s="80"/>
      <c r="IK230" s="80"/>
      <c r="IL230" s="80"/>
      <c r="IM230" s="80"/>
      <c r="IN230" s="80"/>
      <c r="IO230" s="80"/>
      <c r="IP230" s="80"/>
      <c r="IQ230" s="80"/>
      <c r="IR230" s="80"/>
      <c r="IS230" s="80"/>
      <c r="IT230" s="80"/>
      <c r="IU230" s="80"/>
      <c r="IV230" s="80"/>
    </row>
    <row r="231" spans="1:256" s="160" customFormat="1" ht="25.5" customHeight="1" x14ac:dyDescent="0.25">
      <c r="A231" s="75" t="s">
        <v>842</v>
      </c>
      <c r="B231" s="76" t="s">
        <v>843</v>
      </c>
      <c r="C231" s="156">
        <v>32513807</v>
      </c>
      <c r="D231" s="156">
        <v>9753618</v>
      </c>
      <c r="E231" s="78">
        <f>C231+D231</f>
        <v>42267425</v>
      </c>
      <c r="F231" s="157"/>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9"/>
      <c r="AV231" s="157"/>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c r="CX231" s="158"/>
      <c r="CY231" s="158"/>
      <c r="CZ231" s="158"/>
      <c r="DA231" s="158"/>
      <c r="DB231" s="158"/>
      <c r="DC231" s="158"/>
      <c r="DD231" s="158"/>
      <c r="DE231" s="158"/>
      <c r="DF231" s="158"/>
      <c r="DG231" s="158"/>
      <c r="DH231" s="158"/>
      <c r="DI231" s="158"/>
      <c r="DJ231" s="158"/>
      <c r="DK231" s="158"/>
      <c r="DL231" s="158"/>
      <c r="DM231" s="158"/>
      <c r="DN231" s="158"/>
      <c r="DO231" s="158"/>
      <c r="DP231" s="158"/>
      <c r="DQ231" s="158"/>
      <c r="DR231" s="158"/>
      <c r="DS231" s="158"/>
      <c r="DT231" s="158"/>
      <c r="DU231" s="158"/>
      <c r="DV231" s="158"/>
      <c r="DW231" s="158"/>
      <c r="DX231" s="158"/>
      <c r="DY231" s="158"/>
      <c r="DZ231" s="158"/>
      <c r="EA231" s="158"/>
      <c r="EB231" s="158"/>
      <c r="EC231" s="158"/>
      <c r="ED231" s="158"/>
      <c r="EE231" s="158"/>
      <c r="EF231" s="158"/>
      <c r="EG231" s="158"/>
      <c r="EH231" s="158"/>
      <c r="EI231" s="158"/>
      <c r="EJ231" s="158"/>
      <c r="EK231" s="158"/>
      <c r="EL231" s="158"/>
      <c r="EM231" s="158"/>
      <c r="EN231" s="158"/>
      <c r="EO231" s="158"/>
      <c r="EP231" s="158"/>
      <c r="EQ231" s="158"/>
      <c r="ER231" s="158"/>
      <c r="ES231" s="158"/>
      <c r="ET231" s="158"/>
      <c r="EU231" s="158"/>
      <c r="EV231" s="158"/>
      <c r="EW231" s="158"/>
      <c r="EX231" s="158"/>
      <c r="EY231" s="158"/>
      <c r="EZ231" s="158"/>
      <c r="FA231" s="158"/>
      <c r="FB231" s="158"/>
      <c r="FC231" s="158"/>
      <c r="FD231" s="158"/>
      <c r="FE231" s="158"/>
      <c r="FF231" s="158"/>
      <c r="FG231" s="158"/>
      <c r="FH231" s="158"/>
      <c r="FI231" s="158"/>
      <c r="FJ231" s="158"/>
      <c r="FK231" s="158"/>
      <c r="FL231" s="158"/>
      <c r="FM231" s="158"/>
      <c r="FN231" s="158"/>
      <c r="FO231" s="158"/>
      <c r="FP231" s="158"/>
      <c r="FQ231" s="158"/>
      <c r="FR231" s="158"/>
      <c r="FS231" s="158"/>
      <c r="FT231" s="158"/>
      <c r="FU231" s="158"/>
      <c r="FV231" s="158"/>
      <c r="FW231" s="158"/>
      <c r="FX231" s="158"/>
      <c r="FY231" s="158"/>
      <c r="FZ231" s="158"/>
      <c r="GA231" s="158"/>
      <c r="GB231" s="158"/>
      <c r="GC231" s="158"/>
      <c r="GD231" s="158"/>
      <c r="GE231" s="158"/>
      <c r="GF231" s="158"/>
      <c r="GG231" s="158"/>
      <c r="GH231" s="158"/>
      <c r="GI231" s="158"/>
      <c r="GJ231" s="158"/>
      <c r="GK231" s="158"/>
      <c r="GL231" s="158"/>
      <c r="GM231" s="158"/>
      <c r="GN231" s="158"/>
      <c r="GO231" s="158"/>
      <c r="GP231" s="158"/>
      <c r="GQ231" s="158"/>
      <c r="GR231" s="158"/>
      <c r="GS231" s="158"/>
      <c r="GT231" s="158"/>
      <c r="GU231" s="158"/>
      <c r="GV231" s="158"/>
      <c r="GW231" s="158"/>
      <c r="GX231" s="158"/>
      <c r="GY231" s="158"/>
      <c r="GZ231" s="158"/>
      <c r="HA231" s="158"/>
      <c r="HB231" s="158"/>
      <c r="HC231" s="158"/>
      <c r="HD231" s="158"/>
      <c r="HE231" s="158"/>
      <c r="HF231" s="158"/>
      <c r="HG231" s="158"/>
      <c r="HH231" s="158"/>
      <c r="HI231" s="158"/>
      <c r="HJ231" s="158"/>
      <c r="HK231" s="158"/>
      <c r="HL231" s="158"/>
      <c r="HM231" s="158"/>
      <c r="HN231" s="158"/>
      <c r="HO231" s="158"/>
      <c r="HP231" s="158"/>
      <c r="HQ231" s="158"/>
      <c r="HR231" s="158"/>
      <c r="HS231" s="158"/>
      <c r="HT231" s="158"/>
      <c r="HU231" s="158"/>
      <c r="HV231" s="158"/>
      <c r="HW231" s="158"/>
      <c r="HX231" s="158"/>
      <c r="HY231" s="158"/>
      <c r="HZ231" s="158"/>
      <c r="IA231" s="158"/>
      <c r="IB231" s="158"/>
      <c r="IC231" s="158"/>
      <c r="ID231" s="158"/>
      <c r="IE231" s="158"/>
      <c r="IF231" s="158"/>
      <c r="IG231" s="158"/>
      <c r="IH231" s="158"/>
      <c r="II231" s="158"/>
      <c r="IJ231" s="158"/>
      <c r="IK231" s="158"/>
      <c r="IL231" s="158"/>
      <c r="IM231" s="158"/>
      <c r="IN231" s="158"/>
      <c r="IO231" s="158"/>
      <c r="IP231" s="158"/>
      <c r="IQ231" s="158"/>
      <c r="IR231" s="158"/>
      <c r="IS231" s="158"/>
      <c r="IT231" s="158"/>
      <c r="IU231" s="158"/>
      <c r="IV231" s="158"/>
    </row>
    <row r="232" spans="1:256" s="160" customFormat="1" ht="28.5" customHeight="1" x14ac:dyDescent="0.25">
      <c r="A232" s="64">
        <v>6.4</v>
      </c>
      <c r="B232" s="161" t="s">
        <v>844</v>
      </c>
      <c r="C232" s="73">
        <f>C233</f>
        <v>5884303</v>
      </c>
      <c r="D232" s="73">
        <f>SUM(D233)</f>
        <v>0</v>
      </c>
      <c r="E232" s="162">
        <f>SUM(E233)</f>
        <v>5884303</v>
      </c>
      <c r="F232" s="157"/>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9"/>
      <c r="AV232" s="157"/>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158"/>
      <c r="CR232" s="158"/>
      <c r="CS232" s="158"/>
      <c r="CT232" s="158"/>
      <c r="CU232" s="158"/>
      <c r="CV232" s="158"/>
      <c r="CW232" s="158"/>
      <c r="CX232" s="158"/>
      <c r="CY232" s="158"/>
      <c r="CZ232" s="158"/>
      <c r="DA232" s="158"/>
      <c r="DB232" s="158"/>
      <c r="DC232" s="158"/>
      <c r="DD232" s="158"/>
      <c r="DE232" s="158"/>
      <c r="DF232" s="158"/>
      <c r="DG232" s="158"/>
      <c r="DH232" s="158"/>
      <c r="DI232" s="158"/>
      <c r="DJ232" s="158"/>
      <c r="DK232" s="158"/>
      <c r="DL232" s="158"/>
      <c r="DM232" s="158"/>
      <c r="DN232" s="158"/>
      <c r="DO232" s="158"/>
      <c r="DP232" s="158"/>
      <c r="DQ232" s="158"/>
      <c r="DR232" s="158"/>
      <c r="DS232" s="158"/>
      <c r="DT232" s="158"/>
      <c r="DU232" s="158"/>
      <c r="DV232" s="158"/>
      <c r="DW232" s="158"/>
      <c r="DX232" s="158"/>
      <c r="DY232" s="158"/>
      <c r="DZ232" s="158"/>
      <c r="EA232" s="158"/>
      <c r="EB232" s="158"/>
      <c r="EC232" s="158"/>
      <c r="ED232" s="158"/>
      <c r="EE232" s="158"/>
      <c r="EF232" s="158"/>
      <c r="EG232" s="158"/>
      <c r="EH232" s="158"/>
      <c r="EI232" s="158"/>
      <c r="EJ232" s="158"/>
      <c r="EK232" s="158"/>
      <c r="EL232" s="158"/>
      <c r="EM232" s="158"/>
      <c r="EN232" s="158"/>
      <c r="EO232" s="158"/>
      <c r="EP232" s="158"/>
      <c r="EQ232" s="158"/>
      <c r="ER232" s="158"/>
      <c r="ES232" s="158"/>
      <c r="ET232" s="158"/>
      <c r="EU232" s="158"/>
      <c r="EV232" s="158"/>
      <c r="EW232" s="158"/>
      <c r="EX232" s="158"/>
      <c r="EY232" s="158"/>
      <c r="EZ232" s="158"/>
      <c r="FA232" s="158"/>
      <c r="FB232" s="158"/>
      <c r="FC232" s="158"/>
      <c r="FD232" s="158"/>
      <c r="FE232" s="158"/>
      <c r="FF232" s="158"/>
      <c r="FG232" s="158"/>
      <c r="FH232" s="158"/>
      <c r="FI232" s="158"/>
      <c r="FJ232" s="158"/>
      <c r="FK232" s="158"/>
      <c r="FL232" s="158"/>
      <c r="FM232" s="158"/>
      <c r="FN232" s="158"/>
      <c r="FO232" s="158"/>
      <c r="FP232" s="158"/>
      <c r="FQ232" s="158"/>
      <c r="FR232" s="158"/>
      <c r="FS232" s="158"/>
      <c r="FT232" s="158"/>
      <c r="FU232" s="158"/>
      <c r="FV232" s="158"/>
      <c r="FW232" s="158"/>
      <c r="FX232" s="158"/>
      <c r="FY232" s="158"/>
      <c r="FZ232" s="158"/>
      <c r="GA232" s="158"/>
      <c r="GB232" s="158"/>
      <c r="GC232" s="158"/>
      <c r="GD232" s="158"/>
      <c r="GE232" s="158"/>
      <c r="GF232" s="158"/>
      <c r="GG232" s="158"/>
      <c r="GH232" s="158"/>
      <c r="GI232" s="158"/>
      <c r="GJ232" s="158"/>
      <c r="GK232" s="158"/>
      <c r="GL232" s="158"/>
      <c r="GM232" s="158"/>
      <c r="GN232" s="158"/>
      <c r="GO232" s="158"/>
      <c r="GP232" s="158"/>
      <c r="GQ232" s="158"/>
      <c r="GR232" s="158"/>
      <c r="GS232" s="158"/>
      <c r="GT232" s="158"/>
      <c r="GU232" s="158"/>
      <c r="GV232" s="158"/>
      <c r="GW232" s="158"/>
      <c r="GX232" s="158"/>
      <c r="GY232" s="158"/>
      <c r="GZ232" s="158"/>
      <c r="HA232" s="158"/>
      <c r="HB232" s="158"/>
      <c r="HC232" s="158"/>
      <c r="HD232" s="158"/>
      <c r="HE232" s="158"/>
      <c r="HF232" s="158"/>
      <c r="HG232" s="158"/>
      <c r="HH232" s="158"/>
      <c r="HI232" s="158"/>
      <c r="HJ232" s="158"/>
      <c r="HK232" s="158"/>
      <c r="HL232" s="158"/>
      <c r="HM232" s="158"/>
      <c r="HN232" s="158"/>
      <c r="HO232" s="158"/>
      <c r="HP232" s="158"/>
      <c r="HQ232" s="158"/>
      <c r="HR232" s="158"/>
      <c r="HS232" s="158"/>
      <c r="HT232" s="158"/>
      <c r="HU232" s="158"/>
      <c r="HV232" s="158"/>
      <c r="HW232" s="158"/>
      <c r="HX232" s="158"/>
      <c r="HY232" s="158"/>
      <c r="HZ232" s="158"/>
      <c r="IA232" s="158"/>
      <c r="IB232" s="158"/>
      <c r="IC232" s="158"/>
      <c r="ID232" s="158"/>
      <c r="IE232" s="158"/>
      <c r="IF232" s="158"/>
      <c r="IG232" s="158"/>
      <c r="IH232" s="158"/>
      <c r="II232" s="158"/>
      <c r="IJ232" s="158"/>
      <c r="IK232" s="158"/>
      <c r="IL232" s="158"/>
      <c r="IM232" s="158"/>
      <c r="IN232" s="158"/>
      <c r="IO232" s="158"/>
      <c r="IP232" s="158"/>
      <c r="IQ232" s="158"/>
      <c r="IR232" s="158"/>
      <c r="IS232" s="158"/>
      <c r="IT232" s="158"/>
      <c r="IU232" s="158"/>
      <c r="IV232" s="158"/>
    </row>
    <row r="233" spans="1:256" s="160" customFormat="1" ht="30.75" customHeight="1" x14ac:dyDescent="0.25">
      <c r="A233" s="64" t="s">
        <v>845</v>
      </c>
      <c r="B233" s="88" t="s">
        <v>526</v>
      </c>
      <c r="C233" s="148">
        <f>SUM(C234)</f>
        <v>5884303</v>
      </c>
      <c r="D233" s="148">
        <f>D234</f>
        <v>0</v>
      </c>
      <c r="E233" s="149">
        <f>E234</f>
        <v>5884303</v>
      </c>
      <c r="F233" s="157"/>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9"/>
      <c r="AV233" s="157"/>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c r="DF233" s="158"/>
      <c r="DG233" s="158"/>
      <c r="DH233" s="158"/>
      <c r="DI233" s="158"/>
      <c r="DJ233" s="158"/>
      <c r="DK233" s="158"/>
      <c r="DL233" s="158"/>
      <c r="DM233" s="158"/>
      <c r="DN233" s="158"/>
      <c r="DO233" s="158"/>
      <c r="DP233" s="158"/>
      <c r="DQ233" s="158"/>
      <c r="DR233" s="158"/>
      <c r="DS233" s="158"/>
      <c r="DT233" s="158"/>
      <c r="DU233" s="158"/>
      <c r="DV233" s="158"/>
      <c r="DW233" s="158"/>
      <c r="DX233" s="158"/>
      <c r="DY233" s="158"/>
      <c r="DZ233" s="158"/>
      <c r="EA233" s="158"/>
      <c r="EB233" s="158"/>
      <c r="EC233" s="158"/>
      <c r="ED233" s="158"/>
      <c r="EE233" s="158"/>
      <c r="EF233" s="158"/>
      <c r="EG233" s="158"/>
      <c r="EH233" s="158"/>
      <c r="EI233" s="158"/>
      <c r="EJ233" s="158"/>
      <c r="EK233" s="158"/>
      <c r="EL233" s="158"/>
      <c r="EM233" s="158"/>
      <c r="EN233" s="158"/>
      <c r="EO233" s="158"/>
      <c r="EP233" s="158"/>
      <c r="EQ233" s="158"/>
      <c r="ER233" s="158"/>
      <c r="ES233" s="158"/>
      <c r="ET233" s="158"/>
      <c r="EU233" s="158"/>
      <c r="EV233" s="158"/>
      <c r="EW233" s="158"/>
      <c r="EX233" s="158"/>
      <c r="EY233" s="158"/>
      <c r="EZ233" s="158"/>
      <c r="FA233" s="158"/>
      <c r="FB233" s="158"/>
      <c r="FC233" s="158"/>
      <c r="FD233" s="158"/>
      <c r="FE233" s="158"/>
      <c r="FF233" s="158"/>
      <c r="FG233" s="158"/>
      <c r="FH233" s="158"/>
      <c r="FI233" s="158"/>
      <c r="FJ233" s="158"/>
      <c r="FK233" s="158"/>
      <c r="FL233" s="158"/>
      <c r="FM233" s="158"/>
      <c r="FN233" s="158"/>
      <c r="FO233" s="158"/>
      <c r="FP233" s="158"/>
      <c r="FQ233" s="158"/>
      <c r="FR233" s="158"/>
      <c r="FS233" s="158"/>
      <c r="FT233" s="158"/>
      <c r="FU233" s="158"/>
      <c r="FV233" s="158"/>
      <c r="FW233" s="158"/>
      <c r="FX233" s="158"/>
      <c r="FY233" s="158"/>
      <c r="FZ233" s="158"/>
      <c r="GA233" s="158"/>
      <c r="GB233" s="158"/>
      <c r="GC233" s="158"/>
      <c r="GD233" s="158"/>
      <c r="GE233" s="158"/>
      <c r="GF233" s="158"/>
      <c r="GG233" s="158"/>
      <c r="GH233" s="158"/>
      <c r="GI233" s="158"/>
      <c r="GJ233" s="158"/>
      <c r="GK233" s="158"/>
      <c r="GL233" s="158"/>
      <c r="GM233" s="158"/>
      <c r="GN233" s="158"/>
      <c r="GO233" s="158"/>
      <c r="GP233" s="158"/>
      <c r="GQ233" s="158"/>
      <c r="GR233" s="158"/>
      <c r="GS233" s="158"/>
      <c r="GT233" s="158"/>
      <c r="GU233" s="158"/>
      <c r="GV233" s="158"/>
      <c r="GW233" s="158"/>
      <c r="GX233" s="158"/>
      <c r="GY233" s="158"/>
      <c r="GZ233" s="158"/>
      <c r="HA233" s="158"/>
      <c r="HB233" s="158"/>
      <c r="HC233" s="158"/>
      <c r="HD233" s="158"/>
      <c r="HE233" s="158"/>
      <c r="HF233" s="158"/>
      <c r="HG233" s="158"/>
      <c r="HH233" s="158"/>
      <c r="HI233" s="158"/>
      <c r="HJ233" s="158"/>
      <c r="HK233" s="158"/>
      <c r="HL233" s="158"/>
      <c r="HM233" s="158"/>
      <c r="HN233" s="158"/>
      <c r="HO233" s="158"/>
      <c r="HP233" s="158"/>
      <c r="HQ233" s="158"/>
      <c r="HR233" s="158"/>
      <c r="HS233" s="158"/>
      <c r="HT233" s="158"/>
      <c r="HU233" s="158"/>
      <c r="HV233" s="158"/>
      <c r="HW233" s="158"/>
      <c r="HX233" s="158"/>
      <c r="HY233" s="158"/>
      <c r="HZ233" s="158"/>
      <c r="IA233" s="158"/>
      <c r="IB233" s="158"/>
      <c r="IC233" s="158"/>
      <c r="ID233" s="158"/>
      <c r="IE233" s="158"/>
      <c r="IF233" s="158"/>
      <c r="IG233" s="158"/>
      <c r="IH233" s="158"/>
      <c r="II233" s="158"/>
      <c r="IJ233" s="158"/>
      <c r="IK233" s="158"/>
      <c r="IL233" s="158"/>
      <c r="IM233" s="158"/>
      <c r="IN233" s="158"/>
      <c r="IO233" s="158"/>
      <c r="IP233" s="158"/>
      <c r="IQ233" s="158"/>
      <c r="IR233" s="158"/>
      <c r="IS233" s="158"/>
      <c r="IT233" s="158"/>
      <c r="IU233" s="158"/>
      <c r="IV233" s="158"/>
    </row>
    <row r="234" spans="1:256" s="82" customFormat="1" ht="29.25" customHeight="1" x14ac:dyDescent="0.25">
      <c r="A234" s="75" t="s">
        <v>846</v>
      </c>
      <c r="B234" s="76" t="s">
        <v>528</v>
      </c>
      <c r="C234" s="77">
        <v>5884303</v>
      </c>
      <c r="D234" s="77"/>
      <c r="E234" s="78">
        <f>C234+D234</f>
        <v>5884303</v>
      </c>
      <c r="F234" s="79"/>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1"/>
      <c r="AV234" s="79"/>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c r="DC234" s="80"/>
      <c r="DD234" s="80"/>
      <c r="DE234" s="80"/>
      <c r="DF234" s="80"/>
      <c r="DG234" s="80"/>
      <c r="DH234" s="80"/>
      <c r="DI234" s="80"/>
      <c r="DJ234" s="80"/>
      <c r="DK234" s="80"/>
      <c r="DL234" s="80"/>
      <c r="DM234" s="80"/>
      <c r="DN234" s="80"/>
      <c r="DO234" s="80"/>
      <c r="DP234" s="80"/>
      <c r="DQ234" s="80"/>
      <c r="DR234" s="80"/>
      <c r="DS234" s="80"/>
      <c r="DT234" s="80"/>
      <c r="DU234" s="80"/>
      <c r="DV234" s="80"/>
      <c r="DW234" s="80"/>
      <c r="DX234" s="80"/>
      <c r="DY234" s="80"/>
      <c r="DZ234" s="80"/>
      <c r="EA234" s="80"/>
      <c r="EB234" s="80"/>
      <c r="EC234" s="80"/>
      <c r="ED234" s="80"/>
      <c r="EE234" s="80"/>
      <c r="EF234" s="80"/>
      <c r="EG234" s="80"/>
      <c r="EH234" s="80"/>
      <c r="EI234" s="80"/>
      <c r="EJ234" s="80"/>
      <c r="EK234" s="80"/>
      <c r="EL234" s="80"/>
      <c r="EM234" s="80"/>
      <c r="EN234" s="80"/>
      <c r="EO234" s="80"/>
      <c r="EP234" s="80"/>
      <c r="EQ234" s="80"/>
      <c r="ER234" s="80"/>
      <c r="ES234" s="80"/>
      <c r="ET234" s="80"/>
      <c r="EU234" s="80"/>
      <c r="EV234" s="80"/>
      <c r="EW234" s="80"/>
      <c r="EX234" s="80"/>
      <c r="EY234" s="80"/>
      <c r="EZ234" s="80"/>
      <c r="FA234" s="80"/>
      <c r="FB234" s="80"/>
      <c r="FC234" s="80"/>
      <c r="FD234" s="80"/>
      <c r="FE234" s="80"/>
      <c r="FF234" s="80"/>
      <c r="FG234" s="80"/>
      <c r="FH234" s="80"/>
      <c r="FI234" s="80"/>
      <c r="FJ234" s="80"/>
      <c r="FK234" s="80"/>
      <c r="FL234" s="80"/>
      <c r="FM234" s="80"/>
      <c r="FN234" s="80"/>
      <c r="FO234" s="80"/>
      <c r="FP234" s="80"/>
      <c r="FQ234" s="80"/>
      <c r="FR234" s="80"/>
      <c r="FS234" s="80"/>
      <c r="FT234" s="80"/>
      <c r="FU234" s="80"/>
      <c r="FV234" s="80"/>
      <c r="FW234" s="80"/>
      <c r="FX234" s="80"/>
      <c r="FY234" s="80"/>
      <c r="FZ234" s="80"/>
      <c r="GA234" s="80"/>
      <c r="GB234" s="80"/>
      <c r="GC234" s="80"/>
      <c r="GD234" s="80"/>
      <c r="GE234" s="80"/>
      <c r="GF234" s="80"/>
      <c r="GG234" s="80"/>
      <c r="GH234" s="80"/>
      <c r="GI234" s="80"/>
      <c r="GJ234" s="80"/>
      <c r="GK234" s="80"/>
      <c r="GL234" s="80"/>
      <c r="GM234" s="80"/>
      <c r="GN234" s="80"/>
      <c r="GO234" s="80"/>
      <c r="GP234" s="80"/>
      <c r="GQ234" s="80"/>
      <c r="GR234" s="80"/>
      <c r="GS234" s="80"/>
      <c r="GT234" s="80"/>
      <c r="GU234" s="80"/>
      <c r="GV234" s="80"/>
      <c r="GW234" s="80"/>
      <c r="GX234" s="80"/>
      <c r="GY234" s="80"/>
      <c r="GZ234" s="80"/>
      <c r="HA234" s="80"/>
      <c r="HB234" s="80"/>
      <c r="HC234" s="80"/>
      <c r="HD234" s="80"/>
      <c r="HE234" s="80"/>
      <c r="HF234" s="80"/>
      <c r="HG234" s="80"/>
      <c r="HH234" s="80"/>
      <c r="HI234" s="80"/>
      <c r="HJ234" s="80"/>
      <c r="HK234" s="80"/>
      <c r="HL234" s="80"/>
      <c r="HM234" s="80"/>
      <c r="HN234" s="80"/>
      <c r="HO234" s="80"/>
      <c r="HP234" s="80"/>
      <c r="HQ234" s="80"/>
      <c r="HR234" s="80"/>
      <c r="HS234" s="80"/>
      <c r="HT234" s="80"/>
      <c r="HU234" s="80"/>
      <c r="HV234" s="80"/>
      <c r="HW234" s="80"/>
      <c r="HX234" s="80"/>
      <c r="HY234" s="80"/>
      <c r="HZ234" s="80"/>
      <c r="IA234" s="80"/>
      <c r="IB234" s="80"/>
      <c r="IC234" s="80"/>
      <c r="ID234" s="80"/>
      <c r="IE234" s="80"/>
      <c r="IF234" s="80"/>
      <c r="IG234" s="80"/>
      <c r="IH234" s="80"/>
      <c r="II234" s="80"/>
      <c r="IJ234" s="80"/>
      <c r="IK234" s="80"/>
      <c r="IL234" s="80"/>
      <c r="IM234" s="80"/>
      <c r="IN234" s="80"/>
      <c r="IO234" s="80"/>
      <c r="IP234" s="80"/>
      <c r="IQ234" s="80"/>
      <c r="IR234" s="80"/>
      <c r="IS234" s="80"/>
      <c r="IT234" s="80"/>
      <c r="IU234" s="80"/>
      <c r="IV234" s="80"/>
    </row>
    <row r="235" spans="1:256" s="160" customFormat="1" ht="36.75" customHeight="1" x14ac:dyDescent="0.25">
      <c r="A235" s="106">
        <v>7</v>
      </c>
      <c r="B235" s="142" t="s">
        <v>847</v>
      </c>
      <c r="C235" s="108">
        <f>C236+C237+C239+C241+C243</f>
        <v>0</v>
      </c>
      <c r="D235" s="108">
        <f>D236+D237+D239+D241+D243</f>
        <v>0</v>
      </c>
      <c r="E235" s="163">
        <f>E236+E237+E239+E241+E243</f>
        <v>0</v>
      </c>
      <c r="F235" s="157"/>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9"/>
      <c r="AV235" s="157"/>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c r="CR235" s="158"/>
      <c r="CS235" s="158"/>
      <c r="CT235" s="158"/>
      <c r="CU235" s="158"/>
      <c r="CV235" s="158"/>
      <c r="CW235" s="158"/>
      <c r="CX235" s="158"/>
      <c r="CY235" s="158"/>
      <c r="CZ235" s="158"/>
      <c r="DA235" s="158"/>
      <c r="DB235" s="158"/>
      <c r="DC235" s="158"/>
      <c r="DD235" s="158"/>
      <c r="DE235" s="158"/>
      <c r="DF235" s="158"/>
      <c r="DG235" s="158"/>
      <c r="DH235" s="158"/>
      <c r="DI235" s="158"/>
      <c r="DJ235" s="158"/>
      <c r="DK235" s="158"/>
      <c r="DL235" s="158"/>
      <c r="DM235" s="158"/>
      <c r="DN235" s="158"/>
      <c r="DO235" s="158"/>
      <c r="DP235" s="158"/>
      <c r="DQ235" s="158"/>
      <c r="DR235" s="158"/>
      <c r="DS235" s="158"/>
      <c r="DT235" s="158"/>
      <c r="DU235" s="158"/>
      <c r="DV235" s="158"/>
      <c r="DW235" s="158"/>
      <c r="DX235" s="158"/>
      <c r="DY235" s="158"/>
      <c r="DZ235" s="158"/>
      <c r="EA235" s="158"/>
      <c r="EB235" s="158"/>
      <c r="EC235" s="158"/>
      <c r="ED235" s="158"/>
      <c r="EE235" s="158"/>
      <c r="EF235" s="158"/>
      <c r="EG235" s="158"/>
      <c r="EH235" s="158"/>
      <c r="EI235" s="158"/>
      <c r="EJ235" s="158"/>
      <c r="EK235" s="158"/>
      <c r="EL235" s="158"/>
      <c r="EM235" s="158"/>
      <c r="EN235" s="158"/>
      <c r="EO235" s="158"/>
      <c r="EP235" s="158"/>
      <c r="EQ235" s="158"/>
      <c r="ER235" s="158"/>
      <c r="ES235" s="158"/>
      <c r="ET235" s="158"/>
      <c r="EU235" s="158"/>
      <c r="EV235" s="158"/>
      <c r="EW235" s="158"/>
      <c r="EX235" s="158"/>
      <c r="EY235" s="158"/>
      <c r="EZ235" s="158"/>
      <c r="FA235" s="158"/>
      <c r="FB235" s="158"/>
      <c r="FC235" s="158"/>
      <c r="FD235" s="158"/>
      <c r="FE235" s="158"/>
      <c r="FF235" s="158"/>
      <c r="FG235" s="158"/>
      <c r="FH235" s="158"/>
      <c r="FI235" s="158"/>
      <c r="FJ235" s="158"/>
      <c r="FK235" s="158"/>
      <c r="FL235" s="158"/>
      <c r="FM235" s="158"/>
      <c r="FN235" s="158"/>
      <c r="FO235" s="158"/>
      <c r="FP235" s="158"/>
      <c r="FQ235" s="158"/>
      <c r="FR235" s="158"/>
      <c r="FS235" s="158"/>
      <c r="FT235" s="158"/>
      <c r="FU235" s="158"/>
      <c r="FV235" s="158"/>
      <c r="FW235" s="158"/>
      <c r="FX235" s="158"/>
      <c r="FY235" s="158"/>
      <c r="FZ235" s="158"/>
      <c r="GA235" s="158"/>
      <c r="GB235" s="158"/>
      <c r="GC235" s="158"/>
      <c r="GD235" s="158"/>
      <c r="GE235" s="158"/>
      <c r="GF235" s="158"/>
      <c r="GG235" s="158"/>
      <c r="GH235" s="158"/>
      <c r="GI235" s="158"/>
      <c r="GJ235" s="158"/>
      <c r="GK235" s="158"/>
      <c r="GL235" s="158"/>
      <c r="GM235" s="158"/>
      <c r="GN235" s="158"/>
      <c r="GO235" s="158"/>
      <c r="GP235" s="158"/>
      <c r="GQ235" s="158"/>
      <c r="GR235" s="158"/>
      <c r="GS235" s="158"/>
      <c r="GT235" s="158"/>
      <c r="GU235" s="158"/>
      <c r="GV235" s="158"/>
      <c r="GW235" s="158"/>
      <c r="GX235" s="158"/>
      <c r="GY235" s="158"/>
      <c r="GZ235" s="158"/>
      <c r="HA235" s="158"/>
      <c r="HB235" s="158"/>
      <c r="HC235" s="158"/>
      <c r="HD235" s="158"/>
      <c r="HE235" s="158"/>
      <c r="HF235" s="158"/>
      <c r="HG235" s="158"/>
      <c r="HH235" s="158"/>
      <c r="HI235" s="158"/>
      <c r="HJ235" s="158"/>
      <c r="HK235" s="158"/>
      <c r="HL235" s="158"/>
      <c r="HM235" s="158"/>
      <c r="HN235" s="158"/>
      <c r="HO235" s="158"/>
      <c r="HP235" s="158"/>
      <c r="HQ235" s="158"/>
      <c r="HR235" s="158"/>
      <c r="HS235" s="158"/>
      <c r="HT235" s="158"/>
      <c r="HU235" s="158"/>
      <c r="HV235" s="158"/>
      <c r="HW235" s="158"/>
      <c r="HX235" s="158"/>
      <c r="HY235" s="158"/>
      <c r="HZ235" s="158"/>
      <c r="IA235" s="158"/>
      <c r="IB235" s="158"/>
      <c r="IC235" s="158"/>
      <c r="ID235" s="158"/>
      <c r="IE235" s="158"/>
      <c r="IF235" s="158"/>
      <c r="IG235" s="158"/>
      <c r="IH235" s="158"/>
      <c r="II235" s="158"/>
      <c r="IJ235" s="158"/>
      <c r="IK235" s="158"/>
      <c r="IL235" s="158"/>
      <c r="IM235" s="158"/>
      <c r="IN235" s="158"/>
      <c r="IO235" s="158"/>
      <c r="IP235" s="158"/>
      <c r="IQ235" s="158"/>
      <c r="IR235" s="158"/>
      <c r="IS235" s="158"/>
      <c r="IT235" s="158"/>
      <c r="IU235" s="158"/>
      <c r="IV235" s="158"/>
    </row>
    <row r="236" spans="1:256" s="82" customFormat="1" ht="25.5" customHeight="1" x14ac:dyDescent="0.25">
      <c r="A236" s="64">
        <v>7.1</v>
      </c>
      <c r="B236" s="113" t="s">
        <v>848</v>
      </c>
      <c r="C236" s="148">
        <v>0</v>
      </c>
      <c r="D236" s="148">
        <v>0</v>
      </c>
      <c r="E236" s="67">
        <f>SUM(C236:D236)</f>
        <v>0</v>
      </c>
      <c r="F236" s="79"/>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1"/>
      <c r="AV236" s="79"/>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0"/>
      <c r="DJ236" s="80"/>
      <c r="DK236" s="80"/>
      <c r="DL236" s="80"/>
      <c r="DM236" s="80"/>
      <c r="DN236" s="80"/>
      <c r="DO236" s="80"/>
      <c r="DP236" s="80"/>
      <c r="DQ236" s="80"/>
      <c r="DR236" s="80"/>
      <c r="DS236" s="80"/>
      <c r="DT236" s="80"/>
      <c r="DU236" s="80"/>
      <c r="DV236" s="80"/>
      <c r="DW236" s="80"/>
      <c r="DX236" s="80"/>
      <c r="DY236" s="80"/>
      <c r="DZ236" s="80"/>
      <c r="EA236" s="80"/>
      <c r="EB236" s="80"/>
      <c r="EC236" s="80"/>
      <c r="ED236" s="80"/>
      <c r="EE236" s="80"/>
      <c r="EF236" s="80"/>
      <c r="EG236" s="80"/>
      <c r="EH236" s="80"/>
      <c r="EI236" s="80"/>
      <c r="EJ236" s="80"/>
      <c r="EK236" s="80"/>
      <c r="EL236" s="80"/>
      <c r="EM236" s="80"/>
      <c r="EN236" s="80"/>
      <c r="EO236" s="80"/>
      <c r="EP236" s="80"/>
      <c r="EQ236" s="80"/>
      <c r="ER236" s="80"/>
      <c r="ES236" s="80"/>
      <c r="ET236" s="80"/>
      <c r="EU236" s="80"/>
      <c r="EV236" s="80"/>
      <c r="EW236" s="80"/>
      <c r="EX236" s="80"/>
      <c r="EY236" s="80"/>
      <c r="EZ236" s="80"/>
      <c r="FA236" s="80"/>
      <c r="FB236" s="80"/>
      <c r="FC236" s="80"/>
      <c r="FD236" s="80"/>
      <c r="FE236" s="80"/>
      <c r="FF236" s="80"/>
      <c r="FG236" s="80"/>
      <c r="FH236" s="80"/>
      <c r="FI236" s="80"/>
      <c r="FJ236" s="80"/>
      <c r="FK236" s="80"/>
      <c r="FL236" s="80"/>
      <c r="FM236" s="80"/>
      <c r="FN236" s="80"/>
      <c r="FO236" s="80"/>
      <c r="FP236" s="80"/>
      <c r="FQ236" s="80"/>
      <c r="FR236" s="80"/>
      <c r="FS236" s="80"/>
      <c r="FT236" s="80"/>
      <c r="FU236" s="80"/>
      <c r="FV236" s="80"/>
      <c r="FW236" s="80"/>
      <c r="FX236" s="80"/>
      <c r="FY236" s="80"/>
      <c r="FZ236" s="80"/>
      <c r="GA236" s="80"/>
      <c r="GB236" s="80"/>
      <c r="GC236" s="80"/>
      <c r="GD236" s="80"/>
      <c r="GE236" s="80"/>
      <c r="GF236" s="80"/>
      <c r="GG236" s="80"/>
      <c r="GH236" s="80"/>
      <c r="GI236" s="80"/>
      <c r="GJ236" s="80"/>
      <c r="GK236" s="80"/>
      <c r="GL236" s="80"/>
      <c r="GM236" s="80"/>
      <c r="GN236" s="80"/>
      <c r="GO236" s="80"/>
      <c r="GP236" s="80"/>
      <c r="GQ236" s="80"/>
      <c r="GR236" s="80"/>
      <c r="GS236" s="80"/>
      <c r="GT236" s="80"/>
      <c r="GU236" s="80"/>
      <c r="GV236" s="80"/>
      <c r="GW236" s="80"/>
      <c r="GX236" s="80"/>
      <c r="GY236" s="80"/>
      <c r="GZ236" s="80"/>
      <c r="HA236" s="80"/>
      <c r="HB236" s="80"/>
      <c r="HC236" s="80"/>
      <c r="HD236" s="80"/>
      <c r="HE236" s="80"/>
      <c r="HF236" s="80"/>
      <c r="HG236" s="80"/>
      <c r="HH236" s="80"/>
      <c r="HI236" s="80"/>
      <c r="HJ236" s="80"/>
      <c r="HK236" s="80"/>
      <c r="HL236" s="80"/>
      <c r="HM236" s="80"/>
      <c r="HN236" s="80"/>
      <c r="HO236" s="80"/>
      <c r="HP236" s="80"/>
      <c r="HQ236" s="80"/>
      <c r="HR236" s="80"/>
      <c r="HS236" s="80"/>
      <c r="HT236" s="80"/>
      <c r="HU236" s="80"/>
      <c r="HV236" s="80"/>
      <c r="HW236" s="80"/>
      <c r="HX236" s="80"/>
      <c r="HY236" s="80"/>
      <c r="HZ236" s="80"/>
      <c r="IA236" s="80"/>
      <c r="IB236" s="80"/>
      <c r="IC236" s="80"/>
      <c r="ID236" s="80"/>
      <c r="IE236" s="80"/>
      <c r="IF236" s="80"/>
      <c r="IG236" s="80"/>
      <c r="IH236" s="80"/>
      <c r="II236" s="80"/>
      <c r="IJ236" s="80"/>
      <c r="IK236" s="80"/>
      <c r="IL236" s="80"/>
      <c r="IM236" s="80"/>
      <c r="IN236" s="80"/>
      <c r="IO236" s="80"/>
      <c r="IP236" s="80"/>
      <c r="IQ236" s="80"/>
      <c r="IR236" s="80"/>
      <c r="IS236" s="80"/>
      <c r="IT236" s="80"/>
      <c r="IU236" s="80"/>
      <c r="IV236" s="80"/>
    </row>
    <row r="237" spans="1:256" s="167" customFormat="1" ht="33.75" customHeight="1" x14ac:dyDescent="0.25">
      <c r="A237" s="64">
        <v>7.2</v>
      </c>
      <c r="B237" s="113" t="s">
        <v>849</v>
      </c>
      <c r="C237" s="148">
        <f>SUM(C238)</f>
        <v>0</v>
      </c>
      <c r="D237" s="148">
        <f>D238</f>
        <v>0</v>
      </c>
      <c r="E237" s="67">
        <f>E238</f>
        <v>0</v>
      </c>
      <c r="F237" s="164"/>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6"/>
      <c r="AV237" s="164"/>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c r="DH237" s="165"/>
      <c r="DI237" s="165"/>
      <c r="DJ237" s="165"/>
      <c r="DK237" s="165"/>
      <c r="DL237" s="165"/>
      <c r="DM237" s="165"/>
      <c r="DN237" s="165"/>
      <c r="DO237" s="165"/>
      <c r="DP237" s="165"/>
      <c r="DQ237" s="165"/>
      <c r="DR237" s="165"/>
      <c r="DS237" s="165"/>
      <c r="DT237" s="165"/>
      <c r="DU237" s="165"/>
      <c r="DV237" s="165"/>
      <c r="DW237" s="165"/>
      <c r="DX237" s="165"/>
      <c r="DY237" s="165"/>
      <c r="DZ237" s="165"/>
      <c r="EA237" s="165"/>
      <c r="EB237" s="165"/>
      <c r="EC237" s="165"/>
      <c r="ED237" s="165"/>
      <c r="EE237" s="165"/>
      <c r="EF237" s="165"/>
      <c r="EG237" s="165"/>
      <c r="EH237" s="165"/>
      <c r="EI237" s="165"/>
      <c r="EJ237" s="165"/>
      <c r="EK237" s="165"/>
      <c r="EL237" s="165"/>
      <c r="EM237" s="165"/>
      <c r="EN237" s="165"/>
      <c r="EO237" s="165"/>
      <c r="EP237" s="165"/>
      <c r="EQ237" s="165"/>
      <c r="ER237" s="165"/>
      <c r="ES237" s="165"/>
      <c r="ET237" s="165"/>
      <c r="EU237" s="165"/>
      <c r="EV237" s="165"/>
      <c r="EW237" s="165"/>
      <c r="EX237" s="165"/>
      <c r="EY237" s="165"/>
      <c r="EZ237" s="165"/>
      <c r="FA237" s="165"/>
      <c r="FB237" s="165"/>
      <c r="FC237" s="165"/>
      <c r="FD237" s="165"/>
      <c r="FE237" s="165"/>
      <c r="FF237" s="165"/>
      <c r="FG237" s="165"/>
      <c r="FH237" s="165"/>
      <c r="FI237" s="165"/>
      <c r="FJ237" s="165"/>
      <c r="FK237" s="165"/>
      <c r="FL237" s="165"/>
      <c r="FM237" s="165"/>
      <c r="FN237" s="165"/>
      <c r="FO237" s="165"/>
      <c r="FP237" s="165"/>
      <c r="FQ237" s="165"/>
      <c r="FR237" s="165"/>
      <c r="FS237" s="165"/>
      <c r="FT237" s="165"/>
      <c r="FU237" s="165"/>
      <c r="FV237" s="165"/>
      <c r="FW237" s="165"/>
      <c r="FX237" s="165"/>
      <c r="FY237" s="165"/>
      <c r="FZ237" s="165"/>
      <c r="GA237" s="165"/>
      <c r="GB237" s="165"/>
      <c r="GC237" s="165"/>
      <c r="GD237" s="165"/>
      <c r="GE237" s="165"/>
      <c r="GF237" s="165"/>
      <c r="GG237" s="165"/>
      <c r="GH237" s="165"/>
      <c r="GI237" s="165"/>
      <c r="GJ237" s="165"/>
      <c r="GK237" s="165"/>
      <c r="GL237" s="165"/>
      <c r="GM237" s="165"/>
      <c r="GN237" s="165"/>
      <c r="GO237" s="165"/>
      <c r="GP237" s="165"/>
      <c r="GQ237" s="165"/>
      <c r="GR237" s="165"/>
      <c r="GS237" s="165"/>
      <c r="GT237" s="165"/>
      <c r="GU237" s="165"/>
      <c r="GV237" s="165"/>
      <c r="GW237" s="165"/>
      <c r="GX237" s="165"/>
      <c r="GY237" s="165"/>
      <c r="GZ237" s="165"/>
      <c r="HA237" s="165"/>
      <c r="HB237" s="165"/>
      <c r="HC237" s="165"/>
      <c r="HD237" s="165"/>
      <c r="HE237" s="165"/>
      <c r="HF237" s="165"/>
      <c r="HG237" s="165"/>
      <c r="HH237" s="165"/>
      <c r="HI237" s="165"/>
      <c r="HJ237" s="165"/>
      <c r="HK237" s="165"/>
      <c r="HL237" s="165"/>
      <c r="HM237" s="165"/>
      <c r="HN237" s="165"/>
      <c r="HO237" s="165"/>
      <c r="HP237" s="165"/>
      <c r="HQ237" s="165"/>
      <c r="HR237" s="165"/>
      <c r="HS237" s="165"/>
      <c r="HT237" s="165"/>
      <c r="HU237" s="165"/>
      <c r="HV237" s="165"/>
      <c r="HW237" s="165"/>
      <c r="HX237" s="165"/>
      <c r="HY237" s="165"/>
      <c r="HZ237" s="165"/>
      <c r="IA237" s="165"/>
      <c r="IB237" s="165"/>
      <c r="IC237" s="165"/>
      <c r="ID237" s="165"/>
      <c r="IE237" s="165"/>
      <c r="IF237" s="165"/>
      <c r="IG237" s="165"/>
      <c r="IH237" s="165"/>
      <c r="II237" s="165"/>
      <c r="IJ237" s="165"/>
      <c r="IK237" s="165"/>
      <c r="IL237" s="165"/>
      <c r="IM237" s="165"/>
      <c r="IN237" s="165"/>
      <c r="IO237" s="165"/>
      <c r="IP237" s="165"/>
      <c r="IQ237" s="165"/>
      <c r="IR237" s="165"/>
      <c r="IS237" s="165"/>
      <c r="IT237" s="165"/>
      <c r="IU237" s="165"/>
      <c r="IV237" s="165"/>
    </row>
    <row r="238" spans="1:256" s="82" customFormat="1" ht="25.5" customHeight="1" x14ac:dyDescent="0.25">
      <c r="A238" s="75" t="s">
        <v>850</v>
      </c>
      <c r="B238" s="76" t="s">
        <v>851</v>
      </c>
      <c r="C238" s="112">
        <v>0</v>
      </c>
      <c r="D238" s="112"/>
      <c r="E238" s="78">
        <f>C238+D238</f>
        <v>0</v>
      </c>
      <c r="F238" s="79"/>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1"/>
      <c r="AV238" s="79"/>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c r="EN238" s="80"/>
      <c r="EO238" s="80"/>
      <c r="EP238" s="80"/>
      <c r="EQ238" s="80"/>
      <c r="ER238" s="80"/>
      <c r="ES238" s="80"/>
      <c r="ET238" s="80"/>
      <c r="EU238" s="80"/>
      <c r="EV238" s="80"/>
      <c r="EW238" s="80"/>
      <c r="EX238" s="80"/>
      <c r="EY238" s="80"/>
      <c r="EZ238" s="80"/>
      <c r="FA238" s="80"/>
      <c r="FB238" s="80"/>
      <c r="FC238" s="80"/>
      <c r="FD238" s="80"/>
      <c r="FE238" s="80"/>
      <c r="FF238" s="80"/>
      <c r="FG238" s="80"/>
      <c r="FH238" s="80"/>
      <c r="FI238" s="80"/>
      <c r="FJ238" s="80"/>
      <c r="FK238" s="80"/>
      <c r="FL238" s="80"/>
      <c r="FM238" s="80"/>
      <c r="FN238" s="80"/>
      <c r="FO238" s="80"/>
      <c r="FP238" s="80"/>
      <c r="FQ238" s="80"/>
      <c r="FR238" s="80"/>
      <c r="FS238" s="80"/>
      <c r="FT238" s="80"/>
      <c r="FU238" s="80"/>
      <c r="FV238" s="80"/>
      <c r="FW238" s="80"/>
      <c r="FX238" s="80"/>
      <c r="FY238" s="80"/>
      <c r="FZ238" s="80"/>
      <c r="GA238" s="80"/>
      <c r="GB238" s="80"/>
      <c r="GC238" s="80"/>
      <c r="GD238" s="80"/>
      <c r="GE238" s="80"/>
      <c r="GF238" s="80"/>
      <c r="GG238" s="80"/>
      <c r="GH238" s="80"/>
      <c r="GI238" s="80"/>
      <c r="GJ238" s="80"/>
      <c r="GK238" s="80"/>
      <c r="GL238" s="80"/>
      <c r="GM238" s="80"/>
      <c r="GN238" s="80"/>
      <c r="GO238" s="80"/>
      <c r="GP238" s="80"/>
      <c r="GQ238" s="80"/>
      <c r="GR238" s="80"/>
      <c r="GS238" s="80"/>
      <c r="GT238" s="80"/>
      <c r="GU238" s="80"/>
      <c r="GV238" s="80"/>
      <c r="GW238" s="80"/>
      <c r="GX238" s="80"/>
      <c r="GY238" s="80"/>
      <c r="GZ238" s="80"/>
      <c r="HA238" s="80"/>
      <c r="HB238" s="80"/>
      <c r="HC238" s="80"/>
      <c r="HD238" s="80"/>
      <c r="HE238" s="80"/>
      <c r="HF238" s="80"/>
      <c r="HG238" s="80"/>
      <c r="HH238" s="80"/>
      <c r="HI238" s="80"/>
      <c r="HJ238" s="80"/>
      <c r="HK238" s="80"/>
      <c r="HL238" s="80"/>
      <c r="HM238" s="80"/>
      <c r="HN238" s="80"/>
      <c r="HO238" s="80"/>
      <c r="HP238" s="80"/>
      <c r="HQ238" s="80"/>
      <c r="HR238" s="80"/>
      <c r="HS238" s="80"/>
      <c r="HT238" s="80"/>
      <c r="HU238" s="80"/>
      <c r="HV238" s="80"/>
      <c r="HW238" s="80"/>
      <c r="HX238" s="80"/>
      <c r="HY238" s="80"/>
      <c r="HZ238" s="80"/>
      <c r="IA238" s="80"/>
      <c r="IB238" s="80"/>
      <c r="IC238" s="80"/>
      <c r="ID238" s="80"/>
      <c r="IE238" s="80"/>
      <c r="IF238" s="80"/>
      <c r="IG238" s="80"/>
      <c r="IH238" s="80"/>
      <c r="II238" s="80"/>
      <c r="IJ238" s="80"/>
      <c r="IK238" s="80"/>
      <c r="IL238" s="80"/>
      <c r="IM238" s="80"/>
      <c r="IN238" s="80"/>
      <c r="IO238" s="80"/>
      <c r="IP238" s="80"/>
      <c r="IQ238" s="80"/>
      <c r="IR238" s="80"/>
      <c r="IS238" s="80"/>
      <c r="IT238" s="80"/>
      <c r="IU238" s="80"/>
      <c r="IV238" s="80"/>
    </row>
    <row r="239" spans="1:256" s="82" customFormat="1" ht="31.5" x14ac:dyDescent="0.25">
      <c r="A239" s="64">
        <v>7.3</v>
      </c>
      <c r="B239" s="113" t="s">
        <v>852</v>
      </c>
      <c r="C239" s="148">
        <f>SUM(C240)</f>
        <v>0</v>
      </c>
      <c r="D239" s="148">
        <f>SUM(D240)</f>
        <v>0</v>
      </c>
      <c r="E239" s="125">
        <f>SUM(E240)</f>
        <v>0</v>
      </c>
      <c r="F239" s="79"/>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1"/>
      <c r="AV239" s="79"/>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c r="EN239" s="80"/>
      <c r="EO239" s="80"/>
      <c r="EP239" s="80"/>
      <c r="EQ239" s="80"/>
      <c r="ER239" s="80"/>
      <c r="ES239" s="80"/>
      <c r="ET239" s="80"/>
      <c r="EU239" s="80"/>
      <c r="EV239" s="80"/>
      <c r="EW239" s="80"/>
      <c r="EX239" s="80"/>
      <c r="EY239" s="80"/>
      <c r="EZ239" s="80"/>
      <c r="FA239" s="80"/>
      <c r="FB239" s="80"/>
      <c r="FC239" s="80"/>
      <c r="FD239" s="80"/>
      <c r="FE239" s="80"/>
      <c r="FF239" s="80"/>
      <c r="FG239" s="80"/>
      <c r="FH239" s="80"/>
      <c r="FI239" s="80"/>
      <c r="FJ239" s="80"/>
      <c r="FK239" s="80"/>
      <c r="FL239" s="80"/>
      <c r="FM239" s="80"/>
      <c r="FN239" s="80"/>
      <c r="FO239" s="80"/>
      <c r="FP239" s="80"/>
      <c r="FQ239" s="80"/>
      <c r="FR239" s="80"/>
      <c r="FS239" s="80"/>
      <c r="FT239" s="80"/>
      <c r="FU239" s="80"/>
      <c r="FV239" s="80"/>
      <c r="FW239" s="80"/>
      <c r="FX239" s="80"/>
      <c r="FY239" s="80"/>
      <c r="FZ239" s="80"/>
      <c r="GA239" s="80"/>
      <c r="GB239" s="80"/>
      <c r="GC239" s="80"/>
      <c r="GD239" s="80"/>
      <c r="GE239" s="80"/>
      <c r="GF239" s="80"/>
      <c r="GG239" s="80"/>
      <c r="GH239" s="80"/>
      <c r="GI239" s="80"/>
      <c r="GJ239" s="80"/>
      <c r="GK239" s="80"/>
      <c r="GL239" s="80"/>
      <c r="GM239" s="80"/>
      <c r="GN239" s="80"/>
      <c r="GO239" s="80"/>
      <c r="GP239" s="80"/>
      <c r="GQ239" s="80"/>
      <c r="GR239" s="80"/>
      <c r="GS239" s="80"/>
      <c r="GT239" s="80"/>
      <c r="GU239" s="80"/>
      <c r="GV239" s="80"/>
      <c r="GW239" s="80"/>
      <c r="GX239" s="80"/>
      <c r="GY239" s="80"/>
      <c r="GZ239" s="80"/>
      <c r="HA239" s="80"/>
      <c r="HB239" s="80"/>
      <c r="HC239" s="80"/>
      <c r="HD239" s="80"/>
      <c r="HE239" s="80"/>
      <c r="HF239" s="80"/>
      <c r="HG239" s="80"/>
      <c r="HH239" s="80"/>
      <c r="HI239" s="80"/>
      <c r="HJ239" s="80"/>
      <c r="HK239" s="80"/>
      <c r="HL239" s="80"/>
      <c r="HM239" s="80"/>
      <c r="HN239" s="80"/>
      <c r="HO239" s="80"/>
      <c r="HP239" s="80"/>
      <c r="HQ239" s="80"/>
      <c r="HR239" s="80"/>
      <c r="HS239" s="80"/>
      <c r="HT239" s="80"/>
      <c r="HU239" s="80"/>
      <c r="HV239" s="80"/>
      <c r="HW239" s="80"/>
      <c r="HX239" s="80"/>
      <c r="HY239" s="80"/>
      <c r="HZ239" s="80"/>
      <c r="IA239" s="80"/>
      <c r="IB239" s="80"/>
      <c r="IC239" s="80"/>
      <c r="ID239" s="80"/>
      <c r="IE239" s="80"/>
      <c r="IF239" s="80"/>
      <c r="IG239" s="80"/>
      <c r="IH239" s="80"/>
      <c r="II239" s="80"/>
      <c r="IJ239" s="80"/>
      <c r="IK239" s="80"/>
      <c r="IL239" s="80"/>
      <c r="IM239" s="80"/>
      <c r="IN239" s="80"/>
      <c r="IO239" s="80"/>
      <c r="IP239" s="80"/>
      <c r="IQ239" s="80"/>
      <c r="IR239" s="80"/>
      <c r="IS239" s="80"/>
      <c r="IT239" s="80"/>
      <c r="IU239" s="80"/>
      <c r="IV239" s="80"/>
    </row>
    <row r="240" spans="1:256" s="82" customFormat="1" ht="39" customHeight="1" x14ac:dyDescent="0.25">
      <c r="A240" s="75" t="s">
        <v>853</v>
      </c>
      <c r="B240" s="76" t="s">
        <v>854</v>
      </c>
      <c r="C240" s="112">
        <v>0</v>
      </c>
      <c r="D240" s="112"/>
      <c r="E240" s="78">
        <f>C240+D240</f>
        <v>0</v>
      </c>
      <c r="F240" s="79"/>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1"/>
      <c r="AV240" s="79"/>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0"/>
      <c r="DJ240" s="80"/>
      <c r="DK240" s="80"/>
      <c r="DL240" s="80"/>
      <c r="DM240" s="80"/>
      <c r="DN240" s="80"/>
      <c r="DO240" s="80"/>
      <c r="DP240" s="80"/>
      <c r="DQ240" s="80"/>
      <c r="DR240" s="80"/>
      <c r="DS240" s="80"/>
      <c r="DT240" s="80"/>
      <c r="DU240" s="80"/>
      <c r="DV240" s="80"/>
      <c r="DW240" s="80"/>
      <c r="DX240" s="80"/>
      <c r="DY240" s="80"/>
      <c r="DZ240" s="80"/>
      <c r="EA240" s="80"/>
      <c r="EB240" s="80"/>
      <c r="EC240" s="80"/>
      <c r="ED240" s="80"/>
      <c r="EE240" s="80"/>
      <c r="EF240" s="80"/>
      <c r="EG240" s="80"/>
      <c r="EH240" s="80"/>
      <c r="EI240" s="80"/>
      <c r="EJ240" s="80"/>
      <c r="EK240" s="80"/>
      <c r="EL240" s="80"/>
      <c r="EM240" s="80"/>
      <c r="EN240" s="80"/>
      <c r="EO240" s="80"/>
      <c r="EP240" s="80"/>
      <c r="EQ240" s="80"/>
      <c r="ER240" s="80"/>
      <c r="ES240" s="80"/>
      <c r="ET240" s="80"/>
      <c r="EU240" s="80"/>
      <c r="EV240" s="80"/>
      <c r="EW240" s="80"/>
      <c r="EX240" s="80"/>
      <c r="EY240" s="80"/>
      <c r="EZ240" s="80"/>
      <c r="FA240" s="80"/>
      <c r="FB240" s="80"/>
      <c r="FC240" s="80"/>
      <c r="FD240" s="80"/>
      <c r="FE240" s="80"/>
      <c r="FF240" s="80"/>
      <c r="FG240" s="80"/>
      <c r="FH240" s="80"/>
      <c r="FI240" s="80"/>
      <c r="FJ240" s="80"/>
      <c r="FK240" s="80"/>
      <c r="FL240" s="80"/>
      <c r="FM240" s="80"/>
      <c r="FN240" s="80"/>
      <c r="FO240" s="80"/>
      <c r="FP240" s="80"/>
      <c r="FQ240" s="80"/>
      <c r="FR240" s="80"/>
      <c r="FS240" s="80"/>
      <c r="FT240" s="80"/>
      <c r="FU240" s="80"/>
      <c r="FV240" s="80"/>
      <c r="FW240" s="80"/>
      <c r="FX240" s="80"/>
      <c r="FY240" s="80"/>
      <c r="FZ240" s="80"/>
      <c r="GA240" s="80"/>
      <c r="GB240" s="80"/>
      <c r="GC240" s="80"/>
      <c r="GD240" s="80"/>
      <c r="GE240" s="80"/>
      <c r="GF240" s="80"/>
      <c r="GG240" s="80"/>
      <c r="GH240" s="80"/>
      <c r="GI240" s="80"/>
      <c r="GJ240" s="80"/>
      <c r="GK240" s="80"/>
      <c r="GL240" s="80"/>
      <c r="GM240" s="80"/>
      <c r="GN240" s="80"/>
      <c r="GO240" s="80"/>
      <c r="GP240" s="80"/>
      <c r="GQ240" s="80"/>
      <c r="GR240" s="80"/>
      <c r="GS240" s="80"/>
      <c r="GT240" s="80"/>
      <c r="GU240" s="80"/>
      <c r="GV240" s="80"/>
      <c r="GW240" s="80"/>
      <c r="GX240" s="80"/>
      <c r="GY240" s="80"/>
      <c r="GZ240" s="80"/>
      <c r="HA240" s="80"/>
      <c r="HB240" s="80"/>
      <c r="HC240" s="80"/>
      <c r="HD240" s="80"/>
      <c r="HE240" s="80"/>
      <c r="HF240" s="80"/>
      <c r="HG240" s="80"/>
      <c r="HH240" s="80"/>
      <c r="HI240" s="80"/>
      <c r="HJ240" s="80"/>
      <c r="HK240" s="80"/>
      <c r="HL240" s="80"/>
      <c r="HM240" s="80"/>
      <c r="HN240" s="80"/>
      <c r="HO240" s="80"/>
      <c r="HP240" s="80"/>
      <c r="HQ240" s="80"/>
      <c r="HR240" s="80"/>
      <c r="HS240" s="80"/>
      <c r="HT240" s="80"/>
      <c r="HU240" s="80"/>
      <c r="HV240" s="80"/>
      <c r="HW240" s="80"/>
      <c r="HX240" s="80"/>
      <c r="HY240" s="80"/>
      <c r="HZ240" s="80"/>
      <c r="IA240" s="80"/>
      <c r="IB240" s="80"/>
      <c r="IC240" s="80"/>
      <c r="ID240" s="80"/>
      <c r="IE240" s="80"/>
      <c r="IF240" s="80"/>
      <c r="IG240" s="80"/>
      <c r="IH240" s="80"/>
      <c r="II240" s="80"/>
      <c r="IJ240" s="80"/>
      <c r="IK240" s="80"/>
      <c r="IL240" s="80"/>
      <c r="IM240" s="80"/>
      <c r="IN240" s="80"/>
      <c r="IO240" s="80"/>
      <c r="IP240" s="80"/>
      <c r="IQ240" s="80"/>
      <c r="IR240" s="80"/>
      <c r="IS240" s="80"/>
      <c r="IT240" s="80"/>
      <c r="IU240" s="80"/>
      <c r="IV240" s="80"/>
    </row>
    <row r="241" spans="1:256" s="82" customFormat="1" ht="48.75" customHeight="1" x14ac:dyDescent="0.25">
      <c r="A241" s="64">
        <v>7.4</v>
      </c>
      <c r="B241" s="113" t="s">
        <v>855</v>
      </c>
      <c r="C241" s="148">
        <f>SUM(C242)</f>
        <v>0</v>
      </c>
      <c r="D241" s="148">
        <f>D242</f>
        <v>0</v>
      </c>
      <c r="E241" s="125">
        <f>E242</f>
        <v>0</v>
      </c>
      <c r="F241" s="79"/>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1"/>
      <c r="AV241" s="79"/>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c r="DC241" s="80"/>
      <c r="DD241" s="80"/>
      <c r="DE241" s="80"/>
      <c r="DF241" s="80"/>
      <c r="DG241" s="80"/>
      <c r="DH241" s="80"/>
      <c r="DI241" s="80"/>
      <c r="DJ241" s="80"/>
      <c r="DK241" s="80"/>
      <c r="DL241" s="80"/>
      <c r="DM241" s="80"/>
      <c r="DN241" s="80"/>
      <c r="DO241" s="80"/>
      <c r="DP241" s="80"/>
      <c r="DQ241" s="80"/>
      <c r="DR241" s="80"/>
      <c r="DS241" s="80"/>
      <c r="DT241" s="80"/>
      <c r="DU241" s="80"/>
      <c r="DV241" s="80"/>
      <c r="DW241" s="80"/>
      <c r="DX241" s="80"/>
      <c r="DY241" s="80"/>
      <c r="DZ241" s="80"/>
      <c r="EA241" s="80"/>
      <c r="EB241" s="80"/>
      <c r="EC241" s="80"/>
      <c r="ED241" s="80"/>
      <c r="EE241" s="80"/>
      <c r="EF241" s="80"/>
      <c r="EG241" s="80"/>
      <c r="EH241" s="80"/>
      <c r="EI241" s="80"/>
      <c r="EJ241" s="80"/>
      <c r="EK241" s="80"/>
      <c r="EL241" s="80"/>
      <c r="EM241" s="80"/>
      <c r="EN241" s="80"/>
      <c r="EO241" s="80"/>
      <c r="EP241" s="80"/>
      <c r="EQ241" s="80"/>
      <c r="ER241" s="80"/>
      <c r="ES241" s="80"/>
      <c r="ET241" s="80"/>
      <c r="EU241" s="80"/>
      <c r="EV241" s="80"/>
      <c r="EW241" s="80"/>
      <c r="EX241" s="80"/>
      <c r="EY241" s="80"/>
      <c r="EZ241" s="80"/>
      <c r="FA241" s="80"/>
      <c r="FB241" s="80"/>
      <c r="FC241" s="80"/>
      <c r="FD241" s="80"/>
      <c r="FE241" s="80"/>
      <c r="FF241" s="80"/>
      <c r="FG241" s="80"/>
      <c r="FH241" s="80"/>
      <c r="FI241" s="80"/>
      <c r="FJ241" s="80"/>
      <c r="FK241" s="80"/>
      <c r="FL241" s="80"/>
      <c r="FM241" s="80"/>
      <c r="FN241" s="80"/>
      <c r="FO241" s="80"/>
      <c r="FP241" s="80"/>
      <c r="FQ241" s="80"/>
      <c r="FR241" s="80"/>
      <c r="FS241" s="80"/>
      <c r="FT241" s="80"/>
      <c r="FU241" s="80"/>
      <c r="FV241" s="80"/>
      <c r="FW241" s="80"/>
      <c r="FX241" s="80"/>
      <c r="FY241" s="80"/>
      <c r="FZ241" s="80"/>
      <c r="GA241" s="80"/>
      <c r="GB241" s="80"/>
      <c r="GC241" s="80"/>
      <c r="GD241" s="80"/>
      <c r="GE241" s="80"/>
      <c r="GF241" s="80"/>
      <c r="GG241" s="80"/>
      <c r="GH241" s="80"/>
      <c r="GI241" s="80"/>
      <c r="GJ241" s="80"/>
      <c r="GK241" s="80"/>
      <c r="GL241" s="80"/>
      <c r="GM241" s="80"/>
      <c r="GN241" s="80"/>
      <c r="GO241" s="80"/>
      <c r="GP241" s="80"/>
      <c r="GQ241" s="80"/>
      <c r="GR241" s="80"/>
      <c r="GS241" s="80"/>
      <c r="GT241" s="80"/>
      <c r="GU241" s="80"/>
      <c r="GV241" s="80"/>
      <c r="GW241" s="80"/>
      <c r="GX241" s="80"/>
      <c r="GY241" s="80"/>
      <c r="GZ241" s="80"/>
      <c r="HA241" s="80"/>
      <c r="HB241" s="80"/>
      <c r="HC241" s="80"/>
      <c r="HD241" s="80"/>
      <c r="HE241" s="80"/>
      <c r="HF241" s="80"/>
      <c r="HG241" s="80"/>
      <c r="HH241" s="80"/>
      <c r="HI241" s="80"/>
      <c r="HJ241" s="80"/>
      <c r="HK241" s="80"/>
      <c r="HL241" s="80"/>
      <c r="HM241" s="80"/>
      <c r="HN241" s="80"/>
      <c r="HO241" s="80"/>
      <c r="HP241" s="80"/>
      <c r="HQ241" s="80"/>
      <c r="HR241" s="80"/>
      <c r="HS241" s="80"/>
      <c r="HT241" s="80"/>
      <c r="HU241" s="80"/>
      <c r="HV241" s="80"/>
      <c r="HW241" s="80"/>
      <c r="HX241" s="80"/>
      <c r="HY241" s="80"/>
      <c r="HZ241" s="80"/>
      <c r="IA241" s="80"/>
      <c r="IB241" s="80"/>
      <c r="IC241" s="80"/>
      <c r="ID241" s="80"/>
      <c r="IE241" s="80"/>
      <c r="IF241" s="80"/>
      <c r="IG241" s="80"/>
      <c r="IH241" s="80"/>
      <c r="II241" s="80"/>
      <c r="IJ241" s="80"/>
      <c r="IK241" s="80"/>
      <c r="IL241" s="80"/>
      <c r="IM241" s="80"/>
      <c r="IN241" s="80"/>
      <c r="IO241" s="80"/>
      <c r="IP241" s="80"/>
      <c r="IQ241" s="80"/>
      <c r="IR241" s="80"/>
      <c r="IS241" s="80"/>
      <c r="IT241" s="80"/>
      <c r="IU241" s="80"/>
      <c r="IV241" s="80"/>
    </row>
    <row r="242" spans="1:256" s="82" customFormat="1" ht="25.5" customHeight="1" x14ac:dyDescent="0.25">
      <c r="A242" s="75" t="s">
        <v>856</v>
      </c>
      <c r="B242" s="76" t="s">
        <v>857</v>
      </c>
      <c r="C242" s="112">
        <v>0</v>
      </c>
      <c r="D242" s="112"/>
      <c r="E242" s="78">
        <f>C242+D242</f>
        <v>0</v>
      </c>
      <c r="F242" s="79"/>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1"/>
      <c r="AV242" s="79"/>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c r="DC242" s="80"/>
      <c r="DD242" s="80"/>
      <c r="DE242" s="80"/>
      <c r="DF242" s="80"/>
      <c r="DG242" s="80"/>
      <c r="DH242" s="80"/>
      <c r="DI242" s="80"/>
      <c r="DJ242" s="80"/>
      <c r="DK242" s="80"/>
      <c r="DL242" s="80"/>
      <c r="DM242" s="80"/>
      <c r="DN242" s="80"/>
      <c r="DO242" s="80"/>
      <c r="DP242" s="80"/>
      <c r="DQ242" s="80"/>
      <c r="DR242" s="80"/>
      <c r="DS242" s="80"/>
      <c r="DT242" s="80"/>
      <c r="DU242" s="80"/>
      <c r="DV242" s="80"/>
      <c r="DW242" s="80"/>
      <c r="DX242" s="80"/>
      <c r="DY242" s="80"/>
      <c r="DZ242" s="80"/>
      <c r="EA242" s="80"/>
      <c r="EB242" s="80"/>
      <c r="EC242" s="80"/>
      <c r="ED242" s="80"/>
      <c r="EE242" s="80"/>
      <c r="EF242" s="80"/>
      <c r="EG242" s="80"/>
      <c r="EH242" s="80"/>
      <c r="EI242" s="80"/>
      <c r="EJ242" s="80"/>
      <c r="EK242" s="80"/>
      <c r="EL242" s="80"/>
      <c r="EM242" s="80"/>
      <c r="EN242" s="80"/>
      <c r="EO242" s="80"/>
      <c r="EP242" s="80"/>
      <c r="EQ242" s="80"/>
      <c r="ER242" s="80"/>
      <c r="ES242" s="80"/>
      <c r="ET242" s="80"/>
      <c r="EU242" s="80"/>
      <c r="EV242" s="80"/>
      <c r="EW242" s="80"/>
      <c r="EX242" s="80"/>
      <c r="EY242" s="80"/>
      <c r="EZ242" s="80"/>
      <c r="FA242" s="80"/>
      <c r="FB242" s="80"/>
      <c r="FC242" s="80"/>
      <c r="FD242" s="80"/>
      <c r="FE242" s="80"/>
      <c r="FF242" s="80"/>
      <c r="FG242" s="80"/>
      <c r="FH242" s="80"/>
      <c r="FI242" s="80"/>
      <c r="FJ242" s="80"/>
      <c r="FK242" s="80"/>
      <c r="FL242" s="80"/>
      <c r="FM242" s="80"/>
      <c r="FN242" s="80"/>
      <c r="FO242" s="80"/>
      <c r="FP242" s="80"/>
      <c r="FQ242" s="80"/>
      <c r="FR242" s="80"/>
      <c r="FS242" s="80"/>
      <c r="FT242" s="80"/>
      <c r="FU242" s="80"/>
      <c r="FV242" s="80"/>
      <c r="FW242" s="80"/>
      <c r="FX242" s="80"/>
      <c r="FY242" s="80"/>
      <c r="FZ242" s="80"/>
      <c r="GA242" s="80"/>
      <c r="GB242" s="80"/>
      <c r="GC242" s="80"/>
      <c r="GD242" s="80"/>
      <c r="GE242" s="80"/>
      <c r="GF242" s="80"/>
      <c r="GG242" s="80"/>
      <c r="GH242" s="80"/>
      <c r="GI242" s="80"/>
      <c r="GJ242" s="80"/>
      <c r="GK242" s="80"/>
      <c r="GL242" s="80"/>
      <c r="GM242" s="80"/>
      <c r="GN242" s="80"/>
      <c r="GO242" s="80"/>
      <c r="GP242" s="80"/>
      <c r="GQ242" s="80"/>
      <c r="GR242" s="80"/>
      <c r="GS242" s="80"/>
      <c r="GT242" s="80"/>
      <c r="GU242" s="80"/>
      <c r="GV242" s="80"/>
      <c r="GW242" s="80"/>
      <c r="GX242" s="80"/>
      <c r="GY242" s="80"/>
      <c r="GZ242" s="80"/>
      <c r="HA242" s="80"/>
      <c r="HB242" s="80"/>
      <c r="HC242" s="80"/>
      <c r="HD242" s="80"/>
      <c r="HE242" s="80"/>
      <c r="HF242" s="80"/>
      <c r="HG242" s="80"/>
      <c r="HH242" s="80"/>
      <c r="HI242" s="80"/>
      <c r="HJ242" s="80"/>
      <c r="HK242" s="80"/>
      <c r="HL242" s="80"/>
      <c r="HM242" s="80"/>
      <c r="HN242" s="80"/>
      <c r="HO242" s="80"/>
      <c r="HP242" s="80"/>
      <c r="HQ242" s="80"/>
      <c r="HR242" s="80"/>
      <c r="HS242" s="80"/>
      <c r="HT242" s="80"/>
      <c r="HU242" s="80"/>
      <c r="HV242" s="80"/>
      <c r="HW242" s="80"/>
      <c r="HX242" s="80"/>
      <c r="HY242" s="80"/>
      <c r="HZ242" s="80"/>
      <c r="IA242" s="80"/>
      <c r="IB242" s="80"/>
      <c r="IC242" s="80"/>
      <c r="ID242" s="80"/>
      <c r="IE242" s="80"/>
      <c r="IF242" s="80"/>
      <c r="IG242" s="80"/>
      <c r="IH242" s="80"/>
      <c r="II242" s="80"/>
      <c r="IJ242" s="80"/>
      <c r="IK242" s="80"/>
      <c r="IL242" s="80"/>
      <c r="IM242" s="80"/>
      <c r="IN242" s="80"/>
      <c r="IO242" s="80"/>
      <c r="IP242" s="80"/>
      <c r="IQ242" s="80"/>
      <c r="IR242" s="80"/>
      <c r="IS242" s="80"/>
      <c r="IT242" s="80"/>
      <c r="IU242" s="80"/>
      <c r="IV242" s="80"/>
    </row>
    <row r="243" spans="1:256" s="82" customFormat="1" ht="48.75" customHeight="1" x14ac:dyDescent="0.25">
      <c r="A243" s="64">
        <v>7.9</v>
      </c>
      <c r="B243" s="113" t="s">
        <v>858</v>
      </c>
      <c r="C243" s="148">
        <f>SUM(C244:C245)</f>
        <v>0</v>
      </c>
      <c r="D243" s="148">
        <f>D244+D245</f>
        <v>0</v>
      </c>
      <c r="E243" s="114">
        <f>E244+E245</f>
        <v>0</v>
      </c>
      <c r="F243" s="79"/>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1"/>
      <c r="AV243" s="79"/>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0"/>
      <c r="CY243" s="80"/>
      <c r="CZ243" s="80"/>
      <c r="DA243" s="80"/>
      <c r="DB243" s="80"/>
      <c r="DC243" s="80"/>
      <c r="DD243" s="80"/>
      <c r="DE243" s="80"/>
      <c r="DF243" s="80"/>
      <c r="DG243" s="80"/>
      <c r="DH243" s="80"/>
      <c r="DI243" s="80"/>
      <c r="DJ243" s="80"/>
      <c r="DK243" s="80"/>
      <c r="DL243" s="80"/>
      <c r="DM243" s="80"/>
      <c r="DN243" s="80"/>
      <c r="DO243" s="80"/>
      <c r="DP243" s="80"/>
      <c r="DQ243" s="80"/>
      <c r="DR243" s="80"/>
      <c r="DS243" s="80"/>
      <c r="DT243" s="80"/>
      <c r="DU243" s="80"/>
      <c r="DV243" s="80"/>
      <c r="DW243" s="80"/>
      <c r="DX243" s="80"/>
      <c r="DY243" s="80"/>
      <c r="DZ243" s="80"/>
      <c r="EA243" s="80"/>
      <c r="EB243" s="80"/>
      <c r="EC243" s="80"/>
      <c r="ED243" s="80"/>
      <c r="EE243" s="80"/>
      <c r="EF243" s="80"/>
      <c r="EG243" s="80"/>
      <c r="EH243" s="80"/>
      <c r="EI243" s="80"/>
      <c r="EJ243" s="80"/>
      <c r="EK243" s="80"/>
      <c r="EL243" s="80"/>
      <c r="EM243" s="80"/>
      <c r="EN243" s="80"/>
      <c r="EO243" s="80"/>
      <c r="EP243" s="80"/>
      <c r="EQ243" s="80"/>
      <c r="ER243" s="80"/>
      <c r="ES243" s="80"/>
      <c r="ET243" s="80"/>
      <c r="EU243" s="80"/>
      <c r="EV243" s="80"/>
      <c r="EW243" s="80"/>
      <c r="EX243" s="80"/>
      <c r="EY243" s="80"/>
      <c r="EZ243" s="80"/>
      <c r="FA243" s="80"/>
      <c r="FB243" s="80"/>
      <c r="FC243" s="80"/>
      <c r="FD243" s="80"/>
      <c r="FE243" s="80"/>
      <c r="FF243" s="80"/>
      <c r="FG243" s="80"/>
      <c r="FH243" s="80"/>
      <c r="FI243" s="80"/>
      <c r="FJ243" s="80"/>
      <c r="FK243" s="80"/>
      <c r="FL243" s="80"/>
      <c r="FM243" s="80"/>
      <c r="FN243" s="80"/>
      <c r="FO243" s="80"/>
      <c r="FP243" s="80"/>
      <c r="FQ243" s="80"/>
      <c r="FR243" s="80"/>
      <c r="FS243" s="80"/>
      <c r="FT243" s="80"/>
      <c r="FU243" s="80"/>
      <c r="FV243" s="80"/>
      <c r="FW243" s="80"/>
      <c r="FX243" s="80"/>
      <c r="FY243" s="80"/>
      <c r="FZ243" s="80"/>
      <c r="GA243" s="80"/>
      <c r="GB243" s="80"/>
      <c r="GC243" s="80"/>
      <c r="GD243" s="80"/>
      <c r="GE243" s="80"/>
      <c r="GF243" s="80"/>
      <c r="GG243" s="80"/>
      <c r="GH243" s="80"/>
      <c r="GI243" s="80"/>
      <c r="GJ243" s="80"/>
      <c r="GK243" s="80"/>
      <c r="GL243" s="80"/>
      <c r="GM243" s="80"/>
      <c r="GN243" s="80"/>
      <c r="GO243" s="80"/>
      <c r="GP243" s="80"/>
      <c r="GQ243" s="80"/>
      <c r="GR243" s="80"/>
      <c r="GS243" s="80"/>
      <c r="GT243" s="80"/>
      <c r="GU243" s="80"/>
      <c r="GV243" s="80"/>
      <c r="GW243" s="80"/>
      <c r="GX243" s="80"/>
      <c r="GY243" s="80"/>
      <c r="GZ243" s="80"/>
      <c r="HA243" s="80"/>
      <c r="HB243" s="80"/>
      <c r="HC243" s="80"/>
      <c r="HD243" s="80"/>
      <c r="HE243" s="80"/>
      <c r="HF243" s="80"/>
      <c r="HG243" s="80"/>
      <c r="HH243" s="80"/>
      <c r="HI243" s="80"/>
      <c r="HJ243" s="80"/>
      <c r="HK243" s="80"/>
      <c r="HL243" s="80"/>
      <c r="HM243" s="80"/>
      <c r="HN243" s="80"/>
      <c r="HO243" s="80"/>
      <c r="HP243" s="80"/>
      <c r="HQ243" s="80"/>
      <c r="HR243" s="80"/>
      <c r="HS243" s="80"/>
      <c r="HT243" s="80"/>
      <c r="HU243" s="80"/>
      <c r="HV243" s="80"/>
      <c r="HW243" s="80"/>
      <c r="HX243" s="80"/>
      <c r="HY243" s="80"/>
      <c r="HZ243" s="80"/>
      <c r="IA243" s="80"/>
      <c r="IB243" s="80"/>
      <c r="IC243" s="80"/>
      <c r="ID243" s="80"/>
      <c r="IE243" s="80"/>
      <c r="IF243" s="80"/>
      <c r="IG243" s="80"/>
      <c r="IH243" s="80"/>
      <c r="II243" s="80"/>
      <c r="IJ243" s="80"/>
      <c r="IK243" s="80"/>
      <c r="IL243" s="80"/>
      <c r="IM243" s="80"/>
      <c r="IN243" s="80"/>
      <c r="IO243" s="80"/>
      <c r="IP243" s="80"/>
      <c r="IQ243" s="80"/>
      <c r="IR243" s="80"/>
      <c r="IS243" s="80"/>
      <c r="IT243" s="80"/>
      <c r="IU243" s="80"/>
      <c r="IV243" s="80"/>
    </row>
    <row r="244" spans="1:256" s="82" customFormat="1" ht="45" customHeight="1" x14ac:dyDescent="0.25">
      <c r="A244" s="75" t="s">
        <v>859</v>
      </c>
      <c r="B244" s="76" t="s">
        <v>860</v>
      </c>
      <c r="C244" s="112">
        <v>0</v>
      </c>
      <c r="D244" s="112"/>
      <c r="E244" s="78">
        <f>C244+D244</f>
        <v>0</v>
      </c>
      <c r="F244" s="79"/>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1"/>
      <c r="AV244" s="79"/>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0"/>
      <c r="DJ244" s="80"/>
      <c r="DK244" s="80"/>
      <c r="DL244" s="80"/>
      <c r="DM244" s="80"/>
      <c r="DN244" s="80"/>
      <c r="DO244" s="80"/>
      <c r="DP244" s="80"/>
      <c r="DQ244" s="80"/>
      <c r="DR244" s="80"/>
      <c r="DS244" s="80"/>
      <c r="DT244" s="80"/>
      <c r="DU244" s="80"/>
      <c r="DV244" s="80"/>
      <c r="DW244" s="80"/>
      <c r="DX244" s="80"/>
      <c r="DY244" s="80"/>
      <c r="DZ244" s="80"/>
      <c r="EA244" s="80"/>
      <c r="EB244" s="80"/>
      <c r="EC244" s="80"/>
      <c r="ED244" s="80"/>
      <c r="EE244" s="80"/>
      <c r="EF244" s="80"/>
      <c r="EG244" s="80"/>
      <c r="EH244" s="80"/>
      <c r="EI244" s="80"/>
      <c r="EJ244" s="80"/>
      <c r="EK244" s="80"/>
      <c r="EL244" s="80"/>
      <c r="EM244" s="80"/>
      <c r="EN244" s="80"/>
      <c r="EO244" s="80"/>
      <c r="EP244" s="80"/>
      <c r="EQ244" s="80"/>
      <c r="ER244" s="80"/>
      <c r="ES244" s="80"/>
      <c r="ET244" s="80"/>
      <c r="EU244" s="80"/>
      <c r="EV244" s="80"/>
      <c r="EW244" s="80"/>
      <c r="EX244" s="80"/>
      <c r="EY244" s="80"/>
      <c r="EZ244" s="80"/>
      <c r="FA244" s="80"/>
      <c r="FB244" s="80"/>
      <c r="FC244" s="80"/>
      <c r="FD244" s="80"/>
      <c r="FE244" s="80"/>
      <c r="FF244" s="80"/>
      <c r="FG244" s="80"/>
      <c r="FH244" s="80"/>
      <c r="FI244" s="80"/>
      <c r="FJ244" s="80"/>
      <c r="FK244" s="80"/>
      <c r="FL244" s="80"/>
      <c r="FM244" s="80"/>
      <c r="FN244" s="80"/>
      <c r="FO244" s="80"/>
      <c r="FP244" s="80"/>
      <c r="FQ244" s="80"/>
      <c r="FR244" s="80"/>
      <c r="FS244" s="80"/>
      <c r="FT244" s="80"/>
      <c r="FU244" s="80"/>
      <c r="FV244" s="80"/>
      <c r="FW244" s="80"/>
      <c r="FX244" s="80"/>
      <c r="FY244" s="80"/>
      <c r="FZ244" s="80"/>
      <c r="GA244" s="80"/>
      <c r="GB244" s="80"/>
      <c r="GC244" s="80"/>
      <c r="GD244" s="80"/>
      <c r="GE244" s="80"/>
      <c r="GF244" s="80"/>
      <c r="GG244" s="80"/>
      <c r="GH244" s="80"/>
      <c r="GI244" s="80"/>
      <c r="GJ244" s="80"/>
      <c r="GK244" s="80"/>
      <c r="GL244" s="80"/>
      <c r="GM244" s="80"/>
      <c r="GN244" s="80"/>
      <c r="GO244" s="80"/>
      <c r="GP244" s="80"/>
      <c r="GQ244" s="80"/>
      <c r="GR244" s="80"/>
      <c r="GS244" s="80"/>
      <c r="GT244" s="80"/>
      <c r="GU244" s="80"/>
      <c r="GV244" s="80"/>
      <c r="GW244" s="80"/>
      <c r="GX244" s="80"/>
      <c r="GY244" s="80"/>
      <c r="GZ244" s="80"/>
      <c r="HA244" s="80"/>
      <c r="HB244" s="80"/>
      <c r="HC244" s="80"/>
      <c r="HD244" s="80"/>
      <c r="HE244" s="80"/>
      <c r="HF244" s="80"/>
      <c r="HG244" s="80"/>
      <c r="HH244" s="80"/>
      <c r="HI244" s="80"/>
      <c r="HJ244" s="80"/>
      <c r="HK244" s="80"/>
      <c r="HL244" s="80"/>
      <c r="HM244" s="80"/>
      <c r="HN244" s="80"/>
      <c r="HO244" s="80"/>
      <c r="HP244" s="80"/>
      <c r="HQ244" s="80"/>
      <c r="HR244" s="80"/>
      <c r="HS244" s="80"/>
      <c r="HT244" s="80"/>
      <c r="HU244" s="80"/>
      <c r="HV244" s="80"/>
      <c r="HW244" s="80"/>
      <c r="HX244" s="80"/>
      <c r="HY244" s="80"/>
      <c r="HZ244" s="80"/>
      <c r="IA244" s="80"/>
      <c r="IB244" s="80"/>
      <c r="IC244" s="80"/>
      <c r="ID244" s="80"/>
      <c r="IE244" s="80"/>
      <c r="IF244" s="80"/>
      <c r="IG244" s="80"/>
      <c r="IH244" s="80"/>
      <c r="II244" s="80"/>
      <c r="IJ244" s="80"/>
      <c r="IK244" s="80"/>
      <c r="IL244" s="80"/>
      <c r="IM244" s="80"/>
      <c r="IN244" s="80"/>
      <c r="IO244" s="80"/>
      <c r="IP244" s="80"/>
      <c r="IQ244" s="80"/>
      <c r="IR244" s="80"/>
      <c r="IS244" s="80"/>
      <c r="IT244" s="80"/>
      <c r="IU244" s="80"/>
      <c r="IV244" s="80"/>
    </row>
    <row r="245" spans="1:256" s="82" customFormat="1" ht="50.25" customHeight="1" x14ac:dyDescent="0.25">
      <c r="A245" s="75" t="s">
        <v>861</v>
      </c>
      <c r="B245" s="76" t="s">
        <v>862</v>
      </c>
      <c r="C245" s="112">
        <v>0</v>
      </c>
      <c r="D245" s="112"/>
      <c r="E245" s="78">
        <f>C245+D245</f>
        <v>0</v>
      </c>
      <c r="F245" s="79"/>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1"/>
      <c r="AV245" s="79"/>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c r="CV245" s="80"/>
      <c r="CW245" s="80"/>
      <c r="CX245" s="80"/>
      <c r="CY245" s="80"/>
      <c r="CZ245" s="80"/>
      <c r="DA245" s="80"/>
      <c r="DB245" s="80"/>
      <c r="DC245" s="80"/>
      <c r="DD245" s="80"/>
      <c r="DE245" s="80"/>
      <c r="DF245" s="80"/>
      <c r="DG245" s="80"/>
      <c r="DH245" s="80"/>
      <c r="DI245" s="80"/>
      <c r="DJ245" s="80"/>
      <c r="DK245" s="80"/>
      <c r="DL245" s="80"/>
      <c r="DM245" s="80"/>
      <c r="DN245" s="80"/>
      <c r="DO245" s="80"/>
      <c r="DP245" s="80"/>
      <c r="DQ245" s="80"/>
      <c r="DR245" s="80"/>
      <c r="DS245" s="80"/>
      <c r="DT245" s="80"/>
      <c r="DU245" s="80"/>
      <c r="DV245" s="80"/>
      <c r="DW245" s="80"/>
      <c r="DX245" s="80"/>
      <c r="DY245" s="80"/>
      <c r="DZ245" s="80"/>
      <c r="EA245" s="80"/>
      <c r="EB245" s="80"/>
      <c r="EC245" s="80"/>
      <c r="ED245" s="80"/>
      <c r="EE245" s="80"/>
      <c r="EF245" s="80"/>
      <c r="EG245" s="80"/>
      <c r="EH245" s="80"/>
      <c r="EI245" s="80"/>
      <c r="EJ245" s="80"/>
      <c r="EK245" s="80"/>
      <c r="EL245" s="80"/>
      <c r="EM245" s="80"/>
      <c r="EN245" s="80"/>
      <c r="EO245" s="80"/>
      <c r="EP245" s="80"/>
      <c r="EQ245" s="80"/>
      <c r="ER245" s="80"/>
      <c r="ES245" s="80"/>
      <c r="ET245" s="80"/>
      <c r="EU245" s="80"/>
      <c r="EV245" s="80"/>
      <c r="EW245" s="80"/>
      <c r="EX245" s="80"/>
      <c r="EY245" s="80"/>
      <c r="EZ245" s="80"/>
      <c r="FA245" s="80"/>
      <c r="FB245" s="80"/>
      <c r="FC245" s="80"/>
      <c r="FD245" s="80"/>
      <c r="FE245" s="80"/>
      <c r="FF245" s="80"/>
      <c r="FG245" s="80"/>
      <c r="FH245" s="80"/>
      <c r="FI245" s="80"/>
      <c r="FJ245" s="80"/>
      <c r="FK245" s="80"/>
      <c r="FL245" s="80"/>
      <c r="FM245" s="80"/>
      <c r="FN245" s="80"/>
      <c r="FO245" s="80"/>
      <c r="FP245" s="80"/>
      <c r="FQ245" s="80"/>
      <c r="FR245" s="80"/>
      <c r="FS245" s="80"/>
      <c r="FT245" s="80"/>
      <c r="FU245" s="80"/>
      <c r="FV245" s="80"/>
      <c r="FW245" s="80"/>
      <c r="FX245" s="80"/>
      <c r="FY245" s="80"/>
      <c r="FZ245" s="80"/>
      <c r="GA245" s="80"/>
      <c r="GB245" s="80"/>
      <c r="GC245" s="80"/>
      <c r="GD245" s="80"/>
      <c r="GE245" s="80"/>
      <c r="GF245" s="80"/>
      <c r="GG245" s="80"/>
      <c r="GH245" s="80"/>
      <c r="GI245" s="80"/>
      <c r="GJ245" s="80"/>
      <c r="GK245" s="80"/>
      <c r="GL245" s="80"/>
      <c r="GM245" s="80"/>
      <c r="GN245" s="80"/>
      <c r="GO245" s="80"/>
      <c r="GP245" s="80"/>
      <c r="GQ245" s="80"/>
      <c r="GR245" s="80"/>
      <c r="GS245" s="80"/>
      <c r="GT245" s="80"/>
      <c r="GU245" s="80"/>
      <c r="GV245" s="80"/>
      <c r="GW245" s="80"/>
      <c r="GX245" s="80"/>
      <c r="GY245" s="80"/>
      <c r="GZ245" s="80"/>
      <c r="HA245" s="80"/>
      <c r="HB245" s="80"/>
      <c r="HC245" s="80"/>
      <c r="HD245" s="80"/>
      <c r="HE245" s="80"/>
      <c r="HF245" s="80"/>
      <c r="HG245" s="80"/>
      <c r="HH245" s="80"/>
      <c r="HI245" s="80"/>
      <c r="HJ245" s="80"/>
      <c r="HK245" s="80"/>
      <c r="HL245" s="80"/>
      <c r="HM245" s="80"/>
      <c r="HN245" s="80"/>
      <c r="HO245" s="80"/>
      <c r="HP245" s="80"/>
      <c r="HQ245" s="80"/>
      <c r="HR245" s="80"/>
      <c r="HS245" s="80"/>
      <c r="HT245" s="80"/>
      <c r="HU245" s="80"/>
      <c r="HV245" s="80"/>
      <c r="HW245" s="80"/>
      <c r="HX245" s="80"/>
      <c r="HY245" s="80"/>
      <c r="HZ245" s="80"/>
      <c r="IA245" s="80"/>
      <c r="IB245" s="80"/>
      <c r="IC245" s="80"/>
      <c r="ID245" s="80"/>
      <c r="IE245" s="80"/>
      <c r="IF245" s="80"/>
      <c r="IG245" s="80"/>
      <c r="IH245" s="80"/>
      <c r="II245" s="80"/>
      <c r="IJ245" s="80"/>
      <c r="IK245" s="80"/>
      <c r="IL245" s="80"/>
      <c r="IM245" s="80"/>
      <c r="IN245" s="80"/>
      <c r="IO245" s="80"/>
      <c r="IP245" s="80"/>
      <c r="IQ245" s="80"/>
      <c r="IR245" s="80"/>
      <c r="IS245" s="80"/>
      <c r="IT245" s="80"/>
      <c r="IU245" s="80"/>
      <c r="IV245" s="80"/>
    </row>
    <row r="246" spans="1:256" s="82" customFormat="1" ht="25.5" customHeight="1" x14ac:dyDescent="0.25">
      <c r="A246" s="106">
        <v>8</v>
      </c>
      <c r="B246" s="142" t="s">
        <v>863</v>
      </c>
      <c r="C246" s="108">
        <f>C247+C251+C257</f>
        <v>1162646946</v>
      </c>
      <c r="D246" s="108">
        <f>+D247+D251+D257</f>
        <v>516652528.29000002</v>
      </c>
      <c r="E246" s="109">
        <f>E247+E251+E257</f>
        <v>1679299474.29</v>
      </c>
      <c r="F246" s="79"/>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1"/>
      <c r="AV246" s="79"/>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c r="CV246" s="80"/>
      <c r="CW246" s="80"/>
      <c r="CX246" s="80"/>
      <c r="CY246" s="80"/>
      <c r="CZ246" s="80"/>
      <c r="DA246" s="80"/>
      <c r="DB246" s="80"/>
      <c r="DC246" s="80"/>
      <c r="DD246" s="80"/>
      <c r="DE246" s="80"/>
      <c r="DF246" s="80"/>
      <c r="DG246" s="80"/>
      <c r="DH246" s="80"/>
      <c r="DI246" s="80"/>
      <c r="DJ246" s="80"/>
      <c r="DK246" s="80"/>
      <c r="DL246" s="80"/>
      <c r="DM246" s="80"/>
      <c r="DN246" s="80"/>
      <c r="DO246" s="80"/>
      <c r="DP246" s="80"/>
      <c r="DQ246" s="80"/>
      <c r="DR246" s="80"/>
      <c r="DS246" s="80"/>
      <c r="DT246" s="80"/>
      <c r="DU246" s="80"/>
      <c r="DV246" s="80"/>
      <c r="DW246" s="80"/>
      <c r="DX246" s="80"/>
      <c r="DY246" s="80"/>
      <c r="DZ246" s="80"/>
      <c r="EA246" s="80"/>
      <c r="EB246" s="80"/>
      <c r="EC246" s="80"/>
      <c r="ED246" s="80"/>
      <c r="EE246" s="80"/>
      <c r="EF246" s="80"/>
      <c r="EG246" s="80"/>
      <c r="EH246" s="80"/>
      <c r="EI246" s="80"/>
      <c r="EJ246" s="80"/>
      <c r="EK246" s="80"/>
      <c r="EL246" s="80"/>
      <c r="EM246" s="80"/>
      <c r="EN246" s="80"/>
      <c r="EO246" s="80"/>
      <c r="EP246" s="80"/>
      <c r="EQ246" s="80"/>
      <c r="ER246" s="80"/>
      <c r="ES246" s="80"/>
      <c r="ET246" s="80"/>
      <c r="EU246" s="80"/>
      <c r="EV246" s="80"/>
      <c r="EW246" s="80"/>
      <c r="EX246" s="80"/>
      <c r="EY246" s="80"/>
      <c r="EZ246" s="80"/>
      <c r="FA246" s="80"/>
      <c r="FB246" s="80"/>
      <c r="FC246" s="80"/>
      <c r="FD246" s="80"/>
      <c r="FE246" s="80"/>
      <c r="FF246" s="80"/>
      <c r="FG246" s="80"/>
      <c r="FH246" s="80"/>
      <c r="FI246" s="80"/>
      <c r="FJ246" s="80"/>
      <c r="FK246" s="80"/>
      <c r="FL246" s="80"/>
      <c r="FM246" s="80"/>
      <c r="FN246" s="80"/>
      <c r="FO246" s="80"/>
      <c r="FP246" s="80"/>
      <c r="FQ246" s="80"/>
      <c r="FR246" s="80"/>
      <c r="FS246" s="80"/>
      <c r="FT246" s="80"/>
      <c r="FU246" s="80"/>
      <c r="FV246" s="80"/>
      <c r="FW246" s="80"/>
      <c r="FX246" s="80"/>
      <c r="FY246" s="80"/>
      <c r="FZ246" s="80"/>
      <c r="GA246" s="80"/>
      <c r="GB246" s="80"/>
      <c r="GC246" s="80"/>
      <c r="GD246" s="80"/>
      <c r="GE246" s="80"/>
      <c r="GF246" s="80"/>
      <c r="GG246" s="80"/>
      <c r="GH246" s="80"/>
      <c r="GI246" s="80"/>
      <c r="GJ246" s="80"/>
      <c r="GK246" s="80"/>
      <c r="GL246" s="80"/>
      <c r="GM246" s="80"/>
      <c r="GN246" s="80"/>
      <c r="GO246" s="80"/>
      <c r="GP246" s="80"/>
      <c r="GQ246" s="80"/>
      <c r="GR246" s="80"/>
      <c r="GS246" s="80"/>
      <c r="GT246" s="80"/>
      <c r="GU246" s="80"/>
      <c r="GV246" s="80"/>
      <c r="GW246" s="80"/>
      <c r="GX246" s="80"/>
      <c r="GY246" s="80"/>
      <c r="GZ246" s="80"/>
      <c r="HA246" s="80"/>
      <c r="HB246" s="80"/>
      <c r="HC246" s="80"/>
      <c r="HD246" s="80"/>
      <c r="HE246" s="80"/>
      <c r="HF246" s="80"/>
      <c r="HG246" s="80"/>
      <c r="HH246" s="80"/>
      <c r="HI246" s="80"/>
      <c r="HJ246" s="80"/>
      <c r="HK246" s="80"/>
      <c r="HL246" s="80"/>
      <c r="HM246" s="80"/>
      <c r="HN246" s="80"/>
      <c r="HO246" s="80"/>
      <c r="HP246" s="80"/>
      <c r="HQ246" s="80"/>
      <c r="HR246" s="80"/>
      <c r="HS246" s="80"/>
      <c r="HT246" s="80"/>
      <c r="HU246" s="80"/>
      <c r="HV246" s="80"/>
      <c r="HW246" s="80"/>
      <c r="HX246" s="80"/>
      <c r="HY246" s="80"/>
      <c r="HZ246" s="80"/>
      <c r="IA246" s="80"/>
      <c r="IB246" s="80"/>
      <c r="IC246" s="80"/>
      <c r="ID246" s="80"/>
      <c r="IE246" s="80"/>
      <c r="IF246" s="80"/>
      <c r="IG246" s="80"/>
      <c r="IH246" s="80"/>
      <c r="II246" s="80"/>
      <c r="IJ246" s="80"/>
      <c r="IK246" s="80"/>
      <c r="IL246" s="80"/>
      <c r="IM246" s="80"/>
      <c r="IN246" s="80"/>
      <c r="IO246" s="80"/>
      <c r="IP246" s="80"/>
      <c r="IQ246" s="80"/>
      <c r="IR246" s="80"/>
      <c r="IS246" s="80"/>
      <c r="IT246" s="80"/>
      <c r="IU246" s="80"/>
      <c r="IV246" s="80"/>
    </row>
    <row r="247" spans="1:256" s="82" customFormat="1" ht="25.5" customHeight="1" x14ac:dyDescent="0.25">
      <c r="A247" s="64">
        <v>8.1</v>
      </c>
      <c r="B247" s="113" t="s">
        <v>864</v>
      </c>
      <c r="C247" s="66">
        <f>C248</f>
        <v>730264758</v>
      </c>
      <c r="D247" s="111">
        <f>+D248</f>
        <v>315966373.49000001</v>
      </c>
      <c r="E247" s="114">
        <f>E248</f>
        <v>1046231131.49</v>
      </c>
      <c r="F247" s="79"/>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1"/>
      <c r="AV247" s="79"/>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c r="DC247" s="80"/>
      <c r="DD247" s="80"/>
      <c r="DE247" s="80"/>
      <c r="DF247" s="80"/>
      <c r="DG247" s="80"/>
      <c r="DH247" s="80"/>
      <c r="DI247" s="80"/>
      <c r="DJ247" s="80"/>
      <c r="DK247" s="80"/>
      <c r="DL247" s="80"/>
      <c r="DM247" s="80"/>
      <c r="DN247" s="80"/>
      <c r="DO247" s="80"/>
      <c r="DP247" s="80"/>
      <c r="DQ247" s="80"/>
      <c r="DR247" s="80"/>
      <c r="DS247" s="80"/>
      <c r="DT247" s="80"/>
      <c r="DU247" s="80"/>
      <c r="DV247" s="80"/>
      <c r="DW247" s="80"/>
      <c r="DX247" s="80"/>
      <c r="DY247" s="80"/>
      <c r="DZ247" s="80"/>
      <c r="EA247" s="80"/>
      <c r="EB247" s="80"/>
      <c r="EC247" s="80"/>
      <c r="ED247" s="80"/>
      <c r="EE247" s="80"/>
      <c r="EF247" s="80"/>
      <c r="EG247" s="80"/>
      <c r="EH247" s="80"/>
      <c r="EI247" s="80"/>
      <c r="EJ247" s="80"/>
      <c r="EK247" s="80"/>
      <c r="EL247" s="80"/>
      <c r="EM247" s="80"/>
      <c r="EN247" s="80"/>
      <c r="EO247" s="80"/>
      <c r="EP247" s="80"/>
      <c r="EQ247" s="80"/>
      <c r="ER247" s="80"/>
      <c r="ES247" s="80"/>
      <c r="ET247" s="80"/>
      <c r="EU247" s="80"/>
      <c r="EV247" s="80"/>
      <c r="EW247" s="80"/>
      <c r="EX247" s="80"/>
      <c r="EY247" s="80"/>
      <c r="EZ247" s="80"/>
      <c r="FA247" s="80"/>
      <c r="FB247" s="80"/>
      <c r="FC247" s="80"/>
      <c r="FD247" s="80"/>
      <c r="FE247" s="80"/>
      <c r="FF247" s="80"/>
      <c r="FG247" s="80"/>
      <c r="FH247" s="80"/>
      <c r="FI247" s="80"/>
      <c r="FJ247" s="80"/>
      <c r="FK247" s="80"/>
      <c r="FL247" s="80"/>
      <c r="FM247" s="80"/>
      <c r="FN247" s="80"/>
      <c r="FO247" s="80"/>
      <c r="FP247" s="80"/>
      <c r="FQ247" s="80"/>
      <c r="FR247" s="80"/>
      <c r="FS247" s="80"/>
      <c r="FT247" s="80"/>
      <c r="FU247" s="80"/>
      <c r="FV247" s="80"/>
      <c r="FW247" s="80"/>
      <c r="FX247" s="80"/>
      <c r="FY247" s="80"/>
      <c r="FZ247" s="80"/>
      <c r="GA247" s="80"/>
      <c r="GB247" s="80"/>
      <c r="GC247" s="80"/>
      <c r="GD247" s="80"/>
      <c r="GE247" s="80"/>
      <c r="GF247" s="80"/>
      <c r="GG247" s="80"/>
      <c r="GH247" s="80"/>
      <c r="GI247" s="80"/>
      <c r="GJ247" s="80"/>
      <c r="GK247" s="80"/>
      <c r="GL247" s="80"/>
      <c r="GM247" s="80"/>
      <c r="GN247" s="80"/>
      <c r="GO247" s="80"/>
      <c r="GP247" s="80"/>
      <c r="GQ247" s="80"/>
      <c r="GR247" s="80"/>
      <c r="GS247" s="80"/>
      <c r="GT247" s="80"/>
      <c r="GU247" s="80"/>
      <c r="GV247" s="80"/>
      <c r="GW247" s="80"/>
      <c r="GX247" s="80"/>
      <c r="GY247" s="80"/>
      <c r="GZ247" s="80"/>
      <c r="HA247" s="80"/>
      <c r="HB247" s="80"/>
      <c r="HC247" s="80"/>
      <c r="HD247" s="80"/>
      <c r="HE247" s="80"/>
      <c r="HF247" s="80"/>
      <c r="HG247" s="80"/>
      <c r="HH247" s="80"/>
      <c r="HI247" s="80"/>
      <c r="HJ247" s="80"/>
      <c r="HK247" s="80"/>
      <c r="HL247" s="80"/>
      <c r="HM247" s="80"/>
      <c r="HN247" s="80"/>
      <c r="HO247" s="80"/>
      <c r="HP247" s="80"/>
      <c r="HQ247" s="80"/>
      <c r="HR247" s="80"/>
      <c r="HS247" s="80"/>
      <c r="HT247" s="80"/>
      <c r="HU247" s="80"/>
      <c r="HV247" s="80"/>
      <c r="HW247" s="80"/>
      <c r="HX247" s="80"/>
      <c r="HY247" s="80"/>
      <c r="HZ247" s="80"/>
      <c r="IA247" s="80"/>
      <c r="IB247" s="80"/>
      <c r="IC247" s="80"/>
      <c r="ID247" s="80"/>
      <c r="IE247" s="80"/>
      <c r="IF247" s="80"/>
      <c r="IG247" s="80"/>
      <c r="IH247" s="80"/>
      <c r="II247" s="80"/>
      <c r="IJ247" s="80"/>
      <c r="IK247" s="80"/>
      <c r="IL247" s="80"/>
      <c r="IM247" s="80"/>
      <c r="IN247" s="80"/>
      <c r="IO247" s="80"/>
      <c r="IP247" s="80"/>
      <c r="IQ247" s="80"/>
      <c r="IR247" s="80"/>
      <c r="IS247" s="80"/>
      <c r="IT247" s="80"/>
      <c r="IU247" s="80"/>
      <c r="IV247" s="80"/>
    </row>
    <row r="248" spans="1:256" s="82" customFormat="1" ht="25.5" customHeight="1" x14ac:dyDescent="0.25">
      <c r="A248" s="64" t="s">
        <v>865</v>
      </c>
      <c r="B248" s="161" t="s">
        <v>866</v>
      </c>
      <c r="C248" s="148">
        <f>SUM(C249:C250)</f>
        <v>730264758</v>
      </c>
      <c r="D248" s="148">
        <f>SUM(D249:D250)</f>
        <v>315966373.49000001</v>
      </c>
      <c r="E248" s="145">
        <f>SUM(E249:E250)</f>
        <v>1046231131.49</v>
      </c>
      <c r="F248" s="79"/>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1"/>
      <c r="AV248" s="79"/>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c r="CV248" s="80"/>
      <c r="CW248" s="80"/>
      <c r="CX248" s="80"/>
      <c r="CY248" s="80"/>
      <c r="CZ248" s="80"/>
      <c r="DA248" s="80"/>
      <c r="DB248" s="80"/>
      <c r="DC248" s="80"/>
      <c r="DD248" s="80"/>
      <c r="DE248" s="80"/>
      <c r="DF248" s="80"/>
      <c r="DG248" s="80"/>
      <c r="DH248" s="80"/>
      <c r="DI248" s="80"/>
      <c r="DJ248" s="80"/>
      <c r="DK248" s="80"/>
      <c r="DL248" s="80"/>
      <c r="DM248" s="80"/>
      <c r="DN248" s="80"/>
      <c r="DO248" s="80"/>
      <c r="DP248" s="80"/>
      <c r="DQ248" s="80"/>
      <c r="DR248" s="80"/>
      <c r="DS248" s="80"/>
      <c r="DT248" s="80"/>
      <c r="DU248" s="80"/>
      <c r="DV248" s="80"/>
      <c r="DW248" s="80"/>
      <c r="DX248" s="80"/>
      <c r="DY248" s="80"/>
      <c r="DZ248" s="80"/>
      <c r="EA248" s="80"/>
      <c r="EB248" s="80"/>
      <c r="EC248" s="80"/>
      <c r="ED248" s="80"/>
      <c r="EE248" s="80"/>
      <c r="EF248" s="80"/>
      <c r="EG248" s="80"/>
      <c r="EH248" s="80"/>
      <c r="EI248" s="80"/>
      <c r="EJ248" s="80"/>
      <c r="EK248" s="80"/>
      <c r="EL248" s="80"/>
      <c r="EM248" s="80"/>
      <c r="EN248" s="80"/>
      <c r="EO248" s="80"/>
      <c r="EP248" s="80"/>
      <c r="EQ248" s="80"/>
      <c r="ER248" s="80"/>
      <c r="ES248" s="80"/>
      <c r="ET248" s="80"/>
      <c r="EU248" s="80"/>
      <c r="EV248" s="80"/>
      <c r="EW248" s="80"/>
      <c r="EX248" s="80"/>
      <c r="EY248" s="80"/>
      <c r="EZ248" s="80"/>
      <c r="FA248" s="80"/>
      <c r="FB248" s="80"/>
      <c r="FC248" s="80"/>
      <c r="FD248" s="80"/>
      <c r="FE248" s="80"/>
      <c r="FF248" s="80"/>
      <c r="FG248" s="80"/>
      <c r="FH248" s="80"/>
      <c r="FI248" s="80"/>
      <c r="FJ248" s="80"/>
      <c r="FK248" s="80"/>
      <c r="FL248" s="80"/>
      <c r="FM248" s="80"/>
      <c r="FN248" s="80"/>
      <c r="FO248" s="80"/>
      <c r="FP248" s="80"/>
      <c r="FQ248" s="80"/>
      <c r="FR248" s="80"/>
      <c r="FS248" s="80"/>
      <c r="FT248" s="80"/>
      <c r="FU248" s="80"/>
      <c r="FV248" s="80"/>
      <c r="FW248" s="80"/>
      <c r="FX248" s="80"/>
      <c r="FY248" s="80"/>
      <c r="FZ248" s="80"/>
      <c r="GA248" s="80"/>
      <c r="GB248" s="80"/>
      <c r="GC248" s="80"/>
      <c r="GD248" s="80"/>
      <c r="GE248" s="80"/>
      <c r="GF248" s="80"/>
      <c r="GG248" s="80"/>
      <c r="GH248" s="80"/>
      <c r="GI248" s="80"/>
      <c r="GJ248" s="80"/>
      <c r="GK248" s="80"/>
      <c r="GL248" s="80"/>
      <c r="GM248" s="80"/>
      <c r="GN248" s="80"/>
      <c r="GO248" s="80"/>
      <c r="GP248" s="80"/>
      <c r="GQ248" s="80"/>
      <c r="GR248" s="80"/>
      <c r="GS248" s="80"/>
      <c r="GT248" s="80"/>
      <c r="GU248" s="80"/>
      <c r="GV248" s="80"/>
      <c r="GW248" s="80"/>
      <c r="GX248" s="80"/>
      <c r="GY248" s="80"/>
      <c r="GZ248" s="80"/>
      <c r="HA248" s="80"/>
      <c r="HB248" s="80"/>
      <c r="HC248" s="80"/>
      <c r="HD248" s="80"/>
      <c r="HE248" s="80"/>
      <c r="HF248" s="80"/>
      <c r="HG248" s="80"/>
      <c r="HH248" s="80"/>
      <c r="HI248" s="80"/>
      <c r="HJ248" s="80"/>
      <c r="HK248" s="80"/>
      <c r="HL248" s="80"/>
      <c r="HM248" s="80"/>
      <c r="HN248" s="80"/>
      <c r="HO248" s="80"/>
      <c r="HP248" s="80"/>
      <c r="HQ248" s="80"/>
      <c r="HR248" s="80"/>
      <c r="HS248" s="80"/>
      <c r="HT248" s="80"/>
      <c r="HU248" s="80"/>
      <c r="HV248" s="80"/>
      <c r="HW248" s="80"/>
      <c r="HX248" s="80"/>
      <c r="HY248" s="80"/>
      <c r="HZ248" s="80"/>
      <c r="IA248" s="80"/>
      <c r="IB248" s="80"/>
      <c r="IC248" s="80"/>
      <c r="ID248" s="80"/>
      <c r="IE248" s="80"/>
      <c r="IF248" s="80"/>
      <c r="IG248" s="80"/>
      <c r="IH248" s="80"/>
      <c r="II248" s="80"/>
      <c r="IJ248" s="80"/>
      <c r="IK248" s="80"/>
      <c r="IL248" s="80"/>
      <c r="IM248" s="80"/>
      <c r="IN248" s="80"/>
      <c r="IO248" s="80"/>
      <c r="IP248" s="80"/>
      <c r="IQ248" s="80"/>
      <c r="IR248" s="80"/>
      <c r="IS248" s="80"/>
      <c r="IT248" s="80"/>
      <c r="IU248" s="80"/>
      <c r="IV248" s="80"/>
    </row>
    <row r="249" spans="1:256" s="82" customFormat="1" ht="25.5" customHeight="1" x14ac:dyDescent="0.25">
      <c r="A249" s="75" t="s">
        <v>867</v>
      </c>
      <c r="B249" s="134" t="s">
        <v>868</v>
      </c>
      <c r="C249" s="77">
        <v>623086173</v>
      </c>
      <c r="D249" s="77">
        <v>257162962.30000001</v>
      </c>
      <c r="E249" s="78">
        <f>C249+D249</f>
        <v>880249135.29999995</v>
      </c>
      <c r="F249" s="79"/>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1"/>
      <c r="AV249" s="79"/>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0"/>
      <c r="DJ249" s="80"/>
      <c r="DK249" s="80"/>
      <c r="DL249" s="80"/>
      <c r="DM249" s="80"/>
      <c r="DN249" s="80"/>
      <c r="DO249" s="80"/>
      <c r="DP249" s="80"/>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80"/>
      <c r="FC249" s="80"/>
      <c r="FD249" s="80"/>
      <c r="FE249" s="80"/>
      <c r="FF249" s="80"/>
      <c r="FG249" s="80"/>
      <c r="FH249" s="80"/>
      <c r="FI249" s="80"/>
      <c r="FJ249" s="80"/>
      <c r="FK249" s="80"/>
      <c r="FL249" s="80"/>
      <c r="FM249" s="80"/>
      <c r="FN249" s="80"/>
      <c r="FO249" s="80"/>
      <c r="FP249" s="80"/>
      <c r="FQ249" s="80"/>
      <c r="FR249" s="80"/>
      <c r="FS249" s="80"/>
      <c r="FT249" s="80"/>
      <c r="FU249" s="80"/>
      <c r="FV249" s="80"/>
      <c r="FW249" s="80"/>
      <c r="FX249" s="80"/>
      <c r="FY249" s="80"/>
      <c r="FZ249" s="80"/>
      <c r="GA249" s="80"/>
      <c r="GB249" s="80"/>
      <c r="GC249" s="80"/>
      <c r="GD249" s="80"/>
      <c r="GE249" s="80"/>
      <c r="GF249" s="80"/>
      <c r="GG249" s="80"/>
      <c r="GH249" s="80"/>
      <c r="GI249" s="80"/>
      <c r="GJ249" s="80"/>
      <c r="GK249" s="80"/>
      <c r="GL249" s="80"/>
      <c r="GM249" s="80"/>
      <c r="GN249" s="80"/>
      <c r="GO249" s="80"/>
      <c r="GP249" s="80"/>
      <c r="GQ249" s="80"/>
      <c r="GR249" s="80"/>
      <c r="GS249" s="80"/>
      <c r="GT249" s="80"/>
      <c r="GU249" s="80"/>
      <c r="GV249" s="80"/>
      <c r="GW249" s="80"/>
      <c r="GX249" s="80"/>
      <c r="GY249" s="80"/>
      <c r="GZ249" s="80"/>
      <c r="HA249" s="80"/>
      <c r="HB249" s="80"/>
      <c r="HC249" s="80"/>
      <c r="HD249" s="80"/>
      <c r="HE249" s="80"/>
      <c r="HF249" s="80"/>
      <c r="HG249" s="80"/>
      <c r="HH249" s="80"/>
      <c r="HI249" s="80"/>
      <c r="HJ249" s="80"/>
      <c r="HK249" s="80"/>
      <c r="HL249" s="80"/>
      <c r="HM249" s="80"/>
      <c r="HN249" s="80"/>
      <c r="HO249" s="80"/>
      <c r="HP249" s="80"/>
      <c r="HQ249" s="80"/>
      <c r="HR249" s="80"/>
      <c r="HS249" s="80"/>
      <c r="HT249" s="80"/>
      <c r="HU249" s="80"/>
      <c r="HV249" s="80"/>
      <c r="HW249" s="80"/>
      <c r="HX249" s="80"/>
      <c r="HY249" s="80"/>
      <c r="HZ249" s="80"/>
      <c r="IA249" s="80"/>
      <c r="IB249" s="80"/>
      <c r="IC249" s="80"/>
      <c r="ID249" s="80"/>
      <c r="IE249" s="80"/>
      <c r="IF249" s="80"/>
      <c r="IG249" s="80"/>
      <c r="IH249" s="80"/>
      <c r="II249" s="80"/>
      <c r="IJ249" s="80"/>
      <c r="IK249" s="80"/>
      <c r="IL249" s="80"/>
      <c r="IM249" s="80"/>
      <c r="IN249" s="80"/>
      <c r="IO249" s="80"/>
      <c r="IP249" s="80"/>
      <c r="IQ249" s="80"/>
      <c r="IR249" s="80"/>
      <c r="IS249" s="80"/>
      <c r="IT249" s="80"/>
      <c r="IU249" s="80"/>
      <c r="IV249" s="80"/>
    </row>
    <row r="250" spans="1:256" s="82" customFormat="1" ht="25.5" customHeight="1" x14ac:dyDescent="0.25">
      <c r="A250" s="75" t="s">
        <v>869</v>
      </c>
      <c r="B250" s="134" t="s">
        <v>870</v>
      </c>
      <c r="C250" s="77">
        <v>107178585</v>
      </c>
      <c r="D250" s="77">
        <v>58803411.189999998</v>
      </c>
      <c r="E250" s="78">
        <f>C250+D250</f>
        <v>165981996.19</v>
      </c>
      <c r="F250" s="79"/>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1"/>
      <c r="AV250" s="79"/>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c r="CS250" s="80"/>
      <c r="CT250" s="80"/>
      <c r="CU250" s="80"/>
      <c r="CV250" s="80"/>
      <c r="CW250" s="80"/>
      <c r="CX250" s="80"/>
      <c r="CY250" s="80"/>
      <c r="CZ250" s="80"/>
      <c r="DA250" s="80"/>
      <c r="DB250" s="80"/>
      <c r="DC250" s="80"/>
      <c r="DD250" s="80"/>
      <c r="DE250" s="80"/>
      <c r="DF250" s="80"/>
      <c r="DG250" s="80"/>
      <c r="DH250" s="80"/>
      <c r="DI250" s="80"/>
      <c r="DJ250" s="80"/>
      <c r="DK250" s="80"/>
      <c r="DL250" s="80"/>
      <c r="DM250" s="80"/>
      <c r="DN250" s="80"/>
      <c r="DO250" s="80"/>
      <c r="DP250" s="80"/>
      <c r="DQ250" s="80"/>
      <c r="DR250" s="80"/>
      <c r="DS250" s="80"/>
      <c r="DT250" s="80"/>
      <c r="DU250" s="80"/>
      <c r="DV250" s="80"/>
      <c r="DW250" s="80"/>
      <c r="DX250" s="80"/>
      <c r="DY250" s="80"/>
      <c r="DZ250" s="80"/>
      <c r="EA250" s="80"/>
      <c r="EB250" s="80"/>
      <c r="EC250" s="80"/>
      <c r="ED250" s="80"/>
      <c r="EE250" s="80"/>
      <c r="EF250" s="80"/>
      <c r="EG250" s="80"/>
      <c r="EH250" s="80"/>
      <c r="EI250" s="80"/>
      <c r="EJ250" s="80"/>
      <c r="EK250" s="80"/>
      <c r="EL250" s="80"/>
      <c r="EM250" s="80"/>
      <c r="EN250" s="80"/>
      <c r="EO250" s="80"/>
      <c r="EP250" s="80"/>
      <c r="EQ250" s="80"/>
      <c r="ER250" s="80"/>
      <c r="ES250" s="80"/>
      <c r="ET250" s="80"/>
      <c r="EU250" s="80"/>
      <c r="EV250" s="80"/>
      <c r="EW250" s="80"/>
      <c r="EX250" s="80"/>
      <c r="EY250" s="80"/>
      <c r="EZ250" s="80"/>
      <c r="FA250" s="80"/>
      <c r="FB250" s="80"/>
      <c r="FC250" s="80"/>
      <c r="FD250" s="80"/>
      <c r="FE250" s="80"/>
      <c r="FF250" s="80"/>
      <c r="FG250" s="80"/>
      <c r="FH250" s="80"/>
      <c r="FI250" s="80"/>
      <c r="FJ250" s="80"/>
      <c r="FK250" s="80"/>
      <c r="FL250" s="80"/>
      <c r="FM250" s="80"/>
      <c r="FN250" s="80"/>
      <c r="FO250" s="80"/>
      <c r="FP250" s="80"/>
      <c r="FQ250" s="80"/>
      <c r="FR250" s="80"/>
      <c r="FS250" s="80"/>
      <c r="FT250" s="80"/>
      <c r="FU250" s="80"/>
      <c r="FV250" s="80"/>
      <c r="FW250" s="80"/>
      <c r="FX250" s="80"/>
      <c r="FY250" s="80"/>
      <c r="FZ250" s="80"/>
      <c r="GA250" s="80"/>
      <c r="GB250" s="80"/>
      <c r="GC250" s="80"/>
      <c r="GD250" s="80"/>
      <c r="GE250" s="80"/>
      <c r="GF250" s="80"/>
      <c r="GG250" s="80"/>
      <c r="GH250" s="80"/>
      <c r="GI250" s="80"/>
      <c r="GJ250" s="80"/>
      <c r="GK250" s="80"/>
      <c r="GL250" s="80"/>
      <c r="GM250" s="80"/>
      <c r="GN250" s="80"/>
      <c r="GO250" s="80"/>
      <c r="GP250" s="80"/>
      <c r="GQ250" s="80"/>
      <c r="GR250" s="80"/>
      <c r="GS250" s="80"/>
      <c r="GT250" s="80"/>
      <c r="GU250" s="80"/>
      <c r="GV250" s="80"/>
      <c r="GW250" s="80"/>
      <c r="GX250" s="80"/>
      <c r="GY250" s="80"/>
      <c r="GZ250" s="80"/>
      <c r="HA250" s="80"/>
      <c r="HB250" s="80"/>
      <c r="HC250" s="80"/>
      <c r="HD250" s="80"/>
      <c r="HE250" s="80"/>
      <c r="HF250" s="80"/>
      <c r="HG250" s="80"/>
      <c r="HH250" s="80"/>
      <c r="HI250" s="80"/>
      <c r="HJ250" s="80"/>
      <c r="HK250" s="80"/>
      <c r="HL250" s="80"/>
      <c r="HM250" s="80"/>
      <c r="HN250" s="80"/>
      <c r="HO250" s="80"/>
      <c r="HP250" s="80"/>
      <c r="HQ250" s="80"/>
      <c r="HR250" s="80"/>
      <c r="HS250" s="80"/>
      <c r="HT250" s="80"/>
      <c r="HU250" s="80"/>
      <c r="HV250" s="80"/>
      <c r="HW250" s="80"/>
      <c r="HX250" s="80"/>
      <c r="HY250" s="80"/>
      <c r="HZ250" s="80"/>
      <c r="IA250" s="80"/>
      <c r="IB250" s="80"/>
      <c r="IC250" s="80"/>
      <c r="ID250" s="80"/>
      <c r="IE250" s="80"/>
      <c r="IF250" s="80"/>
      <c r="IG250" s="80"/>
      <c r="IH250" s="80"/>
      <c r="II250" s="80"/>
      <c r="IJ250" s="80"/>
      <c r="IK250" s="80"/>
      <c r="IL250" s="80"/>
      <c r="IM250" s="80"/>
      <c r="IN250" s="80"/>
      <c r="IO250" s="80"/>
      <c r="IP250" s="80"/>
      <c r="IQ250" s="80"/>
      <c r="IR250" s="80"/>
      <c r="IS250" s="80"/>
      <c r="IT250" s="80"/>
      <c r="IU250" s="80"/>
      <c r="IV250" s="80"/>
    </row>
    <row r="251" spans="1:256" s="82" customFormat="1" ht="25.5" customHeight="1" x14ac:dyDescent="0.25">
      <c r="A251" s="64">
        <v>8.1999999999999993</v>
      </c>
      <c r="B251" s="113" t="s">
        <v>871</v>
      </c>
      <c r="C251" s="66">
        <f>C252</f>
        <v>432382188</v>
      </c>
      <c r="D251" s="66">
        <f>D252</f>
        <v>200686154.80000001</v>
      </c>
      <c r="E251" s="114">
        <f>E252</f>
        <v>633068342.79999995</v>
      </c>
      <c r="F251" s="79"/>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1"/>
      <c r="AV251" s="79"/>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c r="CV251" s="80"/>
      <c r="CW251" s="80"/>
      <c r="CX251" s="80"/>
      <c r="CY251" s="80"/>
      <c r="CZ251" s="80"/>
      <c r="DA251" s="80"/>
      <c r="DB251" s="80"/>
      <c r="DC251" s="80"/>
      <c r="DD251" s="80"/>
      <c r="DE251" s="80"/>
      <c r="DF251" s="80"/>
      <c r="DG251" s="80"/>
      <c r="DH251" s="80"/>
      <c r="DI251" s="80"/>
      <c r="DJ251" s="80"/>
      <c r="DK251" s="80"/>
      <c r="DL251" s="80"/>
      <c r="DM251" s="80"/>
      <c r="DN251" s="80"/>
      <c r="DO251" s="80"/>
      <c r="DP251" s="80"/>
      <c r="DQ251" s="80"/>
      <c r="DR251" s="80"/>
      <c r="DS251" s="80"/>
      <c r="DT251" s="80"/>
      <c r="DU251" s="80"/>
      <c r="DV251" s="80"/>
      <c r="DW251" s="80"/>
      <c r="DX251" s="80"/>
      <c r="DY251" s="80"/>
      <c r="DZ251" s="80"/>
      <c r="EA251" s="80"/>
      <c r="EB251" s="80"/>
      <c r="EC251" s="80"/>
      <c r="ED251" s="80"/>
      <c r="EE251" s="80"/>
      <c r="EF251" s="80"/>
      <c r="EG251" s="80"/>
      <c r="EH251" s="80"/>
      <c r="EI251" s="80"/>
      <c r="EJ251" s="80"/>
      <c r="EK251" s="80"/>
      <c r="EL251" s="80"/>
      <c r="EM251" s="80"/>
      <c r="EN251" s="80"/>
      <c r="EO251" s="80"/>
      <c r="EP251" s="80"/>
      <c r="EQ251" s="80"/>
      <c r="ER251" s="80"/>
      <c r="ES251" s="80"/>
      <c r="ET251" s="80"/>
      <c r="EU251" s="80"/>
      <c r="EV251" s="80"/>
      <c r="EW251" s="80"/>
      <c r="EX251" s="80"/>
      <c r="EY251" s="80"/>
      <c r="EZ251" s="80"/>
      <c r="FA251" s="80"/>
      <c r="FB251" s="80"/>
      <c r="FC251" s="80"/>
      <c r="FD251" s="80"/>
      <c r="FE251" s="80"/>
      <c r="FF251" s="80"/>
      <c r="FG251" s="80"/>
      <c r="FH251" s="80"/>
      <c r="FI251" s="80"/>
      <c r="FJ251" s="80"/>
      <c r="FK251" s="80"/>
      <c r="FL251" s="80"/>
      <c r="FM251" s="80"/>
      <c r="FN251" s="80"/>
      <c r="FO251" s="80"/>
      <c r="FP251" s="80"/>
      <c r="FQ251" s="80"/>
      <c r="FR251" s="80"/>
      <c r="FS251" s="80"/>
      <c r="FT251" s="80"/>
      <c r="FU251" s="80"/>
      <c r="FV251" s="80"/>
      <c r="FW251" s="80"/>
      <c r="FX251" s="80"/>
      <c r="FY251" s="80"/>
      <c r="FZ251" s="80"/>
      <c r="GA251" s="80"/>
      <c r="GB251" s="80"/>
      <c r="GC251" s="80"/>
      <c r="GD251" s="80"/>
      <c r="GE251" s="80"/>
      <c r="GF251" s="80"/>
      <c r="GG251" s="80"/>
      <c r="GH251" s="80"/>
      <c r="GI251" s="80"/>
      <c r="GJ251" s="80"/>
      <c r="GK251" s="80"/>
      <c r="GL251" s="80"/>
      <c r="GM251" s="80"/>
      <c r="GN251" s="80"/>
      <c r="GO251" s="80"/>
      <c r="GP251" s="80"/>
      <c r="GQ251" s="80"/>
      <c r="GR251" s="80"/>
      <c r="GS251" s="80"/>
      <c r="GT251" s="80"/>
      <c r="GU251" s="80"/>
      <c r="GV251" s="80"/>
      <c r="GW251" s="80"/>
      <c r="GX251" s="80"/>
      <c r="GY251" s="80"/>
      <c r="GZ251" s="80"/>
      <c r="HA251" s="80"/>
      <c r="HB251" s="80"/>
      <c r="HC251" s="80"/>
      <c r="HD251" s="80"/>
      <c r="HE251" s="80"/>
      <c r="HF251" s="80"/>
      <c r="HG251" s="80"/>
      <c r="HH251" s="80"/>
      <c r="HI251" s="80"/>
      <c r="HJ251" s="80"/>
      <c r="HK251" s="80"/>
      <c r="HL251" s="80"/>
      <c r="HM251" s="80"/>
      <c r="HN251" s="80"/>
      <c r="HO251" s="80"/>
      <c r="HP251" s="80"/>
      <c r="HQ251" s="80"/>
      <c r="HR251" s="80"/>
      <c r="HS251" s="80"/>
      <c r="HT251" s="80"/>
      <c r="HU251" s="80"/>
      <c r="HV251" s="80"/>
      <c r="HW251" s="80"/>
      <c r="HX251" s="80"/>
      <c r="HY251" s="80"/>
      <c r="HZ251" s="80"/>
      <c r="IA251" s="80"/>
      <c r="IB251" s="80"/>
      <c r="IC251" s="80"/>
      <c r="ID251" s="80"/>
      <c r="IE251" s="80"/>
      <c r="IF251" s="80"/>
      <c r="IG251" s="80"/>
      <c r="IH251" s="80"/>
      <c r="II251" s="80"/>
      <c r="IJ251" s="80"/>
      <c r="IK251" s="80"/>
      <c r="IL251" s="80"/>
      <c r="IM251" s="80"/>
      <c r="IN251" s="80"/>
      <c r="IO251" s="80"/>
      <c r="IP251" s="80"/>
      <c r="IQ251" s="80"/>
      <c r="IR251" s="80"/>
      <c r="IS251" s="80"/>
      <c r="IT251" s="80"/>
      <c r="IU251" s="80"/>
      <c r="IV251" s="80"/>
    </row>
    <row r="252" spans="1:256" s="82" customFormat="1" ht="25.5" customHeight="1" x14ac:dyDescent="0.25">
      <c r="A252" s="64" t="s">
        <v>872</v>
      </c>
      <c r="B252" s="88" t="s">
        <v>873</v>
      </c>
      <c r="C252" s="148">
        <f>SUM(C253:C256)</f>
        <v>432382188</v>
      </c>
      <c r="D252" s="148">
        <f>SUM(D253:D256)</f>
        <v>200686154.80000001</v>
      </c>
      <c r="E252" s="145">
        <f>SUM(E253:E256)</f>
        <v>633068342.79999995</v>
      </c>
      <c r="F252" s="79"/>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1"/>
      <c r="AV252" s="79"/>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c r="CV252" s="80"/>
      <c r="CW252" s="80"/>
      <c r="CX252" s="80"/>
      <c r="CY252" s="80"/>
      <c r="CZ252" s="80"/>
      <c r="DA252" s="80"/>
      <c r="DB252" s="80"/>
      <c r="DC252" s="80"/>
      <c r="DD252" s="80"/>
      <c r="DE252" s="80"/>
      <c r="DF252" s="80"/>
      <c r="DG252" s="80"/>
      <c r="DH252" s="80"/>
      <c r="DI252" s="80"/>
      <c r="DJ252" s="80"/>
      <c r="DK252" s="80"/>
      <c r="DL252" s="80"/>
      <c r="DM252" s="80"/>
      <c r="DN252" s="80"/>
      <c r="DO252" s="80"/>
      <c r="DP252" s="80"/>
      <c r="DQ252" s="80"/>
      <c r="DR252" s="80"/>
      <c r="DS252" s="80"/>
      <c r="DT252" s="80"/>
      <c r="DU252" s="80"/>
      <c r="DV252" s="80"/>
      <c r="DW252" s="80"/>
      <c r="DX252" s="80"/>
      <c r="DY252" s="80"/>
      <c r="DZ252" s="80"/>
      <c r="EA252" s="80"/>
      <c r="EB252" s="80"/>
      <c r="EC252" s="80"/>
      <c r="ED252" s="80"/>
      <c r="EE252" s="80"/>
      <c r="EF252" s="80"/>
      <c r="EG252" s="80"/>
      <c r="EH252" s="80"/>
      <c r="EI252" s="80"/>
      <c r="EJ252" s="80"/>
      <c r="EK252" s="80"/>
      <c r="EL252" s="80"/>
      <c r="EM252" s="80"/>
      <c r="EN252" s="80"/>
      <c r="EO252" s="80"/>
      <c r="EP252" s="80"/>
      <c r="EQ252" s="80"/>
      <c r="ER252" s="80"/>
      <c r="ES252" s="80"/>
      <c r="ET252" s="80"/>
      <c r="EU252" s="80"/>
      <c r="EV252" s="80"/>
      <c r="EW252" s="80"/>
      <c r="EX252" s="80"/>
      <c r="EY252" s="80"/>
      <c r="EZ252" s="80"/>
      <c r="FA252" s="80"/>
      <c r="FB252" s="80"/>
      <c r="FC252" s="80"/>
      <c r="FD252" s="80"/>
      <c r="FE252" s="80"/>
      <c r="FF252" s="80"/>
      <c r="FG252" s="80"/>
      <c r="FH252" s="80"/>
      <c r="FI252" s="80"/>
      <c r="FJ252" s="80"/>
      <c r="FK252" s="80"/>
      <c r="FL252" s="80"/>
      <c r="FM252" s="80"/>
      <c r="FN252" s="80"/>
      <c r="FO252" s="80"/>
      <c r="FP252" s="80"/>
      <c r="FQ252" s="80"/>
      <c r="FR252" s="80"/>
      <c r="FS252" s="80"/>
      <c r="FT252" s="80"/>
      <c r="FU252" s="80"/>
      <c r="FV252" s="80"/>
      <c r="FW252" s="80"/>
      <c r="FX252" s="80"/>
      <c r="FY252" s="80"/>
      <c r="FZ252" s="80"/>
      <c r="GA252" s="80"/>
      <c r="GB252" s="80"/>
      <c r="GC252" s="80"/>
      <c r="GD252" s="80"/>
      <c r="GE252" s="80"/>
      <c r="GF252" s="80"/>
      <c r="GG252" s="80"/>
      <c r="GH252" s="80"/>
      <c r="GI252" s="80"/>
      <c r="GJ252" s="80"/>
      <c r="GK252" s="80"/>
      <c r="GL252" s="80"/>
      <c r="GM252" s="80"/>
      <c r="GN252" s="80"/>
      <c r="GO252" s="80"/>
      <c r="GP252" s="80"/>
      <c r="GQ252" s="80"/>
      <c r="GR252" s="80"/>
      <c r="GS252" s="80"/>
      <c r="GT252" s="80"/>
      <c r="GU252" s="80"/>
      <c r="GV252" s="80"/>
      <c r="GW252" s="80"/>
      <c r="GX252" s="80"/>
      <c r="GY252" s="80"/>
      <c r="GZ252" s="80"/>
      <c r="HA252" s="80"/>
      <c r="HB252" s="80"/>
      <c r="HC252" s="80"/>
      <c r="HD252" s="80"/>
      <c r="HE252" s="80"/>
      <c r="HF252" s="80"/>
      <c r="HG252" s="80"/>
      <c r="HH252" s="80"/>
      <c r="HI252" s="80"/>
      <c r="HJ252" s="80"/>
      <c r="HK252" s="80"/>
      <c r="HL252" s="80"/>
      <c r="HM252" s="80"/>
      <c r="HN252" s="80"/>
      <c r="HO252" s="80"/>
      <c r="HP252" s="80"/>
      <c r="HQ252" s="80"/>
      <c r="HR252" s="80"/>
      <c r="HS252" s="80"/>
      <c r="HT252" s="80"/>
      <c r="HU252" s="80"/>
      <c r="HV252" s="80"/>
      <c r="HW252" s="80"/>
      <c r="HX252" s="80"/>
      <c r="HY252" s="80"/>
      <c r="HZ252" s="80"/>
      <c r="IA252" s="80"/>
      <c r="IB252" s="80"/>
      <c r="IC252" s="80"/>
      <c r="ID252" s="80"/>
      <c r="IE252" s="80"/>
      <c r="IF252" s="80"/>
      <c r="IG252" s="80"/>
      <c r="IH252" s="80"/>
      <c r="II252" s="80"/>
      <c r="IJ252" s="80"/>
      <c r="IK252" s="80"/>
      <c r="IL252" s="80"/>
      <c r="IM252" s="80"/>
      <c r="IN252" s="80"/>
      <c r="IO252" s="80"/>
      <c r="IP252" s="80"/>
      <c r="IQ252" s="80"/>
      <c r="IR252" s="80"/>
      <c r="IS252" s="80"/>
      <c r="IT252" s="80"/>
      <c r="IU252" s="80"/>
      <c r="IV252" s="80"/>
    </row>
    <row r="253" spans="1:256" s="82" customFormat="1" ht="25.5" customHeight="1" x14ac:dyDescent="0.25">
      <c r="A253" s="75" t="s">
        <v>874</v>
      </c>
      <c r="B253" s="134" t="s">
        <v>875</v>
      </c>
      <c r="C253" s="77">
        <v>48561750</v>
      </c>
      <c r="D253" s="77">
        <v>45284595</v>
      </c>
      <c r="E253" s="78">
        <f>C253+D253</f>
        <v>93846345</v>
      </c>
      <c r="F253" s="79"/>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1"/>
      <c r="AV253" s="79"/>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c r="CV253" s="80"/>
      <c r="CW253" s="80"/>
      <c r="CX253" s="80"/>
      <c r="CY253" s="80"/>
      <c r="CZ253" s="80"/>
      <c r="DA253" s="80"/>
      <c r="DB253" s="80"/>
      <c r="DC253" s="80"/>
      <c r="DD253" s="80"/>
      <c r="DE253" s="80"/>
      <c r="DF253" s="80"/>
      <c r="DG253" s="80"/>
      <c r="DH253" s="80"/>
      <c r="DI253" s="80"/>
      <c r="DJ253" s="80"/>
      <c r="DK253" s="80"/>
      <c r="DL253" s="80"/>
      <c r="DM253" s="80"/>
      <c r="DN253" s="80"/>
      <c r="DO253" s="80"/>
      <c r="DP253" s="80"/>
      <c r="DQ253" s="80"/>
      <c r="DR253" s="80"/>
      <c r="DS253" s="80"/>
      <c r="DT253" s="80"/>
      <c r="DU253" s="80"/>
      <c r="DV253" s="80"/>
      <c r="DW253" s="80"/>
      <c r="DX253" s="80"/>
      <c r="DY253" s="80"/>
      <c r="DZ253" s="80"/>
      <c r="EA253" s="80"/>
      <c r="EB253" s="80"/>
      <c r="EC253" s="80"/>
      <c r="ED253" s="80"/>
      <c r="EE253" s="80"/>
      <c r="EF253" s="80"/>
      <c r="EG253" s="80"/>
      <c r="EH253" s="80"/>
      <c r="EI253" s="80"/>
      <c r="EJ253" s="80"/>
      <c r="EK253" s="80"/>
      <c r="EL253" s="80"/>
      <c r="EM253" s="80"/>
      <c r="EN253" s="80"/>
      <c r="EO253" s="80"/>
      <c r="EP253" s="80"/>
      <c r="EQ253" s="80"/>
      <c r="ER253" s="80"/>
      <c r="ES253" s="80"/>
      <c r="ET253" s="80"/>
      <c r="EU253" s="80"/>
      <c r="EV253" s="80"/>
      <c r="EW253" s="80"/>
      <c r="EX253" s="80"/>
      <c r="EY253" s="80"/>
      <c r="EZ253" s="80"/>
      <c r="FA253" s="80"/>
      <c r="FB253" s="80"/>
      <c r="FC253" s="80"/>
      <c r="FD253" s="80"/>
      <c r="FE253" s="80"/>
      <c r="FF253" s="80"/>
      <c r="FG253" s="80"/>
      <c r="FH253" s="80"/>
      <c r="FI253" s="80"/>
      <c r="FJ253" s="80"/>
      <c r="FK253" s="80"/>
      <c r="FL253" s="80"/>
      <c r="FM253" s="80"/>
      <c r="FN253" s="80"/>
      <c r="FO253" s="80"/>
      <c r="FP253" s="80"/>
      <c r="FQ253" s="80"/>
      <c r="FR253" s="80"/>
      <c r="FS253" s="80"/>
      <c r="FT253" s="80"/>
      <c r="FU253" s="80"/>
      <c r="FV253" s="80"/>
      <c r="FW253" s="80"/>
      <c r="FX253" s="80"/>
      <c r="FY253" s="80"/>
      <c r="FZ253" s="80"/>
      <c r="GA253" s="80"/>
      <c r="GB253" s="80"/>
      <c r="GC253" s="80"/>
      <c r="GD253" s="80"/>
      <c r="GE253" s="80"/>
      <c r="GF253" s="80"/>
      <c r="GG253" s="80"/>
      <c r="GH253" s="80"/>
      <c r="GI253" s="80"/>
      <c r="GJ253" s="80"/>
      <c r="GK253" s="80"/>
      <c r="GL253" s="80"/>
      <c r="GM253" s="80"/>
      <c r="GN253" s="80"/>
      <c r="GO253" s="80"/>
      <c r="GP253" s="80"/>
      <c r="GQ253" s="80"/>
      <c r="GR253" s="80"/>
      <c r="GS253" s="80"/>
      <c r="GT253" s="80"/>
      <c r="GU253" s="80"/>
      <c r="GV253" s="80"/>
      <c r="GW253" s="80"/>
      <c r="GX253" s="80"/>
      <c r="GY253" s="80"/>
      <c r="GZ253" s="80"/>
      <c r="HA253" s="80"/>
      <c r="HB253" s="80"/>
      <c r="HC253" s="80"/>
      <c r="HD253" s="80"/>
      <c r="HE253" s="80"/>
      <c r="HF253" s="80"/>
      <c r="HG253" s="80"/>
      <c r="HH253" s="80"/>
      <c r="HI253" s="80"/>
      <c r="HJ253" s="80"/>
      <c r="HK253" s="80"/>
      <c r="HL253" s="80"/>
      <c r="HM253" s="80"/>
      <c r="HN253" s="80"/>
      <c r="HO253" s="80"/>
      <c r="HP253" s="80"/>
      <c r="HQ253" s="80"/>
      <c r="HR253" s="80"/>
      <c r="HS253" s="80"/>
      <c r="HT253" s="80"/>
      <c r="HU253" s="80"/>
      <c r="HV253" s="80"/>
      <c r="HW253" s="80"/>
      <c r="HX253" s="80"/>
      <c r="HY253" s="80"/>
      <c r="HZ253" s="80"/>
      <c r="IA253" s="80"/>
      <c r="IB253" s="80"/>
      <c r="IC253" s="80"/>
      <c r="ID253" s="80"/>
      <c r="IE253" s="80"/>
      <c r="IF253" s="80"/>
      <c r="IG253" s="80"/>
      <c r="IH253" s="80"/>
      <c r="II253" s="80"/>
      <c r="IJ253" s="80"/>
      <c r="IK253" s="80"/>
      <c r="IL253" s="80"/>
      <c r="IM253" s="80"/>
      <c r="IN253" s="80"/>
      <c r="IO253" s="80"/>
      <c r="IP253" s="80"/>
      <c r="IQ253" s="80"/>
      <c r="IR253" s="80"/>
      <c r="IS253" s="80"/>
      <c r="IT253" s="80"/>
      <c r="IU253" s="80"/>
      <c r="IV253" s="80"/>
    </row>
    <row r="254" spans="1:256" s="82" customFormat="1" ht="25.5" customHeight="1" x14ac:dyDescent="0.25">
      <c r="A254" s="75" t="s">
        <v>876</v>
      </c>
      <c r="B254" s="134" t="s">
        <v>877</v>
      </c>
      <c r="C254" s="77">
        <v>146201</v>
      </c>
      <c r="D254" s="77"/>
      <c r="E254" s="78">
        <f>C254+D254</f>
        <v>146201</v>
      </c>
      <c r="F254" s="79"/>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1"/>
      <c r="AV254" s="79"/>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c r="CV254" s="80"/>
      <c r="CW254" s="80"/>
      <c r="CX254" s="80"/>
      <c r="CY254" s="80"/>
      <c r="CZ254" s="80"/>
      <c r="DA254" s="80"/>
      <c r="DB254" s="80"/>
      <c r="DC254" s="80"/>
      <c r="DD254" s="80"/>
      <c r="DE254" s="80"/>
      <c r="DF254" s="80"/>
      <c r="DG254" s="80"/>
      <c r="DH254" s="80"/>
      <c r="DI254" s="80"/>
      <c r="DJ254" s="80"/>
      <c r="DK254" s="80"/>
      <c r="DL254" s="80"/>
      <c r="DM254" s="80"/>
      <c r="DN254" s="80"/>
      <c r="DO254" s="80"/>
      <c r="DP254" s="80"/>
      <c r="DQ254" s="80"/>
      <c r="DR254" s="80"/>
      <c r="DS254" s="80"/>
      <c r="DT254" s="80"/>
      <c r="DU254" s="80"/>
      <c r="DV254" s="80"/>
      <c r="DW254" s="80"/>
      <c r="DX254" s="80"/>
      <c r="DY254" s="80"/>
      <c r="DZ254" s="80"/>
      <c r="EA254" s="80"/>
      <c r="EB254" s="80"/>
      <c r="EC254" s="80"/>
      <c r="ED254" s="80"/>
      <c r="EE254" s="80"/>
      <c r="EF254" s="80"/>
      <c r="EG254" s="80"/>
      <c r="EH254" s="80"/>
      <c r="EI254" s="80"/>
      <c r="EJ254" s="80"/>
      <c r="EK254" s="80"/>
      <c r="EL254" s="80"/>
      <c r="EM254" s="80"/>
      <c r="EN254" s="80"/>
      <c r="EO254" s="80"/>
      <c r="EP254" s="80"/>
      <c r="EQ254" s="80"/>
      <c r="ER254" s="80"/>
      <c r="ES254" s="80"/>
      <c r="ET254" s="80"/>
      <c r="EU254" s="80"/>
      <c r="EV254" s="80"/>
      <c r="EW254" s="80"/>
      <c r="EX254" s="80"/>
      <c r="EY254" s="80"/>
      <c r="EZ254" s="80"/>
      <c r="FA254" s="80"/>
      <c r="FB254" s="80"/>
      <c r="FC254" s="80"/>
      <c r="FD254" s="80"/>
      <c r="FE254" s="80"/>
      <c r="FF254" s="80"/>
      <c r="FG254" s="80"/>
      <c r="FH254" s="80"/>
      <c r="FI254" s="80"/>
      <c r="FJ254" s="80"/>
      <c r="FK254" s="80"/>
      <c r="FL254" s="80"/>
      <c r="FM254" s="80"/>
      <c r="FN254" s="80"/>
      <c r="FO254" s="80"/>
      <c r="FP254" s="80"/>
      <c r="FQ254" s="80"/>
      <c r="FR254" s="80"/>
      <c r="FS254" s="80"/>
      <c r="FT254" s="80"/>
      <c r="FU254" s="80"/>
      <c r="FV254" s="80"/>
      <c r="FW254" s="80"/>
      <c r="FX254" s="80"/>
      <c r="FY254" s="80"/>
      <c r="FZ254" s="80"/>
      <c r="GA254" s="80"/>
      <c r="GB254" s="80"/>
      <c r="GC254" s="80"/>
      <c r="GD254" s="80"/>
      <c r="GE254" s="80"/>
      <c r="GF254" s="80"/>
      <c r="GG254" s="80"/>
      <c r="GH254" s="80"/>
      <c r="GI254" s="80"/>
      <c r="GJ254" s="80"/>
      <c r="GK254" s="80"/>
      <c r="GL254" s="80"/>
      <c r="GM254" s="80"/>
      <c r="GN254" s="80"/>
      <c r="GO254" s="80"/>
      <c r="GP254" s="80"/>
      <c r="GQ254" s="80"/>
      <c r="GR254" s="80"/>
      <c r="GS254" s="80"/>
      <c r="GT254" s="80"/>
      <c r="GU254" s="80"/>
      <c r="GV254" s="80"/>
      <c r="GW254" s="80"/>
      <c r="GX254" s="80"/>
      <c r="GY254" s="80"/>
      <c r="GZ254" s="80"/>
      <c r="HA254" s="80"/>
      <c r="HB254" s="80"/>
      <c r="HC254" s="80"/>
      <c r="HD254" s="80"/>
      <c r="HE254" s="80"/>
      <c r="HF254" s="80"/>
      <c r="HG254" s="80"/>
      <c r="HH254" s="80"/>
      <c r="HI254" s="80"/>
      <c r="HJ254" s="80"/>
      <c r="HK254" s="80"/>
      <c r="HL254" s="80"/>
      <c r="HM254" s="80"/>
      <c r="HN254" s="80"/>
      <c r="HO254" s="80"/>
      <c r="HP254" s="80"/>
      <c r="HQ254" s="80"/>
      <c r="HR254" s="80"/>
      <c r="HS254" s="80"/>
      <c r="HT254" s="80"/>
      <c r="HU254" s="80"/>
      <c r="HV254" s="80"/>
      <c r="HW254" s="80"/>
      <c r="HX254" s="80"/>
      <c r="HY254" s="80"/>
      <c r="HZ254" s="80"/>
      <c r="IA254" s="80"/>
      <c r="IB254" s="80"/>
      <c r="IC254" s="80"/>
      <c r="ID254" s="80"/>
      <c r="IE254" s="80"/>
      <c r="IF254" s="80"/>
      <c r="IG254" s="80"/>
      <c r="IH254" s="80"/>
      <c r="II254" s="80"/>
      <c r="IJ254" s="80"/>
      <c r="IK254" s="80"/>
      <c r="IL254" s="80"/>
      <c r="IM254" s="80"/>
      <c r="IN254" s="80"/>
      <c r="IO254" s="80"/>
      <c r="IP254" s="80"/>
      <c r="IQ254" s="80"/>
      <c r="IR254" s="80"/>
      <c r="IS254" s="80"/>
      <c r="IT254" s="80"/>
      <c r="IU254" s="80"/>
      <c r="IV254" s="80"/>
    </row>
    <row r="255" spans="1:256" s="82" customFormat="1" ht="25.5" customHeight="1" x14ac:dyDescent="0.25">
      <c r="A255" s="75" t="s">
        <v>878</v>
      </c>
      <c r="B255" s="134" t="s">
        <v>879</v>
      </c>
      <c r="C255" s="77">
        <v>382281329</v>
      </c>
      <c r="D255" s="168">
        <v>155401559.80000001</v>
      </c>
      <c r="E255" s="78">
        <f>C255+D255</f>
        <v>537682888.79999995</v>
      </c>
      <c r="F255" s="79"/>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1"/>
      <c r="AV255" s="79"/>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0"/>
      <c r="DJ255" s="80"/>
      <c r="DK255" s="80"/>
      <c r="DL255" s="80"/>
      <c r="DM255" s="80"/>
      <c r="DN255" s="80"/>
      <c r="DO255" s="80"/>
      <c r="DP255" s="80"/>
      <c r="DQ255" s="80"/>
      <c r="DR255" s="80"/>
      <c r="DS255" s="80"/>
      <c r="DT255" s="80"/>
      <c r="DU255" s="80"/>
      <c r="DV255" s="80"/>
      <c r="DW255" s="80"/>
      <c r="DX255" s="80"/>
      <c r="DY255" s="80"/>
      <c r="DZ255" s="80"/>
      <c r="EA255" s="80"/>
      <c r="EB255" s="80"/>
      <c r="EC255" s="80"/>
      <c r="ED255" s="80"/>
      <c r="EE255" s="80"/>
      <c r="EF255" s="80"/>
      <c r="EG255" s="80"/>
      <c r="EH255" s="80"/>
      <c r="EI255" s="80"/>
      <c r="EJ255" s="80"/>
      <c r="EK255" s="80"/>
      <c r="EL255" s="80"/>
      <c r="EM255" s="80"/>
      <c r="EN255" s="80"/>
      <c r="EO255" s="80"/>
      <c r="EP255" s="80"/>
      <c r="EQ255" s="80"/>
      <c r="ER255" s="80"/>
      <c r="ES255" s="80"/>
      <c r="ET255" s="80"/>
      <c r="EU255" s="80"/>
      <c r="EV255" s="80"/>
      <c r="EW255" s="80"/>
      <c r="EX255" s="80"/>
      <c r="EY255" s="80"/>
      <c r="EZ255" s="80"/>
      <c r="FA255" s="80"/>
      <c r="FB255" s="80"/>
      <c r="FC255" s="80"/>
      <c r="FD255" s="80"/>
      <c r="FE255" s="80"/>
      <c r="FF255" s="80"/>
      <c r="FG255" s="80"/>
      <c r="FH255" s="80"/>
      <c r="FI255" s="80"/>
      <c r="FJ255" s="80"/>
      <c r="FK255" s="80"/>
      <c r="FL255" s="80"/>
      <c r="FM255" s="80"/>
      <c r="FN255" s="80"/>
      <c r="FO255" s="80"/>
      <c r="FP255" s="80"/>
      <c r="FQ255" s="80"/>
      <c r="FR255" s="80"/>
      <c r="FS255" s="80"/>
      <c r="FT255" s="80"/>
      <c r="FU255" s="80"/>
      <c r="FV255" s="80"/>
      <c r="FW255" s="80"/>
      <c r="FX255" s="80"/>
      <c r="FY255" s="80"/>
      <c r="FZ255" s="80"/>
      <c r="GA255" s="80"/>
      <c r="GB255" s="80"/>
      <c r="GC255" s="80"/>
      <c r="GD255" s="80"/>
      <c r="GE255" s="80"/>
      <c r="GF255" s="80"/>
      <c r="GG255" s="80"/>
      <c r="GH255" s="80"/>
      <c r="GI255" s="80"/>
      <c r="GJ255" s="80"/>
      <c r="GK255" s="80"/>
      <c r="GL255" s="80"/>
      <c r="GM255" s="80"/>
      <c r="GN255" s="80"/>
      <c r="GO255" s="80"/>
      <c r="GP255" s="80"/>
      <c r="GQ255" s="80"/>
      <c r="GR255" s="80"/>
      <c r="GS255" s="80"/>
      <c r="GT255" s="80"/>
      <c r="GU255" s="80"/>
      <c r="GV255" s="80"/>
      <c r="GW255" s="80"/>
      <c r="GX255" s="80"/>
      <c r="GY255" s="80"/>
      <c r="GZ255" s="80"/>
      <c r="HA255" s="80"/>
      <c r="HB255" s="80"/>
      <c r="HC255" s="80"/>
      <c r="HD255" s="80"/>
      <c r="HE255" s="80"/>
      <c r="HF255" s="80"/>
      <c r="HG255" s="80"/>
      <c r="HH255" s="80"/>
      <c r="HI255" s="80"/>
      <c r="HJ255" s="80"/>
      <c r="HK255" s="80"/>
      <c r="HL255" s="80"/>
      <c r="HM255" s="80"/>
      <c r="HN255" s="80"/>
      <c r="HO255" s="80"/>
      <c r="HP255" s="80"/>
      <c r="HQ255" s="80"/>
      <c r="HR255" s="80"/>
      <c r="HS255" s="80"/>
      <c r="HT255" s="80"/>
      <c r="HU255" s="80"/>
      <c r="HV255" s="80"/>
      <c r="HW255" s="80"/>
      <c r="HX255" s="80"/>
      <c r="HY255" s="80"/>
      <c r="HZ255" s="80"/>
      <c r="IA255" s="80"/>
      <c r="IB255" s="80"/>
      <c r="IC255" s="80"/>
      <c r="ID255" s="80"/>
      <c r="IE255" s="80"/>
      <c r="IF255" s="80"/>
      <c r="IG255" s="80"/>
      <c r="IH255" s="80"/>
      <c r="II255" s="80"/>
      <c r="IJ255" s="80"/>
      <c r="IK255" s="80"/>
      <c r="IL255" s="80"/>
      <c r="IM255" s="80"/>
      <c r="IN255" s="80"/>
      <c r="IO255" s="80"/>
      <c r="IP255" s="80"/>
      <c r="IQ255" s="80"/>
      <c r="IR255" s="80"/>
      <c r="IS255" s="80"/>
      <c r="IT255" s="80"/>
      <c r="IU255" s="80"/>
      <c r="IV255" s="80"/>
    </row>
    <row r="256" spans="1:256" s="82" customFormat="1" ht="25.5" customHeight="1" x14ac:dyDescent="0.25">
      <c r="A256" s="75" t="s">
        <v>880</v>
      </c>
      <c r="B256" s="134" t="s">
        <v>881</v>
      </c>
      <c r="C256" s="77">
        <v>1392908</v>
      </c>
      <c r="D256" s="77">
        <v>0</v>
      </c>
      <c r="E256" s="78">
        <f>C256+D256</f>
        <v>1392908</v>
      </c>
      <c r="F256" s="79"/>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1"/>
      <c r="AV256" s="79"/>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c r="CV256" s="80"/>
      <c r="CW256" s="80"/>
      <c r="CX256" s="80"/>
      <c r="CY256" s="80"/>
      <c r="CZ256" s="80"/>
      <c r="DA256" s="80"/>
      <c r="DB256" s="80"/>
      <c r="DC256" s="80"/>
      <c r="DD256" s="80"/>
      <c r="DE256" s="80"/>
      <c r="DF256" s="80"/>
      <c r="DG256" s="80"/>
      <c r="DH256" s="80"/>
      <c r="DI256" s="80"/>
      <c r="DJ256" s="80"/>
      <c r="DK256" s="80"/>
      <c r="DL256" s="80"/>
      <c r="DM256" s="80"/>
      <c r="DN256" s="80"/>
      <c r="DO256" s="80"/>
      <c r="DP256" s="80"/>
      <c r="DQ256" s="80"/>
      <c r="DR256" s="80"/>
      <c r="DS256" s="80"/>
      <c r="DT256" s="80"/>
      <c r="DU256" s="80"/>
      <c r="DV256" s="80"/>
      <c r="DW256" s="80"/>
      <c r="DX256" s="80"/>
      <c r="DY256" s="80"/>
      <c r="DZ256" s="80"/>
      <c r="EA256" s="80"/>
      <c r="EB256" s="80"/>
      <c r="EC256" s="80"/>
      <c r="ED256" s="80"/>
      <c r="EE256" s="80"/>
      <c r="EF256" s="80"/>
      <c r="EG256" s="80"/>
      <c r="EH256" s="80"/>
      <c r="EI256" s="80"/>
      <c r="EJ256" s="80"/>
      <c r="EK256" s="80"/>
      <c r="EL256" s="80"/>
      <c r="EM256" s="80"/>
      <c r="EN256" s="80"/>
      <c r="EO256" s="80"/>
      <c r="EP256" s="80"/>
      <c r="EQ256" s="80"/>
      <c r="ER256" s="80"/>
      <c r="ES256" s="80"/>
      <c r="ET256" s="80"/>
      <c r="EU256" s="80"/>
      <c r="EV256" s="80"/>
      <c r="EW256" s="80"/>
      <c r="EX256" s="80"/>
      <c r="EY256" s="80"/>
      <c r="EZ256" s="80"/>
      <c r="FA256" s="80"/>
      <c r="FB256" s="80"/>
      <c r="FC256" s="80"/>
      <c r="FD256" s="80"/>
      <c r="FE256" s="80"/>
      <c r="FF256" s="80"/>
      <c r="FG256" s="80"/>
      <c r="FH256" s="80"/>
      <c r="FI256" s="80"/>
      <c r="FJ256" s="80"/>
      <c r="FK256" s="80"/>
      <c r="FL256" s="80"/>
      <c r="FM256" s="80"/>
      <c r="FN256" s="80"/>
      <c r="FO256" s="80"/>
      <c r="FP256" s="80"/>
      <c r="FQ256" s="80"/>
      <c r="FR256" s="80"/>
      <c r="FS256" s="80"/>
      <c r="FT256" s="80"/>
      <c r="FU256" s="80"/>
      <c r="FV256" s="80"/>
      <c r="FW256" s="80"/>
      <c r="FX256" s="80"/>
      <c r="FY256" s="80"/>
      <c r="FZ256" s="80"/>
      <c r="GA256" s="80"/>
      <c r="GB256" s="80"/>
      <c r="GC256" s="80"/>
      <c r="GD256" s="80"/>
      <c r="GE256" s="80"/>
      <c r="GF256" s="80"/>
      <c r="GG256" s="80"/>
      <c r="GH256" s="80"/>
      <c r="GI256" s="80"/>
      <c r="GJ256" s="80"/>
      <c r="GK256" s="80"/>
      <c r="GL256" s="80"/>
      <c r="GM256" s="80"/>
      <c r="GN256" s="80"/>
      <c r="GO256" s="80"/>
      <c r="GP256" s="80"/>
      <c r="GQ256" s="80"/>
      <c r="GR256" s="80"/>
      <c r="GS256" s="80"/>
      <c r="GT256" s="80"/>
      <c r="GU256" s="80"/>
      <c r="GV256" s="80"/>
      <c r="GW256" s="80"/>
      <c r="GX256" s="80"/>
      <c r="GY256" s="80"/>
      <c r="GZ256" s="80"/>
      <c r="HA256" s="80"/>
      <c r="HB256" s="80"/>
      <c r="HC256" s="80"/>
      <c r="HD256" s="80"/>
      <c r="HE256" s="80"/>
      <c r="HF256" s="80"/>
      <c r="HG256" s="80"/>
      <c r="HH256" s="80"/>
      <c r="HI256" s="80"/>
      <c r="HJ256" s="80"/>
      <c r="HK256" s="80"/>
      <c r="HL256" s="80"/>
      <c r="HM256" s="80"/>
      <c r="HN256" s="80"/>
      <c r="HO256" s="80"/>
      <c r="HP256" s="80"/>
      <c r="HQ256" s="80"/>
      <c r="HR256" s="80"/>
      <c r="HS256" s="80"/>
      <c r="HT256" s="80"/>
      <c r="HU256" s="80"/>
      <c r="HV256" s="80"/>
      <c r="HW256" s="80"/>
      <c r="HX256" s="80"/>
      <c r="HY256" s="80"/>
      <c r="HZ256" s="80"/>
      <c r="IA256" s="80"/>
      <c r="IB256" s="80"/>
      <c r="IC256" s="80"/>
      <c r="ID256" s="80"/>
      <c r="IE256" s="80"/>
      <c r="IF256" s="80"/>
      <c r="IG256" s="80"/>
      <c r="IH256" s="80"/>
      <c r="II256" s="80"/>
      <c r="IJ256" s="80"/>
      <c r="IK256" s="80"/>
      <c r="IL256" s="80"/>
      <c r="IM256" s="80"/>
      <c r="IN256" s="80"/>
      <c r="IO256" s="80"/>
      <c r="IP256" s="80"/>
      <c r="IQ256" s="80"/>
      <c r="IR256" s="80"/>
      <c r="IS256" s="80"/>
      <c r="IT256" s="80"/>
      <c r="IU256" s="80"/>
      <c r="IV256" s="80"/>
    </row>
    <row r="257" spans="1:256" s="82" customFormat="1" ht="25.5" customHeight="1" x14ac:dyDescent="0.25">
      <c r="A257" s="64">
        <v>8.3000000000000007</v>
      </c>
      <c r="B257" s="113" t="s">
        <v>882</v>
      </c>
      <c r="C257" s="66">
        <f>C258</f>
        <v>0</v>
      </c>
      <c r="D257" s="66">
        <f>D258</f>
        <v>0</v>
      </c>
      <c r="E257" s="67">
        <f>E258</f>
        <v>0</v>
      </c>
      <c r="F257" s="79"/>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1"/>
      <c r="AV257" s="79"/>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c r="CV257" s="80"/>
      <c r="CW257" s="80"/>
      <c r="CX257" s="80"/>
      <c r="CY257" s="80"/>
      <c r="CZ257" s="80"/>
      <c r="DA257" s="80"/>
      <c r="DB257" s="80"/>
      <c r="DC257" s="80"/>
      <c r="DD257" s="80"/>
      <c r="DE257" s="80"/>
      <c r="DF257" s="80"/>
      <c r="DG257" s="80"/>
      <c r="DH257" s="80"/>
      <c r="DI257" s="80"/>
      <c r="DJ257" s="80"/>
      <c r="DK257" s="80"/>
      <c r="DL257" s="80"/>
      <c r="DM257" s="80"/>
      <c r="DN257" s="80"/>
      <c r="DO257" s="80"/>
      <c r="DP257" s="80"/>
      <c r="DQ257" s="80"/>
      <c r="DR257" s="80"/>
      <c r="DS257" s="80"/>
      <c r="DT257" s="80"/>
      <c r="DU257" s="80"/>
      <c r="DV257" s="80"/>
      <c r="DW257" s="80"/>
      <c r="DX257" s="80"/>
      <c r="DY257" s="80"/>
      <c r="DZ257" s="80"/>
      <c r="EA257" s="80"/>
      <c r="EB257" s="80"/>
      <c r="EC257" s="80"/>
      <c r="ED257" s="80"/>
      <c r="EE257" s="80"/>
      <c r="EF257" s="80"/>
      <c r="EG257" s="80"/>
      <c r="EH257" s="80"/>
      <c r="EI257" s="80"/>
      <c r="EJ257" s="80"/>
      <c r="EK257" s="80"/>
      <c r="EL257" s="80"/>
      <c r="EM257" s="80"/>
      <c r="EN257" s="80"/>
      <c r="EO257" s="80"/>
      <c r="EP257" s="80"/>
      <c r="EQ257" s="80"/>
      <c r="ER257" s="80"/>
      <c r="ES257" s="80"/>
      <c r="ET257" s="80"/>
      <c r="EU257" s="80"/>
      <c r="EV257" s="80"/>
      <c r="EW257" s="80"/>
      <c r="EX257" s="80"/>
      <c r="EY257" s="80"/>
      <c r="EZ257" s="80"/>
      <c r="FA257" s="80"/>
      <c r="FB257" s="80"/>
      <c r="FC257" s="80"/>
      <c r="FD257" s="80"/>
      <c r="FE257" s="80"/>
      <c r="FF257" s="80"/>
      <c r="FG257" s="80"/>
      <c r="FH257" s="80"/>
      <c r="FI257" s="80"/>
      <c r="FJ257" s="80"/>
      <c r="FK257" s="80"/>
      <c r="FL257" s="80"/>
      <c r="FM257" s="80"/>
      <c r="FN257" s="80"/>
      <c r="FO257" s="80"/>
      <c r="FP257" s="80"/>
      <c r="FQ257" s="80"/>
      <c r="FR257" s="80"/>
      <c r="FS257" s="80"/>
      <c r="FT257" s="80"/>
      <c r="FU257" s="80"/>
      <c r="FV257" s="80"/>
      <c r="FW257" s="80"/>
      <c r="FX257" s="80"/>
      <c r="FY257" s="80"/>
      <c r="FZ257" s="80"/>
      <c r="GA257" s="80"/>
      <c r="GB257" s="80"/>
      <c r="GC257" s="80"/>
      <c r="GD257" s="80"/>
      <c r="GE257" s="80"/>
      <c r="GF257" s="80"/>
      <c r="GG257" s="80"/>
      <c r="GH257" s="80"/>
      <c r="GI257" s="80"/>
      <c r="GJ257" s="80"/>
      <c r="GK257" s="80"/>
      <c r="GL257" s="80"/>
      <c r="GM257" s="80"/>
      <c r="GN257" s="80"/>
      <c r="GO257" s="80"/>
      <c r="GP257" s="80"/>
      <c r="GQ257" s="80"/>
      <c r="GR257" s="80"/>
      <c r="GS257" s="80"/>
      <c r="GT257" s="80"/>
      <c r="GU257" s="80"/>
      <c r="GV257" s="80"/>
      <c r="GW257" s="80"/>
      <c r="GX257" s="80"/>
      <c r="GY257" s="80"/>
      <c r="GZ257" s="80"/>
      <c r="HA257" s="80"/>
      <c r="HB257" s="80"/>
      <c r="HC257" s="80"/>
      <c r="HD257" s="80"/>
      <c r="HE257" s="80"/>
      <c r="HF257" s="80"/>
      <c r="HG257" s="80"/>
      <c r="HH257" s="80"/>
      <c r="HI257" s="80"/>
      <c r="HJ257" s="80"/>
      <c r="HK257" s="80"/>
      <c r="HL257" s="80"/>
      <c r="HM257" s="80"/>
      <c r="HN257" s="80"/>
      <c r="HO257" s="80"/>
      <c r="HP257" s="80"/>
      <c r="HQ257" s="80"/>
      <c r="HR257" s="80"/>
      <c r="HS257" s="80"/>
      <c r="HT257" s="80"/>
      <c r="HU257" s="80"/>
      <c r="HV257" s="80"/>
      <c r="HW257" s="80"/>
      <c r="HX257" s="80"/>
      <c r="HY257" s="80"/>
      <c r="HZ257" s="80"/>
      <c r="IA257" s="80"/>
      <c r="IB257" s="80"/>
      <c r="IC257" s="80"/>
      <c r="ID257" s="80"/>
      <c r="IE257" s="80"/>
      <c r="IF257" s="80"/>
      <c r="IG257" s="80"/>
      <c r="IH257" s="80"/>
      <c r="II257" s="80"/>
      <c r="IJ257" s="80"/>
      <c r="IK257" s="80"/>
      <c r="IL257" s="80"/>
      <c r="IM257" s="80"/>
      <c r="IN257" s="80"/>
      <c r="IO257" s="80"/>
      <c r="IP257" s="80"/>
      <c r="IQ257" s="80"/>
      <c r="IR257" s="80"/>
      <c r="IS257" s="80"/>
      <c r="IT257" s="80"/>
      <c r="IU257" s="80"/>
      <c r="IV257" s="80"/>
    </row>
    <row r="258" spans="1:256" s="167" customFormat="1" ht="35.25" customHeight="1" x14ac:dyDescent="0.25">
      <c r="A258" s="64" t="s">
        <v>883</v>
      </c>
      <c r="B258" s="161" t="s">
        <v>884</v>
      </c>
      <c r="C258" s="148">
        <f>SUM(C259:C261)</f>
        <v>0</v>
      </c>
      <c r="D258" s="148">
        <f>SUM(D259:D261)</f>
        <v>0</v>
      </c>
      <c r="E258" s="145">
        <f>SUM(E259:E261)</f>
        <v>0</v>
      </c>
      <c r="F258" s="164"/>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6"/>
      <c r="AV258" s="164"/>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c r="DH258" s="165"/>
      <c r="DI258" s="165"/>
      <c r="DJ258" s="165"/>
      <c r="DK258" s="165"/>
      <c r="DL258" s="165"/>
      <c r="DM258" s="165"/>
      <c r="DN258" s="165"/>
      <c r="DO258" s="165"/>
      <c r="DP258" s="165"/>
      <c r="DQ258" s="165"/>
      <c r="DR258" s="165"/>
      <c r="DS258" s="165"/>
      <c r="DT258" s="165"/>
      <c r="DU258" s="165"/>
      <c r="DV258" s="165"/>
      <c r="DW258" s="165"/>
      <c r="DX258" s="165"/>
      <c r="DY258" s="165"/>
      <c r="DZ258" s="165"/>
      <c r="EA258" s="165"/>
      <c r="EB258" s="165"/>
      <c r="EC258" s="165"/>
      <c r="ED258" s="165"/>
      <c r="EE258" s="165"/>
      <c r="EF258" s="165"/>
      <c r="EG258" s="165"/>
      <c r="EH258" s="165"/>
      <c r="EI258" s="165"/>
      <c r="EJ258" s="165"/>
      <c r="EK258" s="165"/>
      <c r="EL258" s="165"/>
      <c r="EM258" s="165"/>
      <c r="EN258" s="165"/>
      <c r="EO258" s="165"/>
      <c r="EP258" s="165"/>
      <c r="EQ258" s="165"/>
      <c r="ER258" s="165"/>
      <c r="ES258" s="165"/>
      <c r="ET258" s="165"/>
      <c r="EU258" s="165"/>
      <c r="EV258" s="165"/>
      <c r="EW258" s="165"/>
      <c r="EX258" s="165"/>
      <c r="EY258" s="165"/>
      <c r="EZ258" s="165"/>
      <c r="FA258" s="165"/>
      <c r="FB258" s="165"/>
      <c r="FC258" s="165"/>
      <c r="FD258" s="165"/>
      <c r="FE258" s="165"/>
      <c r="FF258" s="165"/>
      <c r="FG258" s="165"/>
      <c r="FH258" s="165"/>
      <c r="FI258" s="165"/>
      <c r="FJ258" s="165"/>
      <c r="FK258" s="165"/>
      <c r="FL258" s="165"/>
      <c r="FM258" s="165"/>
      <c r="FN258" s="165"/>
      <c r="FO258" s="165"/>
      <c r="FP258" s="165"/>
      <c r="FQ258" s="165"/>
      <c r="FR258" s="165"/>
      <c r="FS258" s="165"/>
      <c r="FT258" s="165"/>
      <c r="FU258" s="165"/>
      <c r="FV258" s="165"/>
      <c r="FW258" s="165"/>
      <c r="FX258" s="165"/>
      <c r="FY258" s="165"/>
      <c r="FZ258" s="165"/>
      <c r="GA258" s="165"/>
      <c r="GB258" s="165"/>
      <c r="GC258" s="165"/>
      <c r="GD258" s="165"/>
      <c r="GE258" s="165"/>
      <c r="GF258" s="165"/>
      <c r="GG258" s="165"/>
      <c r="GH258" s="165"/>
      <c r="GI258" s="165"/>
      <c r="GJ258" s="165"/>
      <c r="GK258" s="165"/>
      <c r="GL258" s="165"/>
      <c r="GM258" s="165"/>
      <c r="GN258" s="165"/>
      <c r="GO258" s="165"/>
      <c r="GP258" s="165"/>
      <c r="GQ258" s="165"/>
      <c r="GR258" s="165"/>
      <c r="GS258" s="165"/>
      <c r="GT258" s="165"/>
      <c r="GU258" s="165"/>
      <c r="GV258" s="165"/>
      <c r="GW258" s="165"/>
      <c r="GX258" s="165"/>
      <c r="GY258" s="165"/>
      <c r="GZ258" s="165"/>
      <c r="HA258" s="165"/>
      <c r="HB258" s="165"/>
      <c r="HC258" s="165"/>
      <c r="HD258" s="165"/>
      <c r="HE258" s="165"/>
      <c r="HF258" s="165"/>
      <c r="HG258" s="165"/>
      <c r="HH258" s="165"/>
      <c r="HI258" s="165"/>
      <c r="HJ258" s="165"/>
      <c r="HK258" s="165"/>
      <c r="HL258" s="165"/>
      <c r="HM258" s="165"/>
      <c r="HN258" s="165"/>
      <c r="HO258" s="165"/>
      <c r="HP258" s="165"/>
      <c r="HQ258" s="165"/>
      <c r="HR258" s="165"/>
      <c r="HS258" s="165"/>
      <c r="HT258" s="165"/>
      <c r="HU258" s="165"/>
      <c r="HV258" s="165"/>
      <c r="HW258" s="165"/>
      <c r="HX258" s="165"/>
      <c r="HY258" s="165"/>
      <c r="HZ258" s="165"/>
      <c r="IA258" s="165"/>
      <c r="IB258" s="165"/>
      <c r="IC258" s="165"/>
      <c r="ID258" s="165"/>
      <c r="IE258" s="165"/>
      <c r="IF258" s="165"/>
      <c r="IG258" s="165"/>
      <c r="IH258" s="165"/>
      <c r="II258" s="165"/>
      <c r="IJ258" s="165"/>
      <c r="IK258" s="165"/>
      <c r="IL258" s="165"/>
      <c r="IM258" s="165"/>
      <c r="IN258" s="165"/>
      <c r="IO258" s="165"/>
      <c r="IP258" s="165"/>
      <c r="IQ258" s="165"/>
      <c r="IR258" s="165"/>
      <c r="IS258" s="165"/>
      <c r="IT258" s="165"/>
      <c r="IU258" s="165"/>
      <c r="IV258" s="165"/>
    </row>
    <row r="259" spans="1:256" s="167" customFormat="1" ht="33.75" customHeight="1" x14ac:dyDescent="0.25">
      <c r="A259" s="75" t="s">
        <v>885</v>
      </c>
      <c r="B259" s="134" t="s">
        <v>886</v>
      </c>
      <c r="C259" s="112">
        <v>0</v>
      </c>
      <c r="D259" s="112"/>
      <c r="E259" s="78">
        <f>C259+D259</f>
        <v>0</v>
      </c>
      <c r="F259" s="164"/>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6"/>
      <c r="AV259" s="164"/>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c r="DH259" s="165"/>
      <c r="DI259" s="165"/>
      <c r="DJ259" s="165"/>
      <c r="DK259" s="165"/>
      <c r="DL259" s="165"/>
      <c r="DM259" s="165"/>
      <c r="DN259" s="165"/>
      <c r="DO259" s="165"/>
      <c r="DP259" s="165"/>
      <c r="DQ259" s="165"/>
      <c r="DR259" s="165"/>
      <c r="DS259" s="165"/>
      <c r="DT259" s="165"/>
      <c r="DU259" s="165"/>
      <c r="DV259" s="165"/>
      <c r="DW259" s="165"/>
      <c r="DX259" s="165"/>
      <c r="DY259" s="165"/>
      <c r="DZ259" s="165"/>
      <c r="EA259" s="165"/>
      <c r="EB259" s="165"/>
      <c r="EC259" s="165"/>
      <c r="ED259" s="165"/>
      <c r="EE259" s="165"/>
      <c r="EF259" s="165"/>
      <c r="EG259" s="165"/>
      <c r="EH259" s="165"/>
      <c r="EI259" s="165"/>
      <c r="EJ259" s="165"/>
      <c r="EK259" s="165"/>
      <c r="EL259" s="165"/>
      <c r="EM259" s="165"/>
      <c r="EN259" s="165"/>
      <c r="EO259" s="165"/>
      <c r="EP259" s="165"/>
      <c r="EQ259" s="165"/>
      <c r="ER259" s="165"/>
      <c r="ES259" s="165"/>
      <c r="ET259" s="165"/>
      <c r="EU259" s="165"/>
      <c r="EV259" s="165"/>
      <c r="EW259" s="165"/>
      <c r="EX259" s="165"/>
      <c r="EY259" s="165"/>
      <c r="EZ259" s="165"/>
      <c r="FA259" s="165"/>
      <c r="FB259" s="165"/>
      <c r="FC259" s="165"/>
      <c r="FD259" s="165"/>
      <c r="FE259" s="165"/>
      <c r="FF259" s="165"/>
      <c r="FG259" s="165"/>
      <c r="FH259" s="165"/>
      <c r="FI259" s="165"/>
      <c r="FJ259" s="165"/>
      <c r="FK259" s="165"/>
      <c r="FL259" s="165"/>
      <c r="FM259" s="165"/>
      <c r="FN259" s="165"/>
      <c r="FO259" s="165"/>
      <c r="FP259" s="165"/>
      <c r="FQ259" s="165"/>
      <c r="FR259" s="165"/>
      <c r="FS259" s="165"/>
      <c r="FT259" s="165"/>
      <c r="FU259" s="165"/>
      <c r="FV259" s="165"/>
      <c r="FW259" s="165"/>
      <c r="FX259" s="165"/>
      <c r="FY259" s="165"/>
      <c r="FZ259" s="165"/>
      <c r="GA259" s="165"/>
      <c r="GB259" s="165"/>
      <c r="GC259" s="165"/>
      <c r="GD259" s="165"/>
      <c r="GE259" s="165"/>
      <c r="GF259" s="165"/>
      <c r="GG259" s="165"/>
      <c r="GH259" s="165"/>
      <c r="GI259" s="165"/>
      <c r="GJ259" s="165"/>
      <c r="GK259" s="165"/>
      <c r="GL259" s="165"/>
      <c r="GM259" s="165"/>
      <c r="GN259" s="165"/>
      <c r="GO259" s="165"/>
      <c r="GP259" s="165"/>
      <c r="GQ259" s="165"/>
      <c r="GR259" s="165"/>
      <c r="GS259" s="165"/>
      <c r="GT259" s="165"/>
      <c r="GU259" s="165"/>
      <c r="GV259" s="165"/>
      <c r="GW259" s="165"/>
      <c r="GX259" s="165"/>
      <c r="GY259" s="165"/>
      <c r="GZ259" s="165"/>
      <c r="HA259" s="165"/>
      <c r="HB259" s="165"/>
      <c r="HC259" s="165"/>
      <c r="HD259" s="165"/>
      <c r="HE259" s="165"/>
      <c r="HF259" s="165"/>
      <c r="HG259" s="165"/>
      <c r="HH259" s="165"/>
      <c r="HI259" s="165"/>
      <c r="HJ259" s="165"/>
      <c r="HK259" s="165"/>
      <c r="HL259" s="165"/>
      <c r="HM259" s="165"/>
      <c r="HN259" s="165"/>
      <c r="HO259" s="165"/>
      <c r="HP259" s="165"/>
      <c r="HQ259" s="165"/>
      <c r="HR259" s="165"/>
      <c r="HS259" s="165"/>
      <c r="HT259" s="165"/>
      <c r="HU259" s="165"/>
      <c r="HV259" s="165"/>
      <c r="HW259" s="165"/>
      <c r="HX259" s="165"/>
      <c r="HY259" s="165"/>
      <c r="HZ259" s="165"/>
      <c r="IA259" s="165"/>
      <c r="IB259" s="165"/>
      <c r="IC259" s="165"/>
      <c r="ID259" s="165"/>
      <c r="IE259" s="165"/>
      <c r="IF259" s="165"/>
      <c r="IG259" s="165"/>
      <c r="IH259" s="165"/>
      <c r="II259" s="165"/>
      <c r="IJ259" s="165"/>
      <c r="IK259" s="165"/>
      <c r="IL259" s="165"/>
      <c r="IM259" s="165"/>
      <c r="IN259" s="165"/>
      <c r="IO259" s="165"/>
      <c r="IP259" s="165"/>
      <c r="IQ259" s="165"/>
      <c r="IR259" s="165"/>
      <c r="IS259" s="165"/>
      <c r="IT259" s="165"/>
      <c r="IU259" s="165"/>
      <c r="IV259" s="165"/>
    </row>
    <row r="260" spans="1:256" s="82" customFormat="1" ht="25.5" customHeight="1" x14ac:dyDescent="0.2">
      <c r="A260" s="75" t="s">
        <v>887</v>
      </c>
      <c r="B260" s="134" t="s">
        <v>888</v>
      </c>
      <c r="C260" s="169">
        <v>0</v>
      </c>
      <c r="D260" s="169"/>
      <c r="E260" s="170"/>
      <c r="F260" s="79"/>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1"/>
      <c r="AV260" s="79"/>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c r="CV260" s="80"/>
      <c r="CW260" s="80"/>
      <c r="CX260" s="80"/>
      <c r="CY260" s="80"/>
      <c r="CZ260" s="80"/>
      <c r="DA260" s="80"/>
      <c r="DB260" s="80"/>
      <c r="DC260" s="80"/>
      <c r="DD260" s="80"/>
      <c r="DE260" s="80"/>
      <c r="DF260" s="80"/>
      <c r="DG260" s="80"/>
      <c r="DH260" s="80"/>
      <c r="DI260" s="80"/>
      <c r="DJ260" s="80"/>
      <c r="DK260" s="80"/>
      <c r="DL260" s="80"/>
      <c r="DM260" s="80"/>
      <c r="DN260" s="80"/>
      <c r="DO260" s="80"/>
      <c r="DP260" s="80"/>
      <c r="DQ260" s="80"/>
      <c r="DR260" s="80"/>
      <c r="DS260" s="80"/>
      <c r="DT260" s="80"/>
      <c r="DU260" s="80"/>
      <c r="DV260" s="80"/>
      <c r="DW260" s="80"/>
      <c r="DX260" s="80"/>
      <c r="DY260" s="80"/>
      <c r="DZ260" s="80"/>
      <c r="EA260" s="80"/>
      <c r="EB260" s="80"/>
      <c r="EC260" s="80"/>
      <c r="ED260" s="80"/>
      <c r="EE260" s="80"/>
      <c r="EF260" s="80"/>
      <c r="EG260" s="80"/>
      <c r="EH260" s="80"/>
      <c r="EI260" s="80"/>
      <c r="EJ260" s="80"/>
      <c r="EK260" s="80"/>
      <c r="EL260" s="80"/>
      <c r="EM260" s="80"/>
      <c r="EN260" s="80"/>
      <c r="EO260" s="80"/>
      <c r="EP260" s="80"/>
      <c r="EQ260" s="80"/>
      <c r="ER260" s="80"/>
      <c r="ES260" s="80"/>
      <c r="ET260" s="80"/>
      <c r="EU260" s="80"/>
      <c r="EV260" s="80"/>
      <c r="EW260" s="80"/>
      <c r="EX260" s="80"/>
      <c r="EY260" s="80"/>
      <c r="EZ260" s="80"/>
      <c r="FA260" s="80"/>
      <c r="FB260" s="80"/>
      <c r="FC260" s="80"/>
      <c r="FD260" s="80"/>
      <c r="FE260" s="80"/>
      <c r="FF260" s="80"/>
      <c r="FG260" s="80"/>
      <c r="FH260" s="80"/>
      <c r="FI260" s="80"/>
      <c r="FJ260" s="80"/>
      <c r="FK260" s="80"/>
      <c r="FL260" s="80"/>
      <c r="FM260" s="80"/>
      <c r="FN260" s="80"/>
      <c r="FO260" s="80"/>
      <c r="FP260" s="80"/>
      <c r="FQ260" s="80"/>
      <c r="FR260" s="80"/>
      <c r="FS260" s="80"/>
      <c r="FT260" s="80"/>
      <c r="FU260" s="80"/>
      <c r="FV260" s="80"/>
      <c r="FW260" s="80"/>
      <c r="FX260" s="80"/>
      <c r="FY260" s="80"/>
      <c r="FZ260" s="80"/>
      <c r="GA260" s="80"/>
      <c r="GB260" s="80"/>
      <c r="GC260" s="80"/>
      <c r="GD260" s="80"/>
      <c r="GE260" s="80"/>
      <c r="GF260" s="80"/>
      <c r="GG260" s="80"/>
      <c r="GH260" s="80"/>
      <c r="GI260" s="80"/>
      <c r="GJ260" s="80"/>
      <c r="GK260" s="80"/>
      <c r="GL260" s="80"/>
      <c r="GM260" s="80"/>
      <c r="GN260" s="80"/>
      <c r="GO260" s="80"/>
      <c r="GP260" s="80"/>
      <c r="GQ260" s="80"/>
      <c r="GR260" s="80"/>
      <c r="GS260" s="80"/>
      <c r="GT260" s="80"/>
      <c r="GU260" s="80"/>
      <c r="GV260" s="80"/>
      <c r="GW260" s="80"/>
      <c r="GX260" s="80"/>
      <c r="GY260" s="80"/>
      <c r="GZ260" s="80"/>
      <c r="HA260" s="80"/>
      <c r="HB260" s="80"/>
      <c r="HC260" s="80"/>
      <c r="HD260" s="80"/>
      <c r="HE260" s="80"/>
      <c r="HF260" s="80"/>
      <c r="HG260" s="80"/>
      <c r="HH260" s="80"/>
      <c r="HI260" s="80"/>
      <c r="HJ260" s="80"/>
      <c r="HK260" s="80"/>
      <c r="HL260" s="80"/>
      <c r="HM260" s="80"/>
      <c r="HN260" s="80"/>
      <c r="HO260" s="80"/>
      <c r="HP260" s="80"/>
      <c r="HQ260" s="80"/>
      <c r="HR260" s="80"/>
      <c r="HS260" s="80"/>
      <c r="HT260" s="80"/>
      <c r="HU260" s="80"/>
      <c r="HV260" s="80"/>
      <c r="HW260" s="80"/>
      <c r="HX260" s="80"/>
      <c r="HY260" s="80"/>
      <c r="HZ260" s="80"/>
      <c r="IA260" s="80"/>
      <c r="IB260" s="80"/>
      <c r="IC260" s="80"/>
      <c r="ID260" s="80"/>
      <c r="IE260" s="80"/>
      <c r="IF260" s="80"/>
      <c r="IG260" s="80"/>
      <c r="IH260" s="80"/>
      <c r="II260" s="80"/>
      <c r="IJ260" s="80"/>
      <c r="IK260" s="80"/>
      <c r="IL260" s="80"/>
      <c r="IM260" s="80"/>
      <c r="IN260" s="80"/>
      <c r="IO260" s="80"/>
      <c r="IP260" s="80"/>
      <c r="IQ260" s="80"/>
      <c r="IR260" s="80"/>
      <c r="IS260" s="80"/>
      <c r="IT260" s="80"/>
      <c r="IU260" s="80"/>
      <c r="IV260" s="80"/>
    </row>
    <row r="261" spans="1:256" s="82" customFormat="1" ht="25.5" customHeight="1" x14ac:dyDescent="0.25">
      <c r="A261" s="75" t="s">
        <v>889</v>
      </c>
      <c r="B261" s="171" t="s">
        <v>890</v>
      </c>
      <c r="C261" s="112">
        <v>0</v>
      </c>
      <c r="D261" s="112"/>
      <c r="E261" s="78">
        <f>C261+D261</f>
        <v>0</v>
      </c>
      <c r="F261" s="79"/>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1"/>
      <c r="AV261" s="79"/>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c r="CV261" s="80"/>
      <c r="CW261" s="80"/>
      <c r="CX261" s="80"/>
      <c r="CY261" s="80"/>
      <c r="CZ261" s="80"/>
      <c r="DA261" s="80"/>
      <c r="DB261" s="80"/>
      <c r="DC261" s="80"/>
      <c r="DD261" s="80"/>
      <c r="DE261" s="80"/>
      <c r="DF261" s="80"/>
      <c r="DG261" s="80"/>
      <c r="DH261" s="80"/>
      <c r="DI261" s="80"/>
      <c r="DJ261" s="80"/>
      <c r="DK261" s="80"/>
      <c r="DL261" s="80"/>
      <c r="DM261" s="80"/>
      <c r="DN261" s="80"/>
      <c r="DO261" s="80"/>
      <c r="DP261" s="80"/>
      <c r="DQ261" s="80"/>
      <c r="DR261" s="80"/>
      <c r="DS261" s="80"/>
      <c r="DT261" s="80"/>
      <c r="DU261" s="80"/>
      <c r="DV261" s="80"/>
      <c r="DW261" s="80"/>
      <c r="DX261" s="80"/>
      <c r="DY261" s="80"/>
      <c r="DZ261" s="80"/>
      <c r="EA261" s="80"/>
      <c r="EB261" s="80"/>
      <c r="EC261" s="80"/>
      <c r="ED261" s="80"/>
      <c r="EE261" s="80"/>
      <c r="EF261" s="80"/>
      <c r="EG261" s="80"/>
      <c r="EH261" s="80"/>
      <c r="EI261" s="80"/>
      <c r="EJ261" s="80"/>
      <c r="EK261" s="80"/>
      <c r="EL261" s="80"/>
      <c r="EM261" s="80"/>
      <c r="EN261" s="80"/>
      <c r="EO261" s="80"/>
      <c r="EP261" s="80"/>
      <c r="EQ261" s="80"/>
      <c r="ER261" s="80"/>
      <c r="ES261" s="80"/>
      <c r="ET261" s="80"/>
      <c r="EU261" s="80"/>
      <c r="EV261" s="80"/>
      <c r="EW261" s="80"/>
      <c r="EX261" s="80"/>
      <c r="EY261" s="80"/>
      <c r="EZ261" s="80"/>
      <c r="FA261" s="80"/>
      <c r="FB261" s="80"/>
      <c r="FC261" s="80"/>
      <c r="FD261" s="80"/>
      <c r="FE261" s="80"/>
      <c r="FF261" s="80"/>
      <c r="FG261" s="80"/>
      <c r="FH261" s="80"/>
      <c r="FI261" s="80"/>
      <c r="FJ261" s="80"/>
      <c r="FK261" s="80"/>
      <c r="FL261" s="80"/>
      <c r="FM261" s="80"/>
      <c r="FN261" s="80"/>
      <c r="FO261" s="80"/>
      <c r="FP261" s="80"/>
      <c r="FQ261" s="80"/>
      <c r="FR261" s="80"/>
      <c r="FS261" s="80"/>
      <c r="FT261" s="80"/>
      <c r="FU261" s="80"/>
      <c r="FV261" s="80"/>
      <c r="FW261" s="80"/>
      <c r="FX261" s="80"/>
      <c r="FY261" s="80"/>
      <c r="FZ261" s="80"/>
      <c r="GA261" s="80"/>
      <c r="GB261" s="80"/>
      <c r="GC261" s="80"/>
      <c r="GD261" s="80"/>
      <c r="GE261" s="80"/>
      <c r="GF261" s="80"/>
      <c r="GG261" s="80"/>
      <c r="GH261" s="80"/>
      <c r="GI261" s="80"/>
      <c r="GJ261" s="80"/>
      <c r="GK261" s="80"/>
      <c r="GL261" s="80"/>
      <c r="GM261" s="80"/>
      <c r="GN261" s="80"/>
      <c r="GO261" s="80"/>
      <c r="GP261" s="80"/>
      <c r="GQ261" s="80"/>
      <c r="GR261" s="80"/>
      <c r="GS261" s="80"/>
      <c r="GT261" s="80"/>
      <c r="GU261" s="80"/>
      <c r="GV261" s="80"/>
      <c r="GW261" s="80"/>
      <c r="GX261" s="80"/>
      <c r="GY261" s="80"/>
      <c r="GZ261" s="80"/>
      <c r="HA261" s="80"/>
      <c r="HB261" s="80"/>
      <c r="HC261" s="80"/>
      <c r="HD261" s="80"/>
      <c r="HE261" s="80"/>
      <c r="HF261" s="80"/>
      <c r="HG261" s="80"/>
      <c r="HH261" s="80"/>
      <c r="HI261" s="80"/>
      <c r="HJ261" s="80"/>
      <c r="HK261" s="80"/>
      <c r="HL261" s="80"/>
      <c r="HM261" s="80"/>
      <c r="HN261" s="80"/>
      <c r="HO261" s="80"/>
      <c r="HP261" s="80"/>
      <c r="HQ261" s="80"/>
      <c r="HR261" s="80"/>
      <c r="HS261" s="80"/>
      <c r="HT261" s="80"/>
      <c r="HU261" s="80"/>
      <c r="HV261" s="80"/>
      <c r="HW261" s="80"/>
      <c r="HX261" s="80"/>
      <c r="HY261" s="80"/>
      <c r="HZ261" s="80"/>
      <c r="IA261" s="80"/>
      <c r="IB261" s="80"/>
      <c r="IC261" s="80"/>
      <c r="ID261" s="80"/>
      <c r="IE261" s="80"/>
      <c r="IF261" s="80"/>
      <c r="IG261" s="80"/>
      <c r="IH261" s="80"/>
      <c r="II261" s="80"/>
      <c r="IJ261" s="80"/>
      <c r="IK261" s="80"/>
      <c r="IL261" s="80"/>
      <c r="IM261" s="80"/>
      <c r="IN261" s="80"/>
      <c r="IO261" s="80"/>
      <c r="IP261" s="80"/>
      <c r="IQ261" s="80"/>
      <c r="IR261" s="80"/>
      <c r="IS261" s="80"/>
      <c r="IT261" s="80"/>
      <c r="IU261" s="80"/>
      <c r="IV261" s="80"/>
    </row>
    <row r="262" spans="1:256" s="167" customFormat="1" ht="25.5" customHeight="1" x14ac:dyDescent="0.25">
      <c r="A262" s="106">
        <v>9</v>
      </c>
      <c r="B262" s="142" t="s">
        <v>891</v>
      </c>
      <c r="C262" s="108">
        <f>C263+C266+C267+C272+C276+C277</f>
        <v>0</v>
      </c>
      <c r="D262" s="108">
        <f>D263+D266+D267+D272+D276+D277</f>
        <v>15044877.33</v>
      </c>
      <c r="E262" s="109">
        <f>E263+E266+E267+E272+E276+E277</f>
        <v>15044877.33</v>
      </c>
      <c r="F262" s="164"/>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6"/>
      <c r="AV262" s="164"/>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c r="DH262" s="165"/>
      <c r="DI262" s="165"/>
      <c r="DJ262" s="165"/>
      <c r="DK262" s="165"/>
      <c r="DL262" s="165"/>
      <c r="DM262" s="165"/>
      <c r="DN262" s="165"/>
      <c r="DO262" s="165"/>
      <c r="DP262" s="165"/>
      <c r="DQ262" s="165"/>
      <c r="DR262" s="165"/>
      <c r="DS262" s="165"/>
      <c r="DT262" s="165"/>
      <c r="DU262" s="165"/>
      <c r="DV262" s="165"/>
      <c r="DW262" s="165"/>
      <c r="DX262" s="165"/>
      <c r="DY262" s="165"/>
      <c r="DZ262" s="165"/>
      <c r="EA262" s="165"/>
      <c r="EB262" s="165"/>
      <c r="EC262" s="165"/>
      <c r="ED262" s="165"/>
      <c r="EE262" s="165"/>
      <c r="EF262" s="165"/>
      <c r="EG262" s="165"/>
      <c r="EH262" s="165"/>
      <c r="EI262" s="165"/>
      <c r="EJ262" s="165"/>
      <c r="EK262" s="165"/>
      <c r="EL262" s="165"/>
      <c r="EM262" s="165"/>
      <c r="EN262" s="165"/>
      <c r="EO262" s="165"/>
      <c r="EP262" s="165"/>
      <c r="EQ262" s="165"/>
      <c r="ER262" s="165"/>
      <c r="ES262" s="165"/>
      <c r="ET262" s="165"/>
      <c r="EU262" s="165"/>
      <c r="EV262" s="165"/>
      <c r="EW262" s="165"/>
      <c r="EX262" s="165"/>
      <c r="EY262" s="165"/>
      <c r="EZ262" s="165"/>
      <c r="FA262" s="165"/>
      <c r="FB262" s="165"/>
      <c r="FC262" s="165"/>
      <c r="FD262" s="165"/>
      <c r="FE262" s="165"/>
      <c r="FF262" s="165"/>
      <c r="FG262" s="165"/>
      <c r="FH262" s="165"/>
      <c r="FI262" s="165"/>
      <c r="FJ262" s="165"/>
      <c r="FK262" s="165"/>
      <c r="FL262" s="165"/>
      <c r="FM262" s="165"/>
      <c r="FN262" s="165"/>
      <c r="FO262" s="165"/>
      <c r="FP262" s="165"/>
      <c r="FQ262" s="165"/>
      <c r="FR262" s="165"/>
      <c r="FS262" s="165"/>
      <c r="FT262" s="165"/>
      <c r="FU262" s="165"/>
      <c r="FV262" s="165"/>
      <c r="FW262" s="165"/>
      <c r="FX262" s="165"/>
      <c r="FY262" s="165"/>
      <c r="FZ262" s="165"/>
      <c r="GA262" s="165"/>
      <c r="GB262" s="165"/>
      <c r="GC262" s="165"/>
      <c r="GD262" s="165"/>
      <c r="GE262" s="165"/>
      <c r="GF262" s="165"/>
      <c r="GG262" s="165"/>
      <c r="GH262" s="165"/>
      <c r="GI262" s="165"/>
      <c r="GJ262" s="165"/>
      <c r="GK262" s="165"/>
      <c r="GL262" s="165"/>
      <c r="GM262" s="165"/>
      <c r="GN262" s="165"/>
      <c r="GO262" s="165"/>
      <c r="GP262" s="165"/>
      <c r="GQ262" s="165"/>
      <c r="GR262" s="165"/>
      <c r="GS262" s="165"/>
      <c r="GT262" s="165"/>
      <c r="GU262" s="165"/>
      <c r="GV262" s="165"/>
      <c r="GW262" s="165"/>
      <c r="GX262" s="165"/>
      <c r="GY262" s="165"/>
      <c r="GZ262" s="165"/>
      <c r="HA262" s="165"/>
      <c r="HB262" s="165"/>
      <c r="HC262" s="165"/>
      <c r="HD262" s="165"/>
      <c r="HE262" s="165"/>
      <c r="HF262" s="165"/>
      <c r="HG262" s="165"/>
      <c r="HH262" s="165"/>
      <c r="HI262" s="165"/>
      <c r="HJ262" s="165"/>
      <c r="HK262" s="165"/>
      <c r="HL262" s="165"/>
      <c r="HM262" s="165"/>
      <c r="HN262" s="165"/>
      <c r="HO262" s="165"/>
      <c r="HP262" s="165"/>
      <c r="HQ262" s="165"/>
      <c r="HR262" s="165"/>
      <c r="HS262" s="165"/>
      <c r="HT262" s="165"/>
      <c r="HU262" s="165"/>
      <c r="HV262" s="165"/>
      <c r="HW262" s="165"/>
      <c r="HX262" s="165"/>
      <c r="HY262" s="165"/>
      <c r="HZ262" s="165"/>
      <c r="IA262" s="165"/>
      <c r="IB262" s="165"/>
      <c r="IC262" s="165"/>
      <c r="ID262" s="165"/>
      <c r="IE262" s="165"/>
      <c r="IF262" s="165"/>
      <c r="IG262" s="165"/>
      <c r="IH262" s="165"/>
      <c r="II262" s="165"/>
      <c r="IJ262" s="165"/>
      <c r="IK262" s="165"/>
      <c r="IL262" s="165"/>
      <c r="IM262" s="165"/>
      <c r="IN262" s="165"/>
      <c r="IO262" s="165"/>
      <c r="IP262" s="165"/>
      <c r="IQ262" s="165"/>
      <c r="IR262" s="165"/>
      <c r="IS262" s="165"/>
      <c r="IT262" s="165"/>
      <c r="IU262" s="165"/>
      <c r="IV262" s="165"/>
    </row>
    <row r="263" spans="1:256" s="167" customFormat="1" ht="25.5" customHeight="1" x14ac:dyDescent="0.25">
      <c r="A263" s="64">
        <v>9.1</v>
      </c>
      <c r="B263" s="113" t="s">
        <v>892</v>
      </c>
      <c r="C263" s="66">
        <f>C264</f>
        <v>0</v>
      </c>
      <c r="D263" s="66">
        <f>D264</f>
        <v>0</v>
      </c>
      <c r="E263" s="172">
        <f>E264</f>
        <v>0</v>
      </c>
      <c r="F263" s="164"/>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6"/>
      <c r="AV263" s="164"/>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c r="DH263" s="165"/>
      <c r="DI263" s="165"/>
      <c r="DJ263" s="165"/>
      <c r="DK263" s="165"/>
      <c r="DL263" s="165"/>
      <c r="DM263" s="165"/>
      <c r="DN263" s="165"/>
      <c r="DO263" s="165"/>
      <c r="DP263" s="165"/>
      <c r="DQ263" s="165"/>
      <c r="DR263" s="165"/>
      <c r="DS263" s="165"/>
      <c r="DT263" s="165"/>
      <c r="DU263" s="165"/>
      <c r="DV263" s="165"/>
      <c r="DW263" s="165"/>
      <c r="DX263" s="165"/>
      <c r="DY263" s="165"/>
      <c r="DZ263" s="165"/>
      <c r="EA263" s="165"/>
      <c r="EB263" s="165"/>
      <c r="EC263" s="165"/>
      <c r="ED263" s="165"/>
      <c r="EE263" s="165"/>
      <c r="EF263" s="165"/>
      <c r="EG263" s="165"/>
      <c r="EH263" s="165"/>
      <c r="EI263" s="165"/>
      <c r="EJ263" s="165"/>
      <c r="EK263" s="165"/>
      <c r="EL263" s="165"/>
      <c r="EM263" s="165"/>
      <c r="EN263" s="165"/>
      <c r="EO263" s="165"/>
      <c r="EP263" s="165"/>
      <c r="EQ263" s="165"/>
      <c r="ER263" s="165"/>
      <c r="ES263" s="165"/>
      <c r="ET263" s="165"/>
      <c r="EU263" s="165"/>
      <c r="EV263" s="165"/>
      <c r="EW263" s="165"/>
      <c r="EX263" s="165"/>
      <c r="EY263" s="165"/>
      <c r="EZ263" s="165"/>
      <c r="FA263" s="165"/>
      <c r="FB263" s="165"/>
      <c r="FC263" s="165"/>
      <c r="FD263" s="165"/>
      <c r="FE263" s="165"/>
      <c r="FF263" s="165"/>
      <c r="FG263" s="165"/>
      <c r="FH263" s="165"/>
      <c r="FI263" s="165"/>
      <c r="FJ263" s="165"/>
      <c r="FK263" s="165"/>
      <c r="FL263" s="165"/>
      <c r="FM263" s="165"/>
      <c r="FN263" s="165"/>
      <c r="FO263" s="165"/>
      <c r="FP263" s="165"/>
      <c r="FQ263" s="165"/>
      <c r="FR263" s="165"/>
      <c r="FS263" s="165"/>
      <c r="FT263" s="165"/>
      <c r="FU263" s="165"/>
      <c r="FV263" s="165"/>
      <c r="FW263" s="165"/>
      <c r="FX263" s="165"/>
      <c r="FY263" s="165"/>
      <c r="FZ263" s="165"/>
      <c r="GA263" s="165"/>
      <c r="GB263" s="165"/>
      <c r="GC263" s="165"/>
      <c r="GD263" s="165"/>
      <c r="GE263" s="165"/>
      <c r="GF263" s="165"/>
      <c r="GG263" s="165"/>
      <c r="GH263" s="165"/>
      <c r="GI263" s="165"/>
      <c r="GJ263" s="165"/>
      <c r="GK263" s="165"/>
      <c r="GL263" s="165"/>
      <c r="GM263" s="165"/>
      <c r="GN263" s="165"/>
      <c r="GO263" s="165"/>
      <c r="GP263" s="165"/>
      <c r="GQ263" s="165"/>
      <c r="GR263" s="165"/>
      <c r="GS263" s="165"/>
      <c r="GT263" s="165"/>
      <c r="GU263" s="165"/>
      <c r="GV263" s="165"/>
      <c r="GW263" s="165"/>
      <c r="GX263" s="165"/>
      <c r="GY263" s="165"/>
      <c r="GZ263" s="165"/>
      <c r="HA263" s="165"/>
      <c r="HB263" s="165"/>
      <c r="HC263" s="165"/>
      <c r="HD263" s="165"/>
      <c r="HE263" s="165"/>
      <c r="HF263" s="165"/>
      <c r="HG263" s="165"/>
      <c r="HH263" s="165"/>
      <c r="HI263" s="165"/>
      <c r="HJ263" s="165"/>
      <c r="HK263" s="165"/>
      <c r="HL263" s="165"/>
      <c r="HM263" s="165"/>
      <c r="HN263" s="165"/>
      <c r="HO263" s="165"/>
      <c r="HP263" s="165"/>
      <c r="HQ263" s="165"/>
      <c r="HR263" s="165"/>
      <c r="HS263" s="165"/>
      <c r="HT263" s="165"/>
      <c r="HU263" s="165"/>
      <c r="HV263" s="165"/>
      <c r="HW263" s="165"/>
      <c r="HX263" s="165"/>
      <c r="HY263" s="165"/>
      <c r="HZ263" s="165"/>
      <c r="IA263" s="165"/>
      <c r="IB263" s="165"/>
      <c r="IC263" s="165"/>
      <c r="ID263" s="165"/>
      <c r="IE263" s="165"/>
      <c r="IF263" s="165"/>
      <c r="IG263" s="165"/>
      <c r="IH263" s="165"/>
      <c r="II263" s="165"/>
      <c r="IJ263" s="165"/>
      <c r="IK263" s="165"/>
      <c r="IL263" s="165"/>
      <c r="IM263" s="165"/>
      <c r="IN263" s="165"/>
      <c r="IO263" s="165"/>
      <c r="IP263" s="165"/>
      <c r="IQ263" s="165"/>
      <c r="IR263" s="165"/>
      <c r="IS263" s="165"/>
      <c r="IT263" s="165"/>
      <c r="IU263" s="165"/>
      <c r="IV263" s="165"/>
    </row>
    <row r="264" spans="1:256" s="82" customFormat="1" ht="25.5" customHeight="1" x14ac:dyDescent="0.25">
      <c r="A264" s="64" t="s">
        <v>893</v>
      </c>
      <c r="B264" s="161" t="s">
        <v>894</v>
      </c>
      <c r="C264" s="148">
        <f>SUM(C265)</f>
        <v>0</v>
      </c>
      <c r="D264" s="148">
        <f>D265</f>
        <v>0</v>
      </c>
      <c r="E264" s="173">
        <f>E265</f>
        <v>0</v>
      </c>
      <c r="F264" s="79"/>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1"/>
      <c r="AV264" s="79"/>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c r="CV264" s="80"/>
      <c r="CW264" s="80"/>
      <c r="CX264" s="80"/>
      <c r="CY264" s="80"/>
      <c r="CZ264" s="80"/>
      <c r="DA264" s="80"/>
      <c r="DB264" s="80"/>
      <c r="DC264" s="80"/>
      <c r="DD264" s="80"/>
      <c r="DE264" s="80"/>
      <c r="DF264" s="80"/>
      <c r="DG264" s="80"/>
      <c r="DH264" s="80"/>
      <c r="DI264" s="80"/>
      <c r="DJ264" s="80"/>
      <c r="DK264" s="80"/>
      <c r="DL264" s="80"/>
      <c r="DM264" s="80"/>
      <c r="DN264" s="80"/>
      <c r="DO264" s="80"/>
      <c r="DP264" s="80"/>
      <c r="DQ264" s="80"/>
      <c r="DR264" s="80"/>
      <c r="DS264" s="80"/>
      <c r="DT264" s="80"/>
      <c r="DU264" s="80"/>
      <c r="DV264" s="80"/>
      <c r="DW264" s="80"/>
      <c r="DX264" s="80"/>
      <c r="DY264" s="80"/>
      <c r="DZ264" s="80"/>
      <c r="EA264" s="80"/>
      <c r="EB264" s="80"/>
      <c r="EC264" s="80"/>
      <c r="ED264" s="80"/>
      <c r="EE264" s="80"/>
      <c r="EF264" s="80"/>
      <c r="EG264" s="80"/>
      <c r="EH264" s="80"/>
      <c r="EI264" s="80"/>
      <c r="EJ264" s="80"/>
      <c r="EK264" s="80"/>
      <c r="EL264" s="80"/>
      <c r="EM264" s="80"/>
      <c r="EN264" s="80"/>
      <c r="EO264" s="80"/>
      <c r="EP264" s="80"/>
      <c r="EQ264" s="80"/>
      <c r="ER264" s="80"/>
      <c r="ES264" s="80"/>
      <c r="ET264" s="80"/>
      <c r="EU264" s="80"/>
      <c r="EV264" s="80"/>
      <c r="EW264" s="80"/>
      <c r="EX264" s="80"/>
      <c r="EY264" s="80"/>
      <c r="EZ264" s="80"/>
      <c r="FA264" s="80"/>
      <c r="FB264" s="80"/>
      <c r="FC264" s="80"/>
      <c r="FD264" s="80"/>
      <c r="FE264" s="80"/>
      <c r="FF264" s="80"/>
      <c r="FG264" s="80"/>
      <c r="FH264" s="80"/>
      <c r="FI264" s="80"/>
      <c r="FJ264" s="80"/>
      <c r="FK264" s="80"/>
      <c r="FL264" s="80"/>
      <c r="FM264" s="80"/>
      <c r="FN264" s="80"/>
      <c r="FO264" s="80"/>
      <c r="FP264" s="80"/>
      <c r="FQ264" s="80"/>
      <c r="FR264" s="80"/>
      <c r="FS264" s="80"/>
      <c r="FT264" s="80"/>
      <c r="FU264" s="80"/>
      <c r="FV264" s="80"/>
      <c r="FW264" s="80"/>
      <c r="FX264" s="80"/>
      <c r="FY264" s="80"/>
      <c r="FZ264" s="80"/>
      <c r="GA264" s="80"/>
      <c r="GB264" s="80"/>
      <c r="GC264" s="80"/>
      <c r="GD264" s="80"/>
      <c r="GE264" s="80"/>
      <c r="GF264" s="80"/>
      <c r="GG264" s="80"/>
      <c r="GH264" s="80"/>
      <c r="GI264" s="80"/>
      <c r="GJ264" s="80"/>
      <c r="GK264" s="80"/>
      <c r="GL264" s="80"/>
      <c r="GM264" s="80"/>
      <c r="GN264" s="80"/>
      <c r="GO264" s="80"/>
      <c r="GP264" s="80"/>
      <c r="GQ264" s="80"/>
      <c r="GR264" s="80"/>
      <c r="GS264" s="80"/>
      <c r="GT264" s="80"/>
      <c r="GU264" s="80"/>
      <c r="GV264" s="80"/>
      <c r="GW264" s="80"/>
      <c r="GX264" s="80"/>
      <c r="GY264" s="80"/>
      <c r="GZ264" s="80"/>
      <c r="HA264" s="80"/>
      <c r="HB264" s="80"/>
      <c r="HC264" s="80"/>
      <c r="HD264" s="80"/>
      <c r="HE264" s="80"/>
      <c r="HF264" s="80"/>
      <c r="HG264" s="80"/>
      <c r="HH264" s="80"/>
      <c r="HI264" s="80"/>
      <c r="HJ264" s="80"/>
      <c r="HK264" s="80"/>
      <c r="HL264" s="80"/>
      <c r="HM264" s="80"/>
      <c r="HN264" s="80"/>
      <c r="HO264" s="80"/>
      <c r="HP264" s="80"/>
      <c r="HQ264" s="80"/>
      <c r="HR264" s="80"/>
      <c r="HS264" s="80"/>
      <c r="HT264" s="80"/>
      <c r="HU264" s="80"/>
      <c r="HV264" s="80"/>
      <c r="HW264" s="80"/>
      <c r="HX264" s="80"/>
      <c r="HY264" s="80"/>
      <c r="HZ264" s="80"/>
      <c r="IA264" s="80"/>
      <c r="IB264" s="80"/>
      <c r="IC264" s="80"/>
      <c r="ID264" s="80"/>
      <c r="IE264" s="80"/>
      <c r="IF264" s="80"/>
      <c r="IG264" s="80"/>
      <c r="IH264" s="80"/>
      <c r="II264" s="80"/>
      <c r="IJ264" s="80"/>
      <c r="IK264" s="80"/>
      <c r="IL264" s="80"/>
      <c r="IM264" s="80"/>
      <c r="IN264" s="80"/>
      <c r="IO264" s="80"/>
      <c r="IP264" s="80"/>
      <c r="IQ264" s="80"/>
      <c r="IR264" s="80"/>
      <c r="IS264" s="80"/>
      <c r="IT264" s="80"/>
      <c r="IU264" s="80"/>
      <c r="IV264" s="80"/>
    </row>
    <row r="265" spans="1:256" s="82" customFormat="1" ht="25.5" customHeight="1" x14ac:dyDescent="0.25">
      <c r="A265" s="75" t="s">
        <v>895</v>
      </c>
      <c r="B265" s="134" t="s">
        <v>894</v>
      </c>
      <c r="C265" s="112">
        <v>0</v>
      </c>
      <c r="D265" s="112"/>
      <c r="E265" s="78">
        <f>C265+D265</f>
        <v>0</v>
      </c>
      <c r="F265" s="79"/>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1"/>
      <c r="AV265" s="79"/>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c r="DA265" s="80"/>
      <c r="DB265" s="80"/>
      <c r="DC265" s="80"/>
      <c r="DD265" s="80"/>
      <c r="DE265" s="80"/>
      <c r="DF265" s="80"/>
      <c r="DG265" s="80"/>
      <c r="DH265" s="80"/>
      <c r="DI265" s="80"/>
      <c r="DJ265" s="80"/>
      <c r="DK265" s="80"/>
      <c r="DL265" s="80"/>
      <c r="DM265" s="80"/>
      <c r="DN265" s="80"/>
      <c r="DO265" s="80"/>
      <c r="DP265" s="80"/>
      <c r="DQ265" s="80"/>
      <c r="DR265" s="80"/>
      <c r="DS265" s="80"/>
      <c r="DT265" s="80"/>
      <c r="DU265" s="80"/>
      <c r="DV265" s="80"/>
      <c r="DW265" s="80"/>
      <c r="DX265" s="80"/>
      <c r="DY265" s="80"/>
      <c r="DZ265" s="80"/>
      <c r="EA265" s="80"/>
      <c r="EB265" s="80"/>
      <c r="EC265" s="80"/>
      <c r="ED265" s="80"/>
      <c r="EE265" s="80"/>
      <c r="EF265" s="80"/>
      <c r="EG265" s="80"/>
      <c r="EH265" s="80"/>
      <c r="EI265" s="80"/>
      <c r="EJ265" s="80"/>
      <c r="EK265" s="80"/>
      <c r="EL265" s="80"/>
      <c r="EM265" s="80"/>
      <c r="EN265" s="80"/>
      <c r="EO265" s="80"/>
      <c r="EP265" s="80"/>
      <c r="EQ265" s="80"/>
      <c r="ER265" s="80"/>
      <c r="ES265" s="80"/>
      <c r="ET265" s="80"/>
      <c r="EU265" s="80"/>
      <c r="EV265" s="80"/>
      <c r="EW265" s="80"/>
      <c r="EX265" s="80"/>
      <c r="EY265" s="80"/>
      <c r="EZ265" s="80"/>
      <c r="FA265" s="80"/>
      <c r="FB265" s="80"/>
      <c r="FC265" s="80"/>
      <c r="FD265" s="80"/>
      <c r="FE265" s="80"/>
      <c r="FF265" s="80"/>
      <c r="FG265" s="80"/>
      <c r="FH265" s="80"/>
      <c r="FI265" s="80"/>
      <c r="FJ265" s="80"/>
      <c r="FK265" s="80"/>
      <c r="FL265" s="80"/>
      <c r="FM265" s="80"/>
      <c r="FN265" s="80"/>
      <c r="FO265" s="80"/>
      <c r="FP265" s="80"/>
      <c r="FQ265" s="80"/>
      <c r="FR265" s="80"/>
      <c r="FS265" s="80"/>
      <c r="FT265" s="80"/>
      <c r="FU265" s="80"/>
      <c r="FV265" s="80"/>
      <c r="FW265" s="80"/>
      <c r="FX265" s="80"/>
      <c r="FY265" s="80"/>
      <c r="FZ265" s="80"/>
      <c r="GA265" s="80"/>
      <c r="GB265" s="80"/>
      <c r="GC265" s="80"/>
      <c r="GD265" s="80"/>
      <c r="GE265" s="80"/>
      <c r="GF265" s="80"/>
      <c r="GG265" s="80"/>
      <c r="GH265" s="80"/>
      <c r="GI265" s="80"/>
      <c r="GJ265" s="80"/>
      <c r="GK265" s="80"/>
      <c r="GL265" s="80"/>
      <c r="GM265" s="80"/>
      <c r="GN265" s="80"/>
      <c r="GO265" s="80"/>
      <c r="GP265" s="80"/>
      <c r="GQ265" s="80"/>
      <c r="GR265" s="80"/>
      <c r="GS265" s="80"/>
      <c r="GT265" s="80"/>
      <c r="GU265" s="80"/>
      <c r="GV265" s="80"/>
      <c r="GW265" s="80"/>
      <c r="GX265" s="80"/>
      <c r="GY265" s="80"/>
      <c r="GZ265" s="80"/>
      <c r="HA265" s="80"/>
      <c r="HB265" s="80"/>
      <c r="HC265" s="80"/>
      <c r="HD265" s="80"/>
      <c r="HE265" s="80"/>
      <c r="HF265" s="80"/>
      <c r="HG265" s="80"/>
      <c r="HH265" s="80"/>
      <c r="HI265" s="80"/>
      <c r="HJ265" s="80"/>
      <c r="HK265" s="80"/>
      <c r="HL265" s="80"/>
      <c r="HM265" s="80"/>
      <c r="HN265" s="80"/>
      <c r="HO265" s="80"/>
      <c r="HP265" s="80"/>
      <c r="HQ265" s="80"/>
      <c r="HR265" s="80"/>
      <c r="HS265" s="80"/>
      <c r="HT265" s="80"/>
      <c r="HU265" s="80"/>
      <c r="HV265" s="80"/>
      <c r="HW265" s="80"/>
      <c r="HX265" s="80"/>
      <c r="HY265" s="80"/>
      <c r="HZ265" s="80"/>
      <c r="IA265" s="80"/>
      <c r="IB265" s="80"/>
      <c r="IC265" s="80"/>
      <c r="ID265" s="80"/>
      <c r="IE265" s="80"/>
      <c r="IF265" s="80"/>
      <c r="IG265" s="80"/>
      <c r="IH265" s="80"/>
      <c r="II265" s="80"/>
      <c r="IJ265" s="80"/>
      <c r="IK265" s="80"/>
      <c r="IL265" s="80"/>
      <c r="IM265" s="80"/>
      <c r="IN265" s="80"/>
      <c r="IO265" s="80"/>
      <c r="IP265" s="80"/>
      <c r="IQ265" s="80"/>
      <c r="IR265" s="80"/>
      <c r="IS265" s="80"/>
      <c r="IT265" s="80"/>
      <c r="IU265" s="80"/>
      <c r="IV265" s="80"/>
    </row>
    <row r="266" spans="1:256" s="82" customFormat="1" ht="25.5" customHeight="1" x14ac:dyDescent="0.25">
      <c r="A266" s="64">
        <v>9.1999999999999993</v>
      </c>
      <c r="B266" s="113" t="s">
        <v>896</v>
      </c>
      <c r="C266" s="66">
        <v>0</v>
      </c>
      <c r="D266" s="66">
        <v>0</v>
      </c>
      <c r="E266" s="67">
        <f>SUM(C266:D266)</f>
        <v>0</v>
      </c>
      <c r="F266" s="79"/>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1"/>
      <c r="AV266" s="79"/>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c r="CV266" s="80"/>
      <c r="CW266" s="80"/>
      <c r="CX266" s="80"/>
      <c r="CY266" s="80"/>
      <c r="CZ266" s="80"/>
      <c r="DA266" s="80"/>
      <c r="DB266" s="80"/>
      <c r="DC266" s="80"/>
      <c r="DD266" s="80"/>
      <c r="DE266" s="80"/>
      <c r="DF266" s="80"/>
      <c r="DG266" s="80"/>
      <c r="DH266" s="80"/>
      <c r="DI266" s="80"/>
      <c r="DJ266" s="80"/>
      <c r="DK266" s="80"/>
      <c r="DL266" s="80"/>
      <c r="DM266" s="80"/>
      <c r="DN266" s="80"/>
      <c r="DO266" s="80"/>
      <c r="DP266" s="80"/>
      <c r="DQ266" s="80"/>
      <c r="DR266" s="80"/>
      <c r="DS266" s="80"/>
      <c r="DT266" s="80"/>
      <c r="DU266" s="80"/>
      <c r="DV266" s="80"/>
      <c r="DW266" s="80"/>
      <c r="DX266" s="80"/>
      <c r="DY266" s="80"/>
      <c r="DZ266" s="80"/>
      <c r="EA266" s="80"/>
      <c r="EB266" s="80"/>
      <c r="EC266" s="80"/>
      <c r="ED266" s="80"/>
      <c r="EE266" s="80"/>
      <c r="EF266" s="80"/>
      <c r="EG266" s="80"/>
      <c r="EH266" s="80"/>
      <c r="EI266" s="80"/>
      <c r="EJ266" s="80"/>
      <c r="EK266" s="80"/>
      <c r="EL266" s="80"/>
      <c r="EM266" s="80"/>
      <c r="EN266" s="80"/>
      <c r="EO266" s="80"/>
      <c r="EP266" s="80"/>
      <c r="EQ266" s="80"/>
      <c r="ER266" s="80"/>
      <c r="ES266" s="80"/>
      <c r="ET266" s="80"/>
      <c r="EU266" s="80"/>
      <c r="EV266" s="80"/>
      <c r="EW266" s="80"/>
      <c r="EX266" s="80"/>
      <c r="EY266" s="80"/>
      <c r="EZ266" s="80"/>
      <c r="FA266" s="80"/>
      <c r="FB266" s="80"/>
      <c r="FC266" s="80"/>
      <c r="FD266" s="80"/>
      <c r="FE266" s="80"/>
      <c r="FF266" s="80"/>
      <c r="FG266" s="80"/>
      <c r="FH266" s="80"/>
      <c r="FI266" s="80"/>
      <c r="FJ266" s="80"/>
      <c r="FK266" s="80"/>
      <c r="FL266" s="80"/>
      <c r="FM266" s="80"/>
      <c r="FN266" s="80"/>
      <c r="FO266" s="80"/>
      <c r="FP266" s="80"/>
      <c r="FQ266" s="80"/>
      <c r="FR266" s="80"/>
      <c r="FS266" s="80"/>
      <c r="FT266" s="80"/>
      <c r="FU266" s="80"/>
      <c r="FV266" s="80"/>
      <c r="FW266" s="80"/>
      <c r="FX266" s="80"/>
      <c r="FY266" s="80"/>
      <c r="FZ266" s="80"/>
      <c r="GA266" s="80"/>
      <c r="GB266" s="80"/>
      <c r="GC266" s="80"/>
      <c r="GD266" s="80"/>
      <c r="GE266" s="80"/>
      <c r="GF266" s="80"/>
      <c r="GG266" s="80"/>
      <c r="GH266" s="80"/>
      <c r="GI266" s="80"/>
      <c r="GJ266" s="80"/>
      <c r="GK266" s="80"/>
      <c r="GL266" s="80"/>
      <c r="GM266" s="80"/>
      <c r="GN266" s="80"/>
      <c r="GO266" s="80"/>
      <c r="GP266" s="80"/>
      <c r="GQ266" s="80"/>
      <c r="GR266" s="80"/>
      <c r="GS266" s="80"/>
      <c r="GT266" s="80"/>
      <c r="GU266" s="80"/>
      <c r="GV266" s="80"/>
      <c r="GW266" s="80"/>
      <c r="GX266" s="80"/>
      <c r="GY266" s="80"/>
      <c r="GZ266" s="80"/>
      <c r="HA266" s="80"/>
      <c r="HB266" s="80"/>
      <c r="HC266" s="80"/>
      <c r="HD266" s="80"/>
      <c r="HE266" s="80"/>
      <c r="HF266" s="80"/>
      <c r="HG266" s="80"/>
      <c r="HH266" s="80"/>
      <c r="HI266" s="80"/>
      <c r="HJ266" s="80"/>
      <c r="HK266" s="80"/>
      <c r="HL266" s="80"/>
      <c r="HM266" s="80"/>
      <c r="HN266" s="80"/>
      <c r="HO266" s="80"/>
      <c r="HP266" s="80"/>
      <c r="HQ266" s="80"/>
      <c r="HR266" s="80"/>
      <c r="HS266" s="80"/>
      <c r="HT266" s="80"/>
      <c r="HU266" s="80"/>
      <c r="HV266" s="80"/>
      <c r="HW266" s="80"/>
      <c r="HX266" s="80"/>
      <c r="HY266" s="80"/>
      <c r="HZ266" s="80"/>
      <c r="IA266" s="80"/>
      <c r="IB266" s="80"/>
      <c r="IC266" s="80"/>
      <c r="ID266" s="80"/>
      <c r="IE266" s="80"/>
      <c r="IF266" s="80"/>
      <c r="IG266" s="80"/>
      <c r="IH266" s="80"/>
      <c r="II266" s="80"/>
      <c r="IJ266" s="80"/>
      <c r="IK266" s="80"/>
      <c r="IL266" s="80"/>
      <c r="IM266" s="80"/>
      <c r="IN266" s="80"/>
      <c r="IO266" s="80"/>
      <c r="IP266" s="80"/>
      <c r="IQ266" s="80"/>
      <c r="IR266" s="80"/>
      <c r="IS266" s="80"/>
      <c r="IT266" s="80"/>
      <c r="IU266" s="80"/>
      <c r="IV266" s="80"/>
    </row>
    <row r="267" spans="1:256" s="82" customFormat="1" ht="25.5" customHeight="1" x14ac:dyDescent="0.25">
      <c r="A267" s="64">
        <v>9.3000000000000007</v>
      </c>
      <c r="B267" s="113" t="s">
        <v>897</v>
      </c>
      <c r="C267" s="66">
        <f>C268+C270</f>
        <v>0</v>
      </c>
      <c r="D267" s="66">
        <f>D268+D270</f>
        <v>15044877.33</v>
      </c>
      <c r="E267" s="172">
        <f>E268+E270</f>
        <v>15044877.33</v>
      </c>
      <c r="F267" s="79"/>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1"/>
      <c r="AV267" s="79"/>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c r="CV267" s="80"/>
      <c r="CW267" s="80"/>
      <c r="CX267" s="80"/>
      <c r="CY267" s="80"/>
      <c r="CZ267" s="80"/>
      <c r="DA267" s="80"/>
      <c r="DB267" s="80"/>
      <c r="DC267" s="80"/>
      <c r="DD267" s="80"/>
      <c r="DE267" s="80"/>
      <c r="DF267" s="80"/>
      <c r="DG267" s="80"/>
      <c r="DH267" s="80"/>
      <c r="DI267" s="80"/>
      <c r="DJ267" s="80"/>
      <c r="DK267" s="80"/>
      <c r="DL267" s="80"/>
      <c r="DM267" s="80"/>
      <c r="DN267" s="80"/>
      <c r="DO267" s="80"/>
      <c r="DP267" s="80"/>
      <c r="DQ267" s="80"/>
      <c r="DR267" s="80"/>
      <c r="DS267" s="80"/>
      <c r="DT267" s="80"/>
      <c r="DU267" s="80"/>
      <c r="DV267" s="80"/>
      <c r="DW267" s="80"/>
      <c r="DX267" s="80"/>
      <c r="DY267" s="80"/>
      <c r="DZ267" s="80"/>
      <c r="EA267" s="80"/>
      <c r="EB267" s="80"/>
      <c r="EC267" s="80"/>
      <c r="ED267" s="80"/>
      <c r="EE267" s="80"/>
      <c r="EF267" s="80"/>
      <c r="EG267" s="80"/>
      <c r="EH267" s="80"/>
      <c r="EI267" s="80"/>
      <c r="EJ267" s="80"/>
      <c r="EK267" s="80"/>
      <c r="EL267" s="80"/>
      <c r="EM267" s="80"/>
      <c r="EN267" s="80"/>
      <c r="EO267" s="80"/>
      <c r="EP267" s="80"/>
      <c r="EQ267" s="80"/>
      <c r="ER267" s="80"/>
      <c r="ES267" s="80"/>
      <c r="ET267" s="80"/>
      <c r="EU267" s="80"/>
      <c r="EV267" s="80"/>
      <c r="EW267" s="80"/>
      <c r="EX267" s="80"/>
      <c r="EY267" s="80"/>
      <c r="EZ267" s="80"/>
      <c r="FA267" s="80"/>
      <c r="FB267" s="80"/>
      <c r="FC267" s="80"/>
      <c r="FD267" s="80"/>
      <c r="FE267" s="80"/>
      <c r="FF267" s="80"/>
      <c r="FG267" s="80"/>
      <c r="FH267" s="80"/>
      <c r="FI267" s="80"/>
      <c r="FJ267" s="80"/>
      <c r="FK267" s="80"/>
      <c r="FL267" s="80"/>
      <c r="FM267" s="80"/>
      <c r="FN267" s="80"/>
      <c r="FO267" s="80"/>
      <c r="FP267" s="80"/>
      <c r="FQ267" s="80"/>
      <c r="FR267" s="80"/>
      <c r="FS267" s="80"/>
      <c r="FT267" s="80"/>
      <c r="FU267" s="80"/>
      <c r="FV267" s="80"/>
      <c r="FW267" s="80"/>
      <c r="FX267" s="80"/>
      <c r="FY267" s="80"/>
      <c r="FZ267" s="80"/>
      <c r="GA267" s="80"/>
      <c r="GB267" s="80"/>
      <c r="GC267" s="80"/>
      <c r="GD267" s="80"/>
      <c r="GE267" s="80"/>
      <c r="GF267" s="80"/>
      <c r="GG267" s="80"/>
      <c r="GH267" s="80"/>
      <c r="GI267" s="80"/>
      <c r="GJ267" s="80"/>
      <c r="GK267" s="80"/>
      <c r="GL267" s="80"/>
      <c r="GM267" s="80"/>
      <c r="GN267" s="80"/>
      <c r="GO267" s="80"/>
      <c r="GP267" s="80"/>
      <c r="GQ267" s="80"/>
      <c r="GR267" s="80"/>
      <c r="GS267" s="80"/>
      <c r="GT267" s="80"/>
      <c r="GU267" s="80"/>
      <c r="GV267" s="80"/>
      <c r="GW267" s="80"/>
      <c r="GX267" s="80"/>
      <c r="GY267" s="80"/>
      <c r="GZ267" s="80"/>
      <c r="HA267" s="80"/>
      <c r="HB267" s="80"/>
      <c r="HC267" s="80"/>
      <c r="HD267" s="80"/>
      <c r="HE267" s="80"/>
      <c r="HF267" s="80"/>
      <c r="HG267" s="80"/>
      <c r="HH267" s="80"/>
      <c r="HI267" s="80"/>
      <c r="HJ267" s="80"/>
      <c r="HK267" s="80"/>
      <c r="HL267" s="80"/>
      <c r="HM267" s="80"/>
      <c r="HN267" s="80"/>
      <c r="HO267" s="80"/>
      <c r="HP267" s="80"/>
      <c r="HQ267" s="80"/>
      <c r="HR267" s="80"/>
      <c r="HS267" s="80"/>
      <c r="HT267" s="80"/>
      <c r="HU267" s="80"/>
      <c r="HV267" s="80"/>
      <c r="HW267" s="80"/>
      <c r="HX267" s="80"/>
      <c r="HY267" s="80"/>
      <c r="HZ267" s="80"/>
      <c r="IA267" s="80"/>
      <c r="IB267" s="80"/>
      <c r="IC267" s="80"/>
      <c r="ID267" s="80"/>
      <c r="IE267" s="80"/>
      <c r="IF267" s="80"/>
      <c r="IG267" s="80"/>
      <c r="IH267" s="80"/>
      <c r="II267" s="80"/>
      <c r="IJ267" s="80"/>
      <c r="IK267" s="80"/>
      <c r="IL267" s="80"/>
      <c r="IM267" s="80"/>
      <c r="IN267" s="80"/>
      <c r="IO267" s="80"/>
      <c r="IP267" s="80"/>
      <c r="IQ267" s="80"/>
      <c r="IR267" s="80"/>
      <c r="IS267" s="80"/>
      <c r="IT267" s="80"/>
      <c r="IU267" s="80"/>
      <c r="IV267" s="80"/>
    </row>
    <row r="268" spans="1:256" s="167" customFormat="1" ht="25.5" customHeight="1" x14ac:dyDescent="0.25">
      <c r="A268" s="64" t="s">
        <v>898</v>
      </c>
      <c r="B268" s="161" t="s">
        <v>899</v>
      </c>
      <c r="C268" s="148">
        <f>SUM(C269)</f>
        <v>0</v>
      </c>
      <c r="D268" s="148">
        <f>D269</f>
        <v>15044877.33</v>
      </c>
      <c r="E268" s="173">
        <f>E269</f>
        <v>15044877.33</v>
      </c>
      <c r="F268" s="164"/>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6"/>
      <c r="AV268" s="164"/>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c r="DH268" s="165"/>
      <c r="DI268" s="165"/>
      <c r="DJ268" s="165"/>
      <c r="DK268" s="165"/>
      <c r="DL268" s="165"/>
      <c r="DM268" s="165"/>
      <c r="DN268" s="165"/>
      <c r="DO268" s="165"/>
      <c r="DP268" s="165"/>
      <c r="DQ268" s="165"/>
      <c r="DR268" s="165"/>
      <c r="DS268" s="165"/>
      <c r="DT268" s="165"/>
      <c r="DU268" s="165"/>
      <c r="DV268" s="165"/>
      <c r="DW268" s="165"/>
      <c r="DX268" s="165"/>
      <c r="DY268" s="165"/>
      <c r="DZ268" s="165"/>
      <c r="EA268" s="165"/>
      <c r="EB268" s="165"/>
      <c r="EC268" s="165"/>
      <c r="ED268" s="165"/>
      <c r="EE268" s="165"/>
      <c r="EF268" s="165"/>
      <c r="EG268" s="165"/>
      <c r="EH268" s="165"/>
      <c r="EI268" s="165"/>
      <c r="EJ268" s="165"/>
      <c r="EK268" s="165"/>
      <c r="EL268" s="165"/>
      <c r="EM268" s="165"/>
      <c r="EN268" s="165"/>
      <c r="EO268" s="165"/>
      <c r="EP268" s="165"/>
      <c r="EQ268" s="165"/>
      <c r="ER268" s="165"/>
      <c r="ES268" s="165"/>
      <c r="ET268" s="165"/>
      <c r="EU268" s="165"/>
      <c r="EV268" s="165"/>
      <c r="EW268" s="165"/>
      <c r="EX268" s="165"/>
      <c r="EY268" s="165"/>
      <c r="EZ268" s="165"/>
      <c r="FA268" s="165"/>
      <c r="FB268" s="165"/>
      <c r="FC268" s="165"/>
      <c r="FD268" s="165"/>
      <c r="FE268" s="165"/>
      <c r="FF268" s="165"/>
      <c r="FG268" s="165"/>
      <c r="FH268" s="165"/>
      <c r="FI268" s="165"/>
      <c r="FJ268" s="165"/>
      <c r="FK268" s="165"/>
      <c r="FL268" s="165"/>
      <c r="FM268" s="165"/>
      <c r="FN268" s="165"/>
      <c r="FO268" s="165"/>
      <c r="FP268" s="165"/>
      <c r="FQ268" s="165"/>
      <c r="FR268" s="165"/>
      <c r="FS268" s="165"/>
      <c r="FT268" s="165"/>
      <c r="FU268" s="165"/>
      <c r="FV268" s="165"/>
      <c r="FW268" s="165"/>
      <c r="FX268" s="165"/>
      <c r="FY268" s="165"/>
      <c r="FZ268" s="165"/>
      <c r="GA268" s="165"/>
      <c r="GB268" s="165"/>
      <c r="GC268" s="165"/>
      <c r="GD268" s="165"/>
      <c r="GE268" s="165"/>
      <c r="GF268" s="165"/>
      <c r="GG268" s="165"/>
      <c r="GH268" s="165"/>
      <c r="GI268" s="165"/>
      <c r="GJ268" s="165"/>
      <c r="GK268" s="165"/>
      <c r="GL268" s="165"/>
      <c r="GM268" s="165"/>
      <c r="GN268" s="165"/>
      <c r="GO268" s="165"/>
      <c r="GP268" s="165"/>
      <c r="GQ268" s="165"/>
      <c r="GR268" s="165"/>
      <c r="GS268" s="165"/>
      <c r="GT268" s="165"/>
      <c r="GU268" s="165"/>
      <c r="GV268" s="165"/>
      <c r="GW268" s="165"/>
      <c r="GX268" s="165"/>
      <c r="GY268" s="165"/>
      <c r="GZ268" s="165"/>
      <c r="HA268" s="165"/>
      <c r="HB268" s="165"/>
      <c r="HC268" s="165"/>
      <c r="HD268" s="165"/>
      <c r="HE268" s="165"/>
      <c r="HF268" s="165"/>
      <c r="HG268" s="165"/>
      <c r="HH268" s="165"/>
      <c r="HI268" s="165"/>
      <c r="HJ268" s="165"/>
      <c r="HK268" s="165"/>
      <c r="HL268" s="165"/>
      <c r="HM268" s="165"/>
      <c r="HN268" s="165"/>
      <c r="HO268" s="165"/>
      <c r="HP268" s="165"/>
      <c r="HQ268" s="165"/>
      <c r="HR268" s="165"/>
      <c r="HS268" s="165"/>
      <c r="HT268" s="165"/>
      <c r="HU268" s="165"/>
      <c r="HV268" s="165"/>
      <c r="HW268" s="165"/>
      <c r="HX268" s="165"/>
      <c r="HY268" s="165"/>
      <c r="HZ268" s="165"/>
      <c r="IA268" s="165"/>
      <c r="IB268" s="165"/>
      <c r="IC268" s="165"/>
      <c r="ID268" s="165"/>
      <c r="IE268" s="165"/>
      <c r="IF268" s="165"/>
      <c r="IG268" s="165"/>
      <c r="IH268" s="165"/>
      <c r="II268" s="165"/>
      <c r="IJ268" s="165"/>
      <c r="IK268" s="165"/>
      <c r="IL268" s="165"/>
      <c r="IM268" s="165"/>
      <c r="IN268" s="165"/>
      <c r="IO268" s="165"/>
      <c r="IP268" s="165"/>
      <c r="IQ268" s="165"/>
      <c r="IR268" s="165"/>
      <c r="IS268" s="165"/>
      <c r="IT268" s="165"/>
      <c r="IU268" s="165"/>
      <c r="IV268" s="165"/>
    </row>
    <row r="269" spans="1:256" s="82" customFormat="1" ht="25.5" customHeight="1" x14ac:dyDescent="0.25">
      <c r="A269" s="75" t="s">
        <v>900</v>
      </c>
      <c r="B269" s="134" t="s">
        <v>899</v>
      </c>
      <c r="C269" s="112">
        <v>0</v>
      </c>
      <c r="D269" s="112">
        <v>15044877.33</v>
      </c>
      <c r="E269" s="78">
        <f>C269+D269</f>
        <v>15044877.33</v>
      </c>
      <c r="F269" s="79"/>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1"/>
      <c r="AV269" s="79"/>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c r="CV269" s="80"/>
      <c r="CW269" s="80"/>
      <c r="CX269" s="80"/>
      <c r="CY269" s="80"/>
      <c r="CZ269" s="80"/>
      <c r="DA269" s="80"/>
      <c r="DB269" s="80"/>
      <c r="DC269" s="80"/>
      <c r="DD269" s="80"/>
      <c r="DE269" s="80"/>
      <c r="DF269" s="80"/>
      <c r="DG269" s="80"/>
      <c r="DH269" s="80"/>
      <c r="DI269" s="80"/>
      <c r="DJ269" s="80"/>
      <c r="DK269" s="80"/>
      <c r="DL269" s="80"/>
      <c r="DM269" s="80"/>
      <c r="DN269" s="80"/>
      <c r="DO269" s="80"/>
      <c r="DP269" s="80"/>
      <c r="DQ269" s="80"/>
      <c r="DR269" s="80"/>
      <c r="DS269" s="80"/>
      <c r="DT269" s="80"/>
      <c r="DU269" s="80"/>
      <c r="DV269" s="80"/>
      <c r="DW269" s="80"/>
      <c r="DX269" s="80"/>
      <c r="DY269" s="80"/>
      <c r="DZ269" s="80"/>
      <c r="EA269" s="80"/>
      <c r="EB269" s="80"/>
      <c r="EC269" s="80"/>
      <c r="ED269" s="80"/>
      <c r="EE269" s="80"/>
      <c r="EF269" s="80"/>
      <c r="EG269" s="80"/>
      <c r="EH269" s="80"/>
      <c r="EI269" s="80"/>
      <c r="EJ269" s="80"/>
      <c r="EK269" s="80"/>
      <c r="EL269" s="80"/>
      <c r="EM269" s="80"/>
      <c r="EN269" s="80"/>
      <c r="EO269" s="80"/>
      <c r="EP269" s="80"/>
      <c r="EQ269" s="80"/>
      <c r="ER269" s="80"/>
      <c r="ES269" s="80"/>
      <c r="ET269" s="80"/>
      <c r="EU269" s="80"/>
      <c r="EV269" s="80"/>
      <c r="EW269" s="80"/>
      <c r="EX269" s="80"/>
      <c r="EY269" s="80"/>
      <c r="EZ269" s="80"/>
      <c r="FA269" s="80"/>
      <c r="FB269" s="80"/>
      <c r="FC269" s="80"/>
      <c r="FD269" s="80"/>
      <c r="FE269" s="80"/>
      <c r="FF269" s="80"/>
      <c r="FG269" s="80"/>
      <c r="FH269" s="80"/>
      <c r="FI269" s="80"/>
      <c r="FJ269" s="80"/>
      <c r="FK269" s="80"/>
      <c r="FL269" s="80"/>
      <c r="FM269" s="80"/>
      <c r="FN269" s="80"/>
      <c r="FO269" s="80"/>
      <c r="FP269" s="80"/>
      <c r="FQ269" s="80"/>
      <c r="FR269" s="80"/>
      <c r="FS269" s="80"/>
      <c r="FT269" s="80"/>
      <c r="FU269" s="80"/>
      <c r="FV269" s="80"/>
      <c r="FW269" s="80"/>
      <c r="FX269" s="80"/>
      <c r="FY269" s="80"/>
      <c r="FZ269" s="80"/>
      <c r="GA269" s="80"/>
      <c r="GB269" s="80"/>
      <c r="GC269" s="80"/>
      <c r="GD269" s="80"/>
      <c r="GE269" s="80"/>
      <c r="GF269" s="80"/>
      <c r="GG269" s="80"/>
      <c r="GH269" s="80"/>
      <c r="GI269" s="80"/>
      <c r="GJ269" s="80"/>
      <c r="GK269" s="80"/>
      <c r="GL269" s="80"/>
      <c r="GM269" s="80"/>
      <c r="GN269" s="80"/>
      <c r="GO269" s="80"/>
      <c r="GP269" s="80"/>
      <c r="GQ269" s="80"/>
      <c r="GR269" s="80"/>
      <c r="GS269" s="80"/>
      <c r="GT269" s="80"/>
      <c r="GU269" s="80"/>
      <c r="GV269" s="80"/>
      <c r="GW269" s="80"/>
      <c r="GX269" s="80"/>
      <c r="GY269" s="80"/>
      <c r="GZ269" s="80"/>
      <c r="HA269" s="80"/>
      <c r="HB269" s="80"/>
      <c r="HC269" s="80"/>
      <c r="HD269" s="80"/>
      <c r="HE269" s="80"/>
      <c r="HF269" s="80"/>
      <c r="HG269" s="80"/>
      <c r="HH269" s="80"/>
      <c r="HI269" s="80"/>
      <c r="HJ269" s="80"/>
      <c r="HK269" s="80"/>
      <c r="HL269" s="80"/>
      <c r="HM269" s="80"/>
      <c r="HN269" s="80"/>
      <c r="HO269" s="80"/>
      <c r="HP269" s="80"/>
      <c r="HQ269" s="80"/>
      <c r="HR269" s="80"/>
      <c r="HS269" s="80"/>
      <c r="HT269" s="80"/>
      <c r="HU269" s="80"/>
      <c r="HV269" s="80"/>
      <c r="HW269" s="80"/>
      <c r="HX269" s="80"/>
      <c r="HY269" s="80"/>
      <c r="HZ269" s="80"/>
      <c r="IA269" s="80"/>
      <c r="IB269" s="80"/>
      <c r="IC269" s="80"/>
      <c r="ID269" s="80"/>
      <c r="IE269" s="80"/>
      <c r="IF269" s="80"/>
      <c r="IG269" s="80"/>
      <c r="IH269" s="80"/>
      <c r="II269" s="80"/>
      <c r="IJ269" s="80"/>
      <c r="IK269" s="80"/>
      <c r="IL269" s="80"/>
      <c r="IM269" s="80"/>
      <c r="IN269" s="80"/>
      <c r="IO269" s="80"/>
      <c r="IP269" s="80"/>
      <c r="IQ269" s="80"/>
      <c r="IR269" s="80"/>
      <c r="IS269" s="80"/>
      <c r="IT269" s="80"/>
      <c r="IU269" s="80"/>
      <c r="IV269" s="80"/>
    </row>
    <row r="270" spans="1:256" s="82" customFormat="1" ht="25.5" customHeight="1" x14ac:dyDescent="0.25">
      <c r="A270" s="64" t="s">
        <v>901</v>
      </c>
      <c r="B270" s="161" t="s">
        <v>902</v>
      </c>
      <c r="C270" s="174">
        <f>SUM(C271)</f>
        <v>0</v>
      </c>
      <c r="D270" s="174">
        <f>D271</f>
        <v>0</v>
      </c>
      <c r="E270" s="173">
        <f>E271</f>
        <v>0</v>
      </c>
      <c r="F270" s="79"/>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1"/>
      <c r="AV270" s="79"/>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c r="CS270" s="80"/>
      <c r="CT270" s="80"/>
      <c r="CU270" s="80"/>
      <c r="CV270" s="80"/>
      <c r="CW270" s="80"/>
      <c r="CX270" s="80"/>
      <c r="CY270" s="80"/>
      <c r="CZ270" s="80"/>
      <c r="DA270" s="80"/>
      <c r="DB270" s="80"/>
      <c r="DC270" s="80"/>
      <c r="DD270" s="80"/>
      <c r="DE270" s="80"/>
      <c r="DF270" s="80"/>
      <c r="DG270" s="80"/>
      <c r="DH270" s="80"/>
      <c r="DI270" s="80"/>
      <c r="DJ270" s="80"/>
      <c r="DK270" s="80"/>
      <c r="DL270" s="80"/>
      <c r="DM270" s="80"/>
      <c r="DN270" s="80"/>
      <c r="DO270" s="80"/>
      <c r="DP270" s="80"/>
      <c r="DQ270" s="80"/>
      <c r="DR270" s="80"/>
      <c r="DS270" s="80"/>
      <c r="DT270" s="80"/>
      <c r="DU270" s="80"/>
      <c r="DV270" s="80"/>
      <c r="DW270" s="80"/>
      <c r="DX270" s="80"/>
      <c r="DY270" s="80"/>
      <c r="DZ270" s="80"/>
      <c r="EA270" s="80"/>
      <c r="EB270" s="80"/>
      <c r="EC270" s="80"/>
      <c r="ED270" s="80"/>
      <c r="EE270" s="80"/>
      <c r="EF270" s="80"/>
      <c r="EG270" s="80"/>
      <c r="EH270" s="80"/>
      <c r="EI270" s="80"/>
      <c r="EJ270" s="80"/>
      <c r="EK270" s="80"/>
      <c r="EL270" s="80"/>
      <c r="EM270" s="80"/>
      <c r="EN270" s="80"/>
      <c r="EO270" s="80"/>
      <c r="EP270" s="80"/>
      <c r="EQ270" s="80"/>
      <c r="ER270" s="80"/>
      <c r="ES270" s="80"/>
      <c r="ET270" s="80"/>
      <c r="EU270" s="80"/>
      <c r="EV270" s="80"/>
      <c r="EW270" s="80"/>
      <c r="EX270" s="80"/>
      <c r="EY270" s="80"/>
      <c r="EZ270" s="80"/>
      <c r="FA270" s="80"/>
      <c r="FB270" s="80"/>
      <c r="FC270" s="80"/>
      <c r="FD270" s="80"/>
      <c r="FE270" s="80"/>
      <c r="FF270" s="80"/>
      <c r="FG270" s="80"/>
      <c r="FH270" s="80"/>
      <c r="FI270" s="80"/>
      <c r="FJ270" s="80"/>
      <c r="FK270" s="80"/>
      <c r="FL270" s="80"/>
      <c r="FM270" s="80"/>
      <c r="FN270" s="80"/>
      <c r="FO270" s="80"/>
      <c r="FP270" s="80"/>
      <c r="FQ270" s="80"/>
      <c r="FR270" s="80"/>
      <c r="FS270" s="80"/>
      <c r="FT270" s="80"/>
      <c r="FU270" s="80"/>
      <c r="FV270" s="80"/>
      <c r="FW270" s="80"/>
      <c r="FX270" s="80"/>
      <c r="FY270" s="80"/>
      <c r="FZ270" s="80"/>
      <c r="GA270" s="80"/>
      <c r="GB270" s="80"/>
      <c r="GC270" s="80"/>
      <c r="GD270" s="80"/>
      <c r="GE270" s="80"/>
      <c r="GF270" s="80"/>
      <c r="GG270" s="80"/>
      <c r="GH270" s="80"/>
      <c r="GI270" s="80"/>
      <c r="GJ270" s="80"/>
      <c r="GK270" s="80"/>
      <c r="GL270" s="80"/>
      <c r="GM270" s="80"/>
      <c r="GN270" s="80"/>
      <c r="GO270" s="80"/>
      <c r="GP270" s="80"/>
      <c r="GQ270" s="80"/>
      <c r="GR270" s="80"/>
      <c r="GS270" s="80"/>
      <c r="GT270" s="80"/>
      <c r="GU270" s="80"/>
      <c r="GV270" s="80"/>
      <c r="GW270" s="80"/>
      <c r="GX270" s="80"/>
      <c r="GY270" s="80"/>
      <c r="GZ270" s="80"/>
      <c r="HA270" s="80"/>
      <c r="HB270" s="80"/>
      <c r="HC270" s="80"/>
      <c r="HD270" s="80"/>
      <c r="HE270" s="80"/>
      <c r="HF270" s="80"/>
      <c r="HG270" s="80"/>
      <c r="HH270" s="80"/>
      <c r="HI270" s="80"/>
      <c r="HJ270" s="80"/>
      <c r="HK270" s="80"/>
      <c r="HL270" s="80"/>
      <c r="HM270" s="80"/>
      <c r="HN270" s="80"/>
      <c r="HO270" s="80"/>
      <c r="HP270" s="80"/>
      <c r="HQ270" s="80"/>
      <c r="HR270" s="80"/>
      <c r="HS270" s="80"/>
      <c r="HT270" s="80"/>
      <c r="HU270" s="80"/>
      <c r="HV270" s="80"/>
      <c r="HW270" s="80"/>
      <c r="HX270" s="80"/>
      <c r="HY270" s="80"/>
      <c r="HZ270" s="80"/>
      <c r="IA270" s="80"/>
      <c r="IB270" s="80"/>
      <c r="IC270" s="80"/>
      <c r="ID270" s="80"/>
      <c r="IE270" s="80"/>
      <c r="IF270" s="80"/>
      <c r="IG270" s="80"/>
      <c r="IH270" s="80"/>
      <c r="II270" s="80"/>
      <c r="IJ270" s="80"/>
      <c r="IK270" s="80"/>
      <c r="IL270" s="80"/>
      <c r="IM270" s="80"/>
      <c r="IN270" s="80"/>
      <c r="IO270" s="80"/>
      <c r="IP270" s="80"/>
      <c r="IQ270" s="80"/>
      <c r="IR270" s="80"/>
      <c r="IS270" s="80"/>
      <c r="IT270" s="80"/>
      <c r="IU270" s="80"/>
      <c r="IV270" s="80"/>
    </row>
    <row r="271" spans="1:256" s="82" customFormat="1" ht="25.5" customHeight="1" x14ac:dyDescent="0.25">
      <c r="A271" s="75" t="s">
        <v>903</v>
      </c>
      <c r="B271" s="134" t="s">
        <v>902</v>
      </c>
      <c r="C271" s="112">
        <v>0</v>
      </c>
      <c r="D271" s="112"/>
      <c r="E271" s="78">
        <f>C271+D271</f>
        <v>0</v>
      </c>
      <c r="F271" s="79"/>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1"/>
      <c r="AV271" s="79"/>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c r="DC271" s="80"/>
      <c r="DD271" s="80"/>
      <c r="DE271" s="80"/>
      <c r="DF271" s="80"/>
      <c r="DG271" s="80"/>
      <c r="DH271" s="80"/>
      <c r="DI271" s="80"/>
      <c r="DJ271" s="80"/>
      <c r="DK271" s="80"/>
      <c r="DL271" s="80"/>
      <c r="DM271" s="80"/>
      <c r="DN271" s="80"/>
      <c r="DO271" s="80"/>
      <c r="DP271" s="80"/>
      <c r="DQ271" s="80"/>
      <c r="DR271" s="80"/>
      <c r="DS271" s="80"/>
      <c r="DT271" s="80"/>
      <c r="DU271" s="80"/>
      <c r="DV271" s="80"/>
      <c r="DW271" s="80"/>
      <c r="DX271" s="80"/>
      <c r="DY271" s="80"/>
      <c r="DZ271" s="80"/>
      <c r="EA271" s="80"/>
      <c r="EB271" s="80"/>
      <c r="EC271" s="80"/>
      <c r="ED271" s="80"/>
      <c r="EE271" s="80"/>
      <c r="EF271" s="80"/>
      <c r="EG271" s="80"/>
      <c r="EH271" s="80"/>
      <c r="EI271" s="80"/>
      <c r="EJ271" s="80"/>
      <c r="EK271" s="80"/>
      <c r="EL271" s="80"/>
      <c r="EM271" s="80"/>
      <c r="EN271" s="80"/>
      <c r="EO271" s="80"/>
      <c r="EP271" s="80"/>
      <c r="EQ271" s="80"/>
      <c r="ER271" s="80"/>
      <c r="ES271" s="80"/>
      <c r="ET271" s="80"/>
      <c r="EU271" s="80"/>
      <c r="EV271" s="80"/>
      <c r="EW271" s="80"/>
      <c r="EX271" s="80"/>
      <c r="EY271" s="80"/>
      <c r="EZ271" s="80"/>
      <c r="FA271" s="80"/>
      <c r="FB271" s="80"/>
      <c r="FC271" s="80"/>
      <c r="FD271" s="80"/>
      <c r="FE271" s="80"/>
      <c r="FF271" s="80"/>
      <c r="FG271" s="80"/>
      <c r="FH271" s="80"/>
      <c r="FI271" s="80"/>
      <c r="FJ271" s="80"/>
      <c r="FK271" s="80"/>
      <c r="FL271" s="80"/>
      <c r="FM271" s="80"/>
      <c r="FN271" s="80"/>
      <c r="FO271" s="80"/>
      <c r="FP271" s="80"/>
      <c r="FQ271" s="80"/>
      <c r="FR271" s="80"/>
      <c r="FS271" s="80"/>
      <c r="FT271" s="80"/>
      <c r="FU271" s="80"/>
      <c r="FV271" s="80"/>
      <c r="FW271" s="80"/>
      <c r="FX271" s="80"/>
      <c r="FY271" s="80"/>
      <c r="FZ271" s="80"/>
      <c r="GA271" s="80"/>
      <c r="GB271" s="80"/>
      <c r="GC271" s="80"/>
      <c r="GD271" s="80"/>
      <c r="GE271" s="80"/>
      <c r="GF271" s="80"/>
      <c r="GG271" s="80"/>
      <c r="GH271" s="80"/>
      <c r="GI271" s="80"/>
      <c r="GJ271" s="80"/>
      <c r="GK271" s="80"/>
      <c r="GL271" s="80"/>
      <c r="GM271" s="80"/>
      <c r="GN271" s="80"/>
      <c r="GO271" s="80"/>
      <c r="GP271" s="80"/>
      <c r="GQ271" s="80"/>
      <c r="GR271" s="80"/>
      <c r="GS271" s="80"/>
      <c r="GT271" s="80"/>
      <c r="GU271" s="80"/>
      <c r="GV271" s="80"/>
      <c r="GW271" s="80"/>
      <c r="GX271" s="80"/>
      <c r="GY271" s="80"/>
      <c r="GZ271" s="80"/>
      <c r="HA271" s="80"/>
      <c r="HB271" s="80"/>
      <c r="HC271" s="80"/>
      <c r="HD271" s="80"/>
      <c r="HE271" s="80"/>
      <c r="HF271" s="80"/>
      <c r="HG271" s="80"/>
      <c r="HH271" s="80"/>
      <c r="HI271" s="80"/>
      <c r="HJ271" s="80"/>
      <c r="HK271" s="80"/>
      <c r="HL271" s="80"/>
      <c r="HM271" s="80"/>
      <c r="HN271" s="80"/>
      <c r="HO271" s="80"/>
      <c r="HP271" s="80"/>
      <c r="HQ271" s="80"/>
      <c r="HR271" s="80"/>
      <c r="HS271" s="80"/>
      <c r="HT271" s="80"/>
      <c r="HU271" s="80"/>
      <c r="HV271" s="80"/>
      <c r="HW271" s="80"/>
      <c r="HX271" s="80"/>
      <c r="HY271" s="80"/>
      <c r="HZ271" s="80"/>
      <c r="IA271" s="80"/>
      <c r="IB271" s="80"/>
      <c r="IC271" s="80"/>
      <c r="ID271" s="80"/>
      <c r="IE271" s="80"/>
      <c r="IF271" s="80"/>
      <c r="IG271" s="80"/>
      <c r="IH271" s="80"/>
      <c r="II271" s="80"/>
      <c r="IJ271" s="80"/>
      <c r="IK271" s="80"/>
      <c r="IL271" s="80"/>
      <c r="IM271" s="80"/>
      <c r="IN271" s="80"/>
      <c r="IO271" s="80"/>
      <c r="IP271" s="80"/>
      <c r="IQ271" s="80"/>
      <c r="IR271" s="80"/>
      <c r="IS271" s="80"/>
      <c r="IT271" s="80"/>
      <c r="IU271" s="80"/>
      <c r="IV271" s="80"/>
    </row>
    <row r="272" spans="1:256" s="167" customFormat="1" ht="25.5" customHeight="1" x14ac:dyDescent="0.25">
      <c r="A272" s="64">
        <v>9.4</v>
      </c>
      <c r="B272" s="113" t="s">
        <v>904</v>
      </c>
      <c r="C272" s="66">
        <f>C273</f>
        <v>0</v>
      </c>
      <c r="D272" s="66">
        <f>D273</f>
        <v>0</v>
      </c>
      <c r="E272" s="172">
        <f>E273</f>
        <v>0</v>
      </c>
      <c r="F272" s="164"/>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6"/>
      <c r="AV272" s="164"/>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c r="DH272" s="165"/>
      <c r="DI272" s="165"/>
      <c r="DJ272" s="165"/>
      <c r="DK272" s="165"/>
      <c r="DL272" s="165"/>
      <c r="DM272" s="165"/>
      <c r="DN272" s="165"/>
      <c r="DO272" s="165"/>
      <c r="DP272" s="165"/>
      <c r="DQ272" s="165"/>
      <c r="DR272" s="165"/>
      <c r="DS272" s="165"/>
      <c r="DT272" s="165"/>
      <c r="DU272" s="165"/>
      <c r="DV272" s="165"/>
      <c r="DW272" s="165"/>
      <c r="DX272" s="165"/>
      <c r="DY272" s="165"/>
      <c r="DZ272" s="165"/>
      <c r="EA272" s="165"/>
      <c r="EB272" s="165"/>
      <c r="EC272" s="165"/>
      <c r="ED272" s="165"/>
      <c r="EE272" s="165"/>
      <c r="EF272" s="165"/>
      <c r="EG272" s="165"/>
      <c r="EH272" s="165"/>
      <c r="EI272" s="165"/>
      <c r="EJ272" s="165"/>
      <c r="EK272" s="165"/>
      <c r="EL272" s="165"/>
      <c r="EM272" s="165"/>
      <c r="EN272" s="165"/>
      <c r="EO272" s="165"/>
      <c r="EP272" s="165"/>
      <c r="EQ272" s="165"/>
      <c r="ER272" s="165"/>
      <c r="ES272" s="165"/>
      <c r="ET272" s="165"/>
      <c r="EU272" s="165"/>
      <c r="EV272" s="165"/>
      <c r="EW272" s="165"/>
      <c r="EX272" s="165"/>
      <c r="EY272" s="165"/>
      <c r="EZ272" s="165"/>
      <c r="FA272" s="165"/>
      <c r="FB272" s="165"/>
      <c r="FC272" s="165"/>
      <c r="FD272" s="165"/>
      <c r="FE272" s="165"/>
      <c r="FF272" s="165"/>
      <c r="FG272" s="165"/>
      <c r="FH272" s="165"/>
      <c r="FI272" s="165"/>
      <c r="FJ272" s="165"/>
      <c r="FK272" s="165"/>
      <c r="FL272" s="165"/>
      <c r="FM272" s="165"/>
      <c r="FN272" s="165"/>
      <c r="FO272" s="165"/>
      <c r="FP272" s="165"/>
      <c r="FQ272" s="165"/>
      <c r="FR272" s="165"/>
      <c r="FS272" s="165"/>
      <c r="FT272" s="165"/>
      <c r="FU272" s="165"/>
      <c r="FV272" s="165"/>
      <c r="FW272" s="165"/>
      <c r="FX272" s="165"/>
      <c r="FY272" s="165"/>
      <c r="FZ272" s="165"/>
      <c r="GA272" s="165"/>
      <c r="GB272" s="165"/>
      <c r="GC272" s="165"/>
      <c r="GD272" s="165"/>
      <c r="GE272" s="165"/>
      <c r="GF272" s="165"/>
      <c r="GG272" s="165"/>
      <c r="GH272" s="165"/>
      <c r="GI272" s="165"/>
      <c r="GJ272" s="165"/>
      <c r="GK272" s="165"/>
      <c r="GL272" s="165"/>
      <c r="GM272" s="165"/>
      <c r="GN272" s="165"/>
      <c r="GO272" s="165"/>
      <c r="GP272" s="165"/>
      <c r="GQ272" s="165"/>
      <c r="GR272" s="165"/>
      <c r="GS272" s="165"/>
      <c r="GT272" s="165"/>
      <c r="GU272" s="165"/>
      <c r="GV272" s="165"/>
      <c r="GW272" s="165"/>
      <c r="GX272" s="165"/>
      <c r="GY272" s="165"/>
      <c r="GZ272" s="165"/>
      <c r="HA272" s="165"/>
      <c r="HB272" s="165"/>
      <c r="HC272" s="165"/>
      <c r="HD272" s="165"/>
      <c r="HE272" s="165"/>
      <c r="HF272" s="165"/>
      <c r="HG272" s="165"/>
      <c r="HH272" s="165"/>
      <c r="HI272" s="165"/>
      <c r="HJ272" s="165"/>
      <c r="HK272" s="165"/>
      <c r="HL272" s="165"/>
      <c r="HM272" s="165"/>
      <c r="HN272" s="165"/>
      <c r="HO272" s="165"/>
      <c r="HP272" s="165"/>
      <c r="HQ272" s="165"/>
      <c r="HR272" s="165"/>
      <c r="HS272" s="165"/>
      <c r="HT272" s="165"/>
      <c r="HU272" s="165"/>
      <c r="HV272" s="165"/>
      <c r="HW272" s="165"/>
      <c r="HX272" s="165"/>
      <c r="HY272" s="165"/>
      <c r="HZ272" s="165"/>
      <c r="IA272" s="165"/>
      <c r="IB272" s="165"/>
      <c r="IC272" s="165"/>
      <c r="ID272" s="165"/>
      <c r="IE272" s="165"/>
      <c r="IF272" s="165"/>
      <c r="IG272" s="165"/>
      <c r="IH272" s="165"/>
      <c r="II272" s="165"/>
      <c r="IJ272" s="165"/>
      <c r="IK272" s="165"/>
      <c r="IL272" s="165"/>
      <c r="IM272" s="165"/>
      <c r="IN272" s="165"/>
      <c r="IO272" s="165"/>
      <c r="IP272" s="165"/>
      <c r="IQ272" s="165"/>
      <c r="IR272" s="165"/>
      <c r="IS272" s="165"/>
      <c r="IT272" s="165"/>
      <c r="IU272" s="165"/>
      <c r="IV272" s="165"/>
    </row>
    <row r="273" spans="1:256" s="167" customFormat="1" ht="25.5" customHeight="1" x14ac:dyDescent="0.25">
      <c r="A273" s="64" t="s">
        <v>905</v>
      </c>
      <c r="B273" s="88" t="s">
        <v>906</v>
      </c>
      <c r="C273" s="148">
        <f>SUM(C274:C275)</f>
        <v>0</v>
      </c>
      <c r="D273" s="148">
        <f>SUM(D274:D275)</f>
        <v>0</v>
      </c>
      <c r="E273" s="145">
        <f>SUM(E274:E275)</f>
        <v>0</v>
      </c>
      <c r="F273" s="164"/>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6"/>
      <c r="AV273" s="164"/>
      <c r="AW273" s="165"/>
      <c r="AX273" s="165"/>
      <c r="AY273" s="165"/>
      <c r="AZ273" s="165"/>
      <c r="BA273" s="165"/>
      <c r="BB273" s="165"/>
      <c r="BC273" s="165"/>
      <c r="BD273" s="165"/>
      <c r="BE273" s="165"/>
      <c r="BF273" s="165"/>
      <c r="BG273" s="165"/>
      <c r="BH273" s="165"/>
      <c r="BI273" s="165"/>
      <c r="BJ273" s="165"/>
      <c r="BK273" s="165"/>
      <c r="BL273" s="165"/>
      <c r="BM273" s="165"/>
      <c r="BN273" s="165"/>
      <c r="BO273" s="165"/>
      <c r="BP273" s="165"/>
      <c r="BQ273" s="165"/>
      <c r="BR273" s="165"/>
      <c r="BS273" s="165"/>
      <c r="BT273" s="165"/>
      <c r="BU273" s="165"/>
      <c r="BV273" s="165"/>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c r="DH273" s="165"/>
      <c r="DI273" s="165"/>
      <c r="DJ273" s="165"/>
      <c r="DK273" s="165"/>
      <c r="DL273" s="165"/>
      <c r="DM273" s="165"/>
      <c r="DN273" s="165"/>
      <c r="DO273" s="165"/>
      <c r="DP273" s="165"/>
      <c r="DQ273" s="165"/>
      <c r="DR273" s="165"/>
      <c r="DS273" s="165"/>
      <c r="DT273" s="165"/>
      <c r="DU273" s="165"/>
      <c r="DV273" s="165"/>
      <c r="DW273" s="165"/>
      <c r="DX273" s="165"/>
      <c r="DY273" s="165"/>
      <c r="DZ273" s="165"/>
      <c r="EA273" s="165"/>
      <c r="EB273" s="165"/>
      <c r="EC273" s="165"/>
      <c r="ED273" s="165"/>
      <c r="EE273" s="165"/>
      <c r="EF273" s="165"/>
      <c r="EG273" s="165"/>
      <c r="EH273" s="165"/>
      <c r="EI273" s="165"/>
      <c r="EJ273" s="165"/>
      <c r="EK273" s="165"/>
      <c r="EL273" s="165"/>
      <c r="EM273" s="165"/>
      <c r="EN273" s="165"/>
      <c r="EO273" s="165"/>
      <c r="EP273" s="165"/>
      <c r="EQ273" s="165"/>
      <c r="ER273" s="165"/>
      <c r="ES273" s="165"/>
      <c r="ET273" s="165"/>
      <c r="EU273" s="165"/>
      <c r="EV273" s="165"/>
      <c r="EW273" s="165"/>
      <c r="EX273" s="165"/>
      <c r="EY273" s="165"/>
      <c r="EZ273" s="165"/>
      <c r="FA273" s="165"/>
      <c r="FB273" s="165"/>
      <c r="FC273" s="165"/>
      <c r="FD273" s="165"/>
      <c r="FE273" s="165"/>
      <c r="FF273" s="165"/>
      <c r="FG273" s="165"/>
      <c r="FH273" s="165"/>
      <c r="FI273" s="165"/>
      <c r="FJ273" s="165"/>
      <c r="FK273" s="165"/>
      <c r="FL273" s="165"/>
      <c r="FM273" s="165"/>
      <c r="FN273" s="165"/>
      <c r="FO273" s="165"/>
      <c r="FP273" s="165"/>
      <c r="FQ273" s="165"/>
      <c r="FR273" s="165"/>
      <c r="FS273" s="165"/>
      <c r="FT273" s="165"/>
      <c r="FU273" s="165"/>
      <c r="FV273" s="165"/>
      <c r="FW273" s="165"/>
      <c r="FX273" s="165"/>
      <c r="FY273" s="165"/>
      <c r="FZ273" s="165"/>
      <c r="GA273" s="165"/>
      <c r="GB273" s="165"/>
      <c r="GC273" s="165"/>
      <c r="GD273" s="165"/>
      <c r="GE273" s="165"/>
      <c r="GF273" s="165"/>
      <c r="GG273" s="165"/>
      <c r="GH273" s="165"/>
      <c r="GI273" s="165"/>
      <c r="GJ273" s="165"/>
      <c r="GK273" s="165"/>
      <c r="GL273" s="165"/>
      <c r="GM273" s="165"/>
      <c r="GN273" s="165"/>
      <c r="GO273" s="165"/>
      <c r="GP273" s="165"/>
      <c r="GQ273" s="165"/>
      <c r="GR273" s="165"/>
      <c r="GS273" s="165"/>
      <c r="GT273" s="165"/>
      <c r="GU273" s="165"/>
      <c r="GV273" s="165"/>
      <c r="GW273" s="165"/>
      <c r="GX273" s="165"/>
      <c r="GY273" s="165"/>
      <c r="GZ273" s="165"/>
      <c r="HA273" s="165"/>
      <c r="HB273" s="165"/>
      <c r="HC273" s="165"/>
      <c r="HD273" s="165"/>
      <c r="HE273" s="165"/>
      <c r="HF273" s="165"/>
      <c r="HG273" s="165"/>
      <c r="HH273" s="165"/>
      <c r="HI273" s="165"/>
      <c r="HJ273" s="165"/>
      <c r="HK273" s="165"/>
      <c r="HL273" s="165"/>
      <c r="HM273" s="165"/>
      <c r="HN273" s="165"/>
      <c r="HO273" s="165"/>
      <c r="HP273" s="165"/>
      <c r="HQ273" s="165"/>
      <c r="HR273" s="165"/>
      <c r="HS273" s="165"/>
      <c r="HT273" s="165"/>
      <c r="HU273" s="165"/>
      <c r="HV273" s="165"/>
      <c r="HW273" s="165"/>
      <c r="HX273" s="165"/>
      <c r="HY273" s="165"/>
      <c r="HZ273" s="165"/>
      <c r="IA273" s="165"/>
      <c r="IB273" s="165"/>
      <c r="IC273" s="165"/>
      <c r="ID273" s="165"/>
      <c r="IE273" s="165"/>
      <c r="IF273" s="165"/>
      <c r="IG273" s="165"/>
      <c r="IH273" s="165"/>
      <c r="II273" s="165"/>
      <c r="IJ273" s="165"/>
      <c r="IK273" s="165"/>
      <c r="IL273" s="165"/>
      <c r="IM273" s="165"/>
      <c r="IN273" s="165"/>
      <c r="IO273" s="165"/>
      <c r="IP273" s="165"/>
      <c r="IQ273" s="165"/>
      <c r="IR273" s="165"/>
      <c r="IS273" s="165"/>
      <c r="IT273" s="165"/>
      <c r="IU273" s="165"/>
      <c r="IV273" s="165"/>
    </row>
    <row r="274" spans="1:256" s="167" customFormat="1" ht="25.5" customHeight="1" x14ac:dyDescent="0.25">
      <c r="A274" s="75" t="s">
        <v>907</v>
      </c>
      <c r="B274" s="134" t="s">
        <v>908</v>
      </c>
      <c r="C274" s="112">
        <v>0</v>
      </c>
      <c r="D274" s="112"/>
      <c r="E274" s="78">
        <f>C274+D274</f>
        <v>0</v>
      </c>
      <c r="F274" s="164"/>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6"/>
      <c r="AV274" s="164"/>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c r="DH274" s="165"/>
      <c r="DI274" s="165"/>
      <c r="DJ274" s="165"/>
      <c r="DK274" s="165"/>
      <c r="DL274" s="165"/>
      <c r="DM274" s="165"/>
      <c r="DN274" s="165"/>
      <c r="DO274" s="165"/>
      <c r="DP274" s="165"/>
      <c r="DQ274" s="165"/>
      <c r="DR274" s="165"/>
      <c r="DS274" s="165"/>
      <c r="DT274" s="165"/>
      <c r="DU274" s="165"/>
      <c r="DV274" s="165"/>
      <c r="DW274" s="165"/>
      <c r="DX274" s="165"/>
      <c r="DY274" s="165"/>
      <c r="DZ274" s="165"/>
      <c r="EA274" s="165"/>
      <c r="EB274" s="165"/>
      <c r="EC274" s="165"/>
      <c r="ED274" s="165"/>
      <c r="EE274" s="165"/>
      <c r="EF274" s="165"/>
      <c r="EG274" s="165"/>
      <c r="EH274" s="165"/>
      <c r="EI274" s="165"/>
      <c r="EJ274" s="165"/>
      <c r="EK274" s="165"/>
      <c r="EL274" s="165"/>
      <c r="EM274" s="165"/>
      <c r="EN274" s="165"/>
      <c r="EO274" s="165"/>
      <c r="EP274" s="165"/>
      <c r="EQ274" s="165"/>
      <c r="ER274" s="165"/>
      <c r="ES274" s="165"/>
      <c r="ET274" s="165"/>
      <c r="EU274" s="165"/>
      <c r="EV274" s="165"/>
      <c r="EW274" s="165"/>
      <c r="EX274" s="165"/>
      <c r="EY274" s="165"/>
      <c r="EZ274" s="165"/>
      <c r="FA274" s="165"/>
      <c r="FB274" s="165"/>
      <c r="FC274" s="165"/>
      <c r="FD274" s="165"/>
      <c r="FE274" s="165"/>
      <c r="FF274" s="165"/>
      <c r="FG274" s="165"/>
      <c r="FH274" s="165"/>
      <c r="FI274" s="165"/>
      <c r="FJ274" s="165"/>
      <c r="FK274" s="165"/>
      <c r="FL274" s="165"/>
      <c r="FM274" s="165"/>
      <c r="FN274" s="165"/>
      <c r="FO274" s="165"/>
      <c r="FP274" s="165"/>
      <c r="FQ274" s="165"/>
      <c r="FR274" s="165"/>
      <c r="FS274" s="165"/>
      <c r="FT274" s="165"/>
      <c r="FU274" s="165"/>
      <c r="FV274" s="165"/>
      <c r="FW274" s="165"/>
      <c r="FX274" s="165"/>
      <c r="FY274" s="165"/>
      <c r="FZ274" s="165"/>
      <c r="GA274" s="165"/>
      <c r="GB274" s="165"/>
      <c r="GC274" s="165"/>
      <c r="GD274" s="165"/>
      <c r="GE274" s="165"/>
      <c r="GF274" s="165"/>
      <c r="GG274" s="165"/>
      <c r="GH274" s="165"/>
      <c r="GI274" s="165"/>
      <c r="GJ274" s="165"/>
      <c r="GK274" s="165"/>
      <c r="GL274" s="165"/>
      <c r="GM274" s="165"/>
      <c r="GN274" s="165"/>
      <c r="GO274" s="165"/>
      <c r="GP274" s="165"/>
      <c r="GQ274" s="165"/>
      <c r="GR274" s="165"/>
      <c r="GS274" s="165"/>
      <c r="GT274" s="165"/>
      <c r="GU274" s="165"/>
      <c r="GV274" s="165"/>
      <c r="GW274" s="165"/>
      <c r="GX274" s="165"/>
      <c r="GY274" s="165"/>
      <c r="GZ274" s="165"/>
      <c r="HA274" s="165"/>
      <c r="HB274" s="165"/>
      <c r="HC274" s="165"/>
      <c r="HD274" s="165"/>
      <c r="HE274" s="165"/>
      <c r="HF274" s="165"/>
      <c r="HG274" s="165"/>
      <c r="HH274" s="165"/>
      <c r="HI274" s="165"/>
      <c r="HJ274" s="165"/>
      <c r="HK274" s="165"/>
      <c r="HL274" s="165"/>
      <c r="HM274" s="165"/>
      <c r="HN274" s="165"/>
      <c r="HO274" s="165"/>
      <c r="HP274" s="165"/>
      <c r="HQ274" s="165"/>
      <c r="HR274" s="165"/>
      <c r="HS274" s="165"/>
      <c r="HT274" s="165"/>
      <c r="HU274" s="165"/>
      <c r="HV274" s="165"/>
      <c r="HW274" s="165"/>
      <c r="HX274" s="165"/>
      <c r="HY274" s="165"/>
      <c r="HZ274" s="165"/>
      <c r="IA274" s="165"/>
      <c r="IB274" s="165"/>
      <c r="IC274" s="165"/>
      <c r="ID274" s="165"/>
      <c r="IE274" s="165"/>
      <c r="IF274" s="165"/>
      <c r="IG274" s="165"/>
      <c r="IH274" s="165"/>
      <c r="II274" s="165"/>
      <c r="IJ274" s="165"/>
      <c r="IK274" s="165"/>
      <c r="IL274" s="165"/>
      <c r="IM274" s="165"/>
      <c r="IN274" s="165"/>
      <c r="IO274" s="165"/>
      <c r="IP274" s="165"/>
      <c r="IQ274" s="165"/>
      <c r="IR274" s="165"/>
      <c r="IS274" s="165"/>
      <c r="IT274" s="165"/>
      <c r="IU274" s="165"/>
      <c r="IV274" s="165"/>
    </row>
    <row r="275" spans="1:256" s="178" customFormat="1" ht="25.5" customHeight="1" x14ac:dyDescent="0.25">
      <c r="A275" s="75" t="s">
        <v>909</v>
      </c>
      <c r="B275" s="134" t="s">
        <v>910</v>
      </c>
      <c r="C275" s="112">
        <v>0</v>
      </c>
      <c r="D275" s="112"/>
      <c r="E275" s="78">
        <f>C275+D275</f>
        <v>0</v>
      </c>
      <c r="F275" s="175"/>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7"/>
      <c r="AV275" s="175"/>
      <c r="AW275" s="176"/>
      <c r="AX275" s="176"/>
      <c r="AY275" s="176"/>
      <c r="AZ275" s="176"/>
      <c r="BA275" s="176"/>
      <c r="BB275" s="176"/>
      <c r="BC275" s="176"/>
      <c r="BD275" s="176"/>
      <c r="BE275" s="176"/>
      <c r="BF275" s="176"/>
      <c r="BG275" s="176"/>
      <c r="BH275" s="176"/>
      <c r="BI275" s="176"/>
      <c r="BJ275" s="176"/>
      <c r="BK275" s="176"/>
      <c r="BL275" s="176"/>
      <c r="BM275" s="176"/>
      <c r="BN275" s="176"/>
      <c r="BO275" s="176"/>
      <c r="BP275" s="176"/>
      <c r="BQ275" s="176"/>
      <c r="BR275" s="176"/>
      <c r="BS275" s="176"/>
      <c r="BT275" s="176"/>
      <c r="BU275" s="176"/>
      <c r="BV275" s="176"/>
      <c r="BW275" s="176"/>
      <c r="BX275" s="176"/>
      <c r="BY275" s="176"/>
      <c r="BZ275" s="176"/>
      <c r="CA275" s="176"/>
      <c r="CB275" s="176"/>
      <c r="CC275" s="176"/>
      <c r="CD275" s="176"/>
      <c r="CE275" s="176"/>
      <c r="CF275" s="176"/>
      <c r="CG275" s="176"/>
      <c r="CH275" s="176"/>
      <c r="CI275" s="176"/>
      <c r="CJ275" s="176"/>
      <c r="CK275" s="176"/>
      <c r="CL275" s="176"/>
      <c r="CM275" s="176"/>
      <c r="CN275" s="176"/>
      <c r="CO275" s="176"/>
      <c r="CP275" s="176"/>
      <c r="CQ275" s="176"/>
      <c r="CR275" s="176"/>
      <c r="CS275" s="176"/>
      <c r="CT275" s="176"/>
      <c r="CU275" s="176"/>
      <c r="CV275" s="176"/>
      <c r="CW275" s="176"/>
      <c r="CX275" s="176"/>
      <c r="CY275" s="176"/>
      <c r="CZ275" s="176"/>
      <c r="DA275" s="176"/>
      <c r="DB275" s="176"/>
      <c r="DC275" s="176"/>
      <c r="DD275" s="176"/>
      <c r="DE275" s="176"/>
      <c r="DF275" s="176"/>
      <c r="DG275" s="176"/>
      <c r="DH275" s="176"/>
      <c r="DI275" s="176"/>
      <c r="DJ275" s="176"/>
      <c r="DK275" s="176"/>
      <c r="DL275" s="176"/>
      <c r="DM275" s="176"/>
      <c r="DN275" s="176"/>
      <c r="DO275" s="176"/>
      <c r="DP275" s="176"/>
      <c r="DQ275" s="176"/>
      <c r="DR275" s="176"/>
      <c r="DS275" s="176"/>
      <c r="DT275" s="176"/>
      <c r="DU275" s="176"/>
      <c r="DV275" s="176"/>
      <c r="DW275" s="176"/>
      <c r="DX275" s="176"/>
      <c r="DY275" s="176"/>
      <c r="DZ275" s="176"/>
      <c r="EA275" s="176"/>
      <c r="EB275" s="176"/>
      <c r="EC275" s="176"/>
      <c r="ED275" s="176"/>
      <c r="EE275" s="176"/>
      <c r="EF275" s="176"/>
      <c r="EG275" s="176"/>
      <c r="EH275" s="176"/>
      <c r="EI275" s="176"/>
      <c r="EJ275" s="176"/>
      <c r="EK275" s="176"/>
      <c r="EL275" s="176"/>
      <c r="EM275" s="176"/>
      <c r="EN275" s="176"/>
      <c r="EO275" s="176"/>
      <c r="EP275" s="176"/>
      <c r="EQ275" s="176"/>
      <c r="ER275" s="176"/>
      <c r="ES275" s="176"/>
      <c r="ET275" s="176"/>
      <c r="EU275" s="176"/>
      <c r="EV275" s="176"/>
      <c r="EW275" s="176"/>
      <c r="EX275" s="176"/>
      <c r="EY275" s="176"/>
      <c r="EZ275" s="176"/>
      <c r="FA275" s="176"/>
      <c r="FB275" s="176"/>
      <c r="FC275" s="176"/>
      <c r="FD275" s="176"/>
      <c r="FE275" s="176"/>
      <c r="FF275" s="176"/>
      <c r="FG275" s="176"/>
      <c r="FH275" s="176"/>
      <c r="FI275" s="176"/>
      <c r="FJ275" s="176"/>
      <c r="FK275" s="176"/>
      <c r="FL275" s="176"/>
      <c r="FM275" s="176"/>
      <c r="FN275" s="176"/>
      <c r="FO275" s="176"/>
      <c r="FP275" s="176"/>
      <c r="FQ275" s="176"/>
      <c r="FR275" s="176"/>
      <c r="FS275" s="176"/>
      <c r="FT275" s="176"/>
      <c r="FU275" s="176"/>
      <c r="FV275" s="176"/>
      <c r="FW275" s="176"/>
      <c r="FX275" s="176"/>
      <c r="FY275" s="176"/>
      <c r="FZ275" s="176"/>
      <c r="GA275" s="176"/>
      <c r="GB275" s="176"/>
      <c r="GC275" s="176"/>
      <c r="GD275" s="176"/>
      <c r="GE275" s="176"/>
      <c r="GF275" s="176"/>
      <c r="GG275" s="176"/>
      <c r="GH275" s="176"/>
      <c r="GI275" s="176"/>
      <c r="GJ275" s="176"/>
      <c r="GK275" s="176"/>
      <c r="GL275" s="176"/>
      <c r="GM275" s="176"/>
      <c r="GN275" s="176"/>
      <c r="GO275" s="176"/>
      <c r="GP275" s="176"/>
      <c r="GQ275" s="176"/>
      <c r="GR275" s="176"/>
      <c r="GS275" s="176"/>
      <c r="GT275" s="176"/>
      <c r="GU275" s="176"/>
      <c r="GV275" s="176"/>
      <c r="GW275" s="176"/>
      <c r="GX275" s="176"/>
      <c r="GY275" s="176"/>
      <c r="GZ275" s="176"/>
      <c r="HA275" s="176"/>
      <c r="HB275" s="176"/>
      <c r="HC275" s="176"/>
      <c r="HD275" s="176"/>
      <c r="HE275" s="176"/>
      <c r="HF275" s="176"/>
      <c r="HG275" s="176"/>
      <c r="HH275" s="176"/>
      <c r="HI275" s="176"/>
      <c r="HJ275" s="176"/>
      <c r="HK275" s="176"/>
      <c r="HL275" s="176"/>
      <c r="HM275" s="176"/>
      <c r="HN275" s="176"/>
      <c r="HO275" s="176"/>
      <c r="HP275" s="176"/>
      <c r="HQ275" s="176"/>
      <c r="HR275" s="176"/>
      <c r="HS275" s="176"/>
      <c r="HT275" s="176"/>
      <c r="HU275" s="176"/>
      <c r="HV275" s="176"/>
      <c r="HW275" s="176"/>
      <c r="HX275" s="176"/>
      <c r="HY275" s="176"/>
      <c r="HZ275" s="176"/>
      <c r="IA275" s="176"/>
      <c r="IB275" s="176"/>
      <c r="IC275" s="176"/>
      <c r="ID275" s="176"/>
      <c r="IE275" s="176"/>
      <c r="IF275" s="176"/>
      <c r="IG275" s="176"/>
      <c r="IH275" s="176"/>
      <c r="II275" s="176"/>
      <c r="IJ275" s="176"/>
      <c r="IK275" s="176"/>
      <c r="IL275" s="176"/>
      <c r="IM275" s="176"/>
      <c r="IN275" s="176"/>
      <c r="IO275" s="176"/>
      <c r="IP275" s="176"/>
      <c r="IQ275" s="176"/>
      <c r="IR275" s="176"/>
      <c r="IS275" s="176"/>
      <c r="IT275" s="176"/>
      <c r="IU275" s="176"/>
      <c r="IV275" s="176"/>
    </row>
    <row r="276" spans="1:256" s="178" customFormat="1" ht="25.5" customHeight="1" x14ac:dyDescent="0.25">
      <c r="A276" s="64">
        <v>9.5</v>
      </c>
      <c r="B276" s="113" t="s">
        <v>911</v>
      </c>
      <c r="C276" s="66">
        <v>0</v>
      </c>
      <c r="D276" s="66">
        <v>0</v>
      </c>
      <c r="E276" s="91">
        <v>0</v>
      </c>
      <c r="F276" s="175"/>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7"/>
      <c r="AV276" s="175"/>
      <c r="AW276" s="176"/>
      <c r="AX276" s="176"/>
      <c r="AY276" s="176"/>
      <c r="AZ276" s="176"/>
      <c r="BA276" s="176"/>
      <c r="BB276" s="176"/>
      <c r="BC276" s="176"/>
      <c r="BD276" s="176"/>
      <c r="BE276" s="176"/>
      <c r="BF276" s="176"/>
      <c r="BG276" s="176"/>
      <c r="BH276" s="176"/>
      <c r="BI276" s="176"/>
      <c r="BJ276" s="176"/>
      <c r="BK276" s="176"/>
      <c r="BL276" s="176"/>
      <c r="BM276" s="176"/>
      <c r="BN276" s="176"/>
      <c r="BO276" s="176"/>
      <c r="BP276" s="176"/>
      <c r="BQ276" s="176"/>
      <c r="BR276" s="176"/>
      <c r="BS276" s="176"/>
      <c r="BT276" s="176"/>
      <c r="BU276" s="176"/>
      <c r="BV276" s="176"/>
      <c r="BW276" s="176"/>
      <c r="BX276" s="176"/>
      <c r="BY276" s="176"/>
      <c r="BZ276" s="176"/>
      <c r="CA276" s="176"/>
      <c r="CB276" s="176"/>
      <c r="CC276" s="176"/>
      <c r="CD276" s="176"/>
      <c r="CE276" s="176"/>
      <c r="CF276" s="176"/>
      <c r="CG276" s="176"/>
      <c r="CH276" s="176"/>
      <c r="CI276" s="176"/>
      <c r="CJ276" s="176"/>
      <c r="CK276" s="176"/>
      <c r="CL276" s="176"/>
      <c r="CM276" s="176"/>
      <c r="CN276" s="176"/>
      <c r="CO276" s="176"/>
      <c r="CP276" s="176"/>
      <c r="CQ276" s="176"/>
      <c r="CR276" s="176"/>
      <c r="CS276" s="176"/>
      <c r="CT276" s="176"/>
      <c r="CU276" s="176"/>
      <c r="CV276" s="176"/>
      <c r="CW276" s="176"/>
      <c r="CX276" s="176"/>
      <c r="CY276" s="176"/>
      <c r="CZ276" s="176"/>
      <c r="DA276" s="176"/>
      <c r="DB276" s="176"/>
      <c r="DC276" s="176"/>
      <c r="DD276" s="176"/>
      <c r="DE276" s="176"/>
      <c r="DF276" s="176"/>
      <c r="DG276" s="176"/>
      <c r="DH276" s="176"/>
      <c r="DI276" s="176"/>
      <c r="DJ276" s="176"/>
      <c r="DK276" s="176"/>
      <c r="DL276" s="176"/>
      <c r="DM276" s="176"/>
      <c r="DN276" s="176"/>
      <c r="DO276" s="176"/>
      <c r="DP276" s="176"/>
      <c r="DQ276" s="176"/>
      <c r="DR276" s="176"/>
      <c r="DS276" s="176"/>
      <c r="DT276" s="176"/>
      <c r="DU276" s="176"/>
      <c r="DV276" s="176"/>
      <c r="DW276" s="176"/>
      <c r="DX276" s="176"/>
      <c r="DY276" s="176"/>
      <c r="DZ276" s="176"/>
      <c r="EA276" s="176"/>
      <c r="EB276" s="176"/>
      <c r="EC276" s="176"/>
      <c r="ED276" s="176"/>
      <c r="EE276" s="176"/>
      <c r="EF276" s="176"/>
      <c r="EG276" s="176"/>
      <c r="EH276" s="176"/>
      <c r="EI276" s="176"/>
      <c r="EJ276" s="176"/>
      <c r="EK276" s="176"/>
      <c r="EL276" s="176"/>
      <c r="EM276" s="176"/>
      <c r="EN276" s="176"/>
      <c r="EO276" s="176"/>
      <c r="EP276" s="176"/>
      <c r="EQ276" s="176"/>
      <c r="ER276" s="176"/>
      <c r="ES276" s="176"/>
      <c r="ET276" s="176"/>
      <c r="EU276" s="176"/>
      <c r="EV276" s="176"/>
      <c r="EW276" s="176"/>
      <c r="EX276" s="176"/>
      <c r="EY276" s="176"/>
      <c r="EZ276" s="176"/>
      <c r="FA276" s="176"/>
      <c r="FB276" s="176"/>
      <c r="FC276" s="176"/>
      <c r="FD276" s="176"/>
      <c r="FE276" s="176"/>
      <c r="FF276" s="176"/>
      <c r="FG276" s="176"/>
      <c r="FH276" s="176"/>
      <c r="FI276" s="176"/>
      <c r="FJ276" s="176"/>
      <c r="FK276" s="176"/>
      <c r="FL276" s="176"/>
      <c r="FM276" s="176"/>
      <c r="FN276" s="176"/>
      <c r="FO276" s="176"/>
      <c r="FP276" s="176"/>
      <c r="FQ276" s="176"/>
      <c r="FR276" s="176"/>
      <c r="FS276" s="176"/>
      <c r="FT276" s="176"/>
      <c r="FU276" s="176"/>
      <c r="FV276" s="176"/>
      <c r="FW276" s="176"/>
      <c r="FX276" s="176"/>
      <c r="FY276" s="176"/>
      <c r="FZ276" s="176"/>
      <c r="GA276" s="176"/>
      <c r="GB276" s="176"/>
      <c r="GC276" s="176"/>
      <c r="GD276" s="176"/>
      <c r="GE276" s="176"/>
      <c r="GF276" s="176"/>
      <c r="GG276" s="176"/>
      <c r="GH276" s="176"/>
      <c r="GI276" s="176"/>
      <c r="GJ276" s="176"/>
      <c r="GK276" s="176"/>
      <c r="GL276" s="176"/>
      <c r="GM276" s="176"/>
      <c r="GN276" s="176"/>
      <c r="GO276" s="176"/>
      <c r="GP276" s="176"/>
      <c r="GQ276" s="176"/>
      <c r="GR276" s="176"/>
      <c r="GS276" s="176"/>
      <c r="GT276" s="176"/>
      <c r="GU276" s="176"/>
      <c r="GV276" s="176"/>
      <c r="GW276" s="176"/>
      <c r="GX276" s="176"/>
      <c r="GY276" s="176"/>
      <c r="GZ276" s="176"/>
      <c r="HA276" s="176"/>
      <c r="HB276" s="176"/>
      <c r="HC276" s="176"/>
      <c r="HD276" s="176"/>
      <c r="HE276" s="176"/>
      <c r="HF276" s="176"/>
      <c r="HG276" s="176"/>
      <c r="HH276" s="176"/>
      <c r="HI276" s="176"/>
      <c r="HJ276" s="176"/>
      <c r="HK276" s="176"/>
      <c r="HL276" s="176"/>
      <c r="HM276" s="176"/>
      <c r="HN276" s="176"/>
      <c r="HO276" s="176"/>
      <c r="HP276" s="176"/>
      <c r="HQ276" s="176"/>
      <c r="HR276" s="176"/>
      <c r="HS276" s="176"/>
      <c r="HT276" s="176"/>
      <c r="HU276" s="176"/>
      <c r="HV276" s="176"/>
      <c r="HW276" s="176"/>
      <c r="HX276" s="176"/>
      <c r="HY276" s="176"/>
      <c r="HZ276" s="176"/>
      <c r="IA276" s="176"/>
      <c r="IB276" s="176"/>
      <c r="IC276" s="176"/>
      <c r="ID276" s="176"/>
      <c r="IE276" s="176"/>
      <c r="IF276" s="176"/>
      <c r="IG276" s="176"/>
      <c r="IH276" s="176"/>
      <c r="II276" s="176"/>
      <c r="IJ276" s="176"/>
      <c r="IK276" s="176"/>
      <c r="IL276" s="176"/>
      <c r="IM276" s="176"/>
      <c r="IN276" s="176"/>
      <c r="IO276" s="176"/>
      <c r="IP276" s="176"/>
      <c r="IQ276" s="176"/>
      <c r="IR276" s="176"/>
      <c r="IS276" s="176"/>
      <c r="IT276" s="176"/>
      <c r="IU276" s="176"/>
      <c r="IV276" s="176"/>
    </row>
    <row r="277" spans="1:256" s="178" customFormat="1" ht="25.5" customHeight="1" x14ac:dyDescent="0.25">
      <c r="A277" s="64">
        <v>9.6</v>
      </c>
      <c r="B277" s="113" t="s">
        <v>912</v>
      </c>
      <c r="C277" s="66">
        <f>C278</f>
        <v>0</v>
      </c>
      <c r="D277" s="66">
        <f>SUM(D278)</f>
        <v>0</v>
      </c>
      <c r="E277" s="172">
        <f>SUM(E278)</f>
        <v>0</v>
      </c>
      <c r="F277" s="175"/>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7"/>
      <c r="AV277" s="175"/>
      <c r="AW277" s="176"/>
      <c r="AX277" s="176"/>
      <c r="AY277" s="176"/>
      <c r="AZ277" s="176"/>
      <c r="BA277" s="176"/>
      <c r="BB277" s="176"/>
      <c r="BC277" s="176"/>
      <c r="BD277" s="176"/>
      <c r="BE277" s="176"/>
      <c r="BF277" s="176"/>
      <c r="BG277" s="176"/>
      <c r="BH277" s="176"/>
      <c r="BI277" s="176"/>
      <c r="BJ277" s="176"/>
      <c r="BK277" s="176"/>
      <c r="BL277" s="176"/>
      <c r="BM277" s="176"/>
      <c r="BN277" s="176"/>
      <c r="BO277" s="176"/>
      <c r="BP277" s="176"/>
      <c r="BQ277" s="176"/>
      <c r="BR277" s="176"/>
      <c r="BS277" s="176"/>
      <c r="BT277" s="176"/>
      <c r="BU277" s="176"/>
      <c r="BV277" s="176"/>
      <c r="BW277" s="176"/>
      <c r="BX277" s="176"/>
      <c r="BY277" s="176"/>
      <c r="BZ277" s="176"/>
      <c r="CA277" s="176"/>
      <c r="CB277" s="176"/>
      <c r="CC277" s="176"/>
      <c r="CD277" s="176"/>
      <c r="CE277" s="176"/>
      <c r="CF277" s="176"/>
      <c r="CG277" s="176"/>
      <c r="CH277" s="176"/>
      <c r="CI277" s="176"/>
      <c r="CJ277" s="176"/>
      <c r="CK277" s="176"/>
      <c r="CL277" s="176"/>
      <c r="CM277" s="176"/>
      <c r="CN277" s="176"/>
      <c r="CO277" s="176"/>
      <c r="CP277" s="176"/>
      <c r="CQ277" s="176"/>
      <c r="CR277" s="176"/>
      <c r="CS277" s="176"/>
      <c r="CT277" s="176"/>
      <c r="CU277" s="176"/>
      <c r="CV277" s="176"/>
      <c r="CW277" s="176"/>
      <c r="CX277" s="176"/>
      <c r="CY277" s="176"/>
      <c r="CZ277" s="176"/>
      <c r="DA277" s="176"/>
      <c r="DB277" s="176"/>
      <c r="DC277" s="176"/>
      <c r="DD277" s="176"/>
      <c r="DE277" s="176"/>
      <c r="DF277" s="176"/>
      <c r="DG277" s="176"/>
      <c r="DH277" s="176"/>
      <c r="DI277" s="176"/>
      <c r="DJ277" s="176"/>
      <c r="DK277" s="176"/>
      <c r="DL277" s="176"/>
      <c r="DM277" s="176"/>
      <c r="DN277" s="176"/>
      <c r="DO277" s="176"/>
      <c r="DP277" s="176"/>
      <c r="DQ277" s="176"/>
      <c r="DR277" s="176"/>
      <c r="DS277" s="176"/>
      <c r="DT277" s="176"/>
      <c r="DU277" s="176"/>
      <c r="DV277" s="176"/>
      <c r="DW277" s="176"/>
      <c r="DX277" s="176"/>
      <c r="DY277" s="176"/>
      <c r="DZ277" s="176"/>
      <c r="EA277" s="176"/>
      <c r="EB277" s="176"/>
      <c r="EC277" s="176"/>
      <c r="ED277" s="176"/>
      <c r="EE277" s="176"/>
      <c r="EF277" s="176"/>
      <c r="EG277" s="176"/>
      <c r="EH277" s="176"/>
      <c r="EI277" s="176"/>
      <c r="EJ277" s="176"/>
      <c r="EK277" s="176"/>
      <c r="EL277" s="176"/>
      <c r="EM277" s="176"/>
      <c r="EN277" s="176"/>
      <c r="EO277" s="176"/>
      <c r="EP277" s="176"/>
      <c r="EQ277" s="176"/>
      <c r="ER277" s="176"/>
      <c r="ES277" s="176"/>
      <c r="ET277" s="176"/>
      <c r="EU277" s="176"/>
      <c r="EV277" s="176"/>
      <c r="EW277" s="176"/>
      <c r="EX277" s="176"/>
      <c r="EY277" s="176"/>
      <c r="EZ277" s="176"/>
      <c r="FA277" s="176"/>
      <c r="FB277" s="176"/>
      <c r="FC277" s="176"/>
      <c r="FD277" s="176"/>
      <c r="FE277" s="176"/>
      <c r="FF277" s="176"/>
      <c r="FG277" s="176"/>
      <c r="FH277" s="176"/>
      <c r="FI277" s="176"/>
      <c r="FJ277" s="176"/>
      <c r="FK277" s="176"/>
      <c r="FL277" s="176"/>
      <c r="FM277" s="176"/>
      <c r="FN277" s="176"/>
      <c r="FO277" s="176"/>
      <c r="FP277" s="176"/>
      <c r="FQ277" s="176"/>
      <c r="FR277" s="176"/>
      <c r="FS277" s="176"/>
      <c r="FT277" s="176"/>
      <c r="FU277" s="176"/>
      <c r="FV277" s="176"/>
      <c r="FW277" s="176"/>
      <c r="FX277" s="176"/>
      <c r="FY277" s="176"/>
      <c r="FZ277" s="176"/>
      <c r="GA277" s="176"/>
      <c r="GB277" s="176"/>
      <c r="GC277" s="176"/>
      <c r="GD277" s="176"/>
      <c r="GE277" s="176"/>
      <c r="GF277" s="176"/>
      <c r="GG277" s="176"/>
      <c r="GH277" s="176"/>
      <c r="GI277" s="176"/>
      <c r="GJ277" s="176"/>
      <c r="GK277" s="176"/>
      <c r="GL277" s="176"/>
      <c r="GM277" s="176"/>
      <c r="GN277" s="176"/>
      <c r="GO277" s="176"/>
      <c r="GP277" s="176"/>
      <c r="GQ277" s="176"/>
      <c r="GR277" s="176"/>
      <c r="GS277" s="176"/>
      <c r="GT277" s="176"/>
      <c r="GU277" s="176"/>
      <c r="GV277" s="176"/>
      <c r="GW277" s="176"/>
      <c r="GX277" s="176"/>
      <c r="GY277" s="176"/>
      <c r="GZ277" s="176"/>
      <c r="HA277" s="176"/>
      <c r="HB277" s="176"/>
      <c r="HC277" s="176"/>
      <c r="HD277" s="176"/>
      <c r="HE277" s="176"/>
      <c r="HF277" s="176"/>
      <c r="HG277" s="176"/>
      <c r="HH277" s="176"/>
      <c r="HI277" s="176"/>
      <c r="HJ277" s="176"/>
      <c r="HK277" s="176"/>
      <c r="HL277" s="176"/>
      <c r="HM277" s="176"/>
      <c r="HN277" s="176"/>
      <c r="HO277" s="176"/>
      <c r="HP277" s="176"/>
      <c r="HQ277" s="176"/>
      <c r="HR277" s="176"/>
      <c r="HS277" s="176"/>
      <c r="HT277" s="176"/>
      <c r="HU277" s="176"/>
      <c r="HV277" s="176"/>
      <c r="HW277" s="176"/>
      <c r="HX277" s="176"/>
      <c r="HY277" s="176"/>
      <c r="HZ277" s="176"/>
      <c r="IA277" s="176"/>
      <c r="IB277" s="176"/>
      <c r="IC277" s="176"/>
      <c r="ID277" s="176"/>
      <c r="IE277" s="176"/>
      <c r="IF277" s="176"/>
      <c r="IG277" s="176"/>
      <c r="IH277" s="176"/>
      <c r="II277" s="176"/>
      <c r="IJ277" s="176"/>
      <c r="IK277" s="176"/>
      <c r="IL277" s="176"/>
      <c r="IM277" s="176"/>
      <c r="IN277" s="176"/>
      <c r="IO277" s="176"/>
      <c r="IP277" s="176"/>
      <c r="IQ277" s="176"/>
      <c r="IR277" s="176"/>
      <c r="IS277" s="176"/>
      <c r="IT277" s="176"/>
      <c r="IU277" s="176"/>
      <c r="IV277" s="176"/>
    </row>
    <row r="278" spans="1:256" s="167" customFormat="1" ht="25.5" customHeight="1" x14ac:dyDescent="0.25">
      <c r="A278" s="64" t="s">
        <v>913</v>
      </c>
      <c r="B278" s="161" t="s">
        <v>914</v>
      </c>
      <c r="C278" s="179">
        <f>SUM(C279:C281)</f>
        <v>0</v>
      </c>
      <c r="D278" s="179">
        <f>SUM(D279:D281)</f>
        <v>0</v>
      </c>
      <c r="E278" s="173">
        <f>SUM(E279:E281)</f>
        <v>0</v>
      </c>
      <c r="F278" s="164"/>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6"/>
      <c r="AV278" s="164"/>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c r="DH278" s="165"/>
      <c r="DI278" s="165"/>
      <c r="DJ278" s="165"/>
      <c r="DK278" s="165"/>
      <c r="DL278" s="165"/>
      <c r="DM278" s="165"/>
      <c r="DN278" s="165"/>
      <c r="DO278" s="165"/>
      <c r="DP278" s="165"/>
      <c r="DQ278" s="165"/>
      <c r="DR278" s="165"/>
      <c r="DS278" s="165"/>
      <c r="DT278" s="165"/>
      <c r="DU278" s="165"/>
      <c r="DV278" s="165"/>
      <c r="DW278" s="165"/>
      <c r="DX278" s="165"/>
      <c r="DY278" s="165"/>
      <c r="DZ278" s="165"/>
      <c r="EA278" s="165"/>
      <c r="EB278" s="165"/>
      <c r="EC278" s="165"/>
      <c r="ED278" s="165"/>
      <c r="EE278" s="165"/>
      <c r="EF278" s="165"/>
      <c r="EG278" s="165"/>
      <c r="EH278" s="165"/>
      <c r="EI278" s="165"/>
      <c r="EJ278" s="165"/>
      <c r="EK278" s="165"/>
      <c r="EL278" s="165"/>
      <c r="EM278" s="165"/>
      <c r="EN278" s="165"/>
      <c r="EO278" s="165"/>
      <c r="EP278" s="165"/>
      <c r="EQ278" s="165"/>
      <c r="ER278" s="165"/>
      <c r="ES278" s="165"/>
      <c r="ET278" s="165"/>
      <c r="EU278" s="165"/>
      <c r="EV278" s="165"/>
      <c r="EW278" s="165"/>
      <c r="EX278" s="165"/>
      <c r="EY278" s="165"/>
      <c r="EZ278" s="165"/>
      <c r="FA278" s="165"/>
      <c r="FB278" s="165"/>
      <c r="FC278" s="165"/>
      <c r="FD278" s="165"/>
      <c r="FE278" s="165"/>
      <c r="FF278" s="165"/>
      <c r="FG278" s="165"/>
      <c r="FH278" s="165"/>
      <c r="FI278" s="165"/>
      <c r="FJ278" s="165"/>
      <c r="FK278" s="165"/>
      <c r="FL278" s="165"/>
      <c r="FM278" s="165"/>
      <c r="FN278" s="165"/>
      <c r="FO278" s="165"/>
      <c r="FP278" s="165"/>
      <c r="FQ278" s="165"/>
      <c r="FR278" s="165"/>
      <c r="FS278" s="165"/>
      <c r="FT278" s="165"/>
      <c r="FU278" s="165"/>
      <c r="FV278" s="165"/>
      <c r="FW278" s="165"/>
      <c r="FX278" s="165"/>
      <c r="FY278" s="165"/>
      <c r="FZ278" s="165"/>
      <c r="GA278" s="165"/>
      <c r="GB278" s="165"/>
      <c r="GC278" s="165"/>
      <c r="GD278" s="165"/>
      <c r="GE278" s="165"/>
      <c r="GF278" s="165"/>
      <c r="GG278" s="165"/>
      <c r="GH278" s="165"/>
      <c r="GI278" s="165"/>
      <c r="GJ278" s="165"/>
      <c r="GK278" s="165"/>
      <c r="GL278" s="165"/>
      <c r="GM278" s="165"/>
      <c r="GN278" s="165"/>
      <c r="GO278" s="165"/>
      <c r="GP278" s="165"/>
      <c r="GQ278" s="165"/>
      <c r="GR278" s="165"/>
      <c r="GS278" s="165"/>
      <c r="GT278" s="165"/>
      <c r="GU278" s="165"/>
      <c r="GV278" s="165"/>
      <c r="GW278" s="165"/>
      <c r="GX278" s="165"/>
      <c r="GY278" s="165"/>
      <c r="GZ278" s="165"/>
      <c r="HA278" s="165"/>
      <c r="HB278" s="165"/>
      <c r="HC278" s="165"/>
      <c r="HD278" s="165"/>
      <c r="HE278" s="165"/>
      <c r="HF278" s="165"/>
      <c r="HG278" s="165"/>
      <c r="HH278" s="165"/>
      <c r="HI278" s="165"/>
      <c r="HJ278" s="165"/>
      <c r="HK278" s="165"/>
      <c r="HL278" s="165"/>
      <c r="HM278" s="165"/>
      <c r="HN278" s="165"/>
      <c r="HO278" s="165"/>
      <c r="HP278" s="165"/>
      <c r="HQ278" s="165"/>
      <c r="HR278" s="165"/>
      <c r="HS278" s="165"/>
      <c r="HT278" s="165"/>
      <c r="HU278" s="165"/>
      <c r="HV278" s="165"/>
      <c r="HW278" s="165"/>
      <c r="HX278" s="165"/>
      <c r="HY278" s="165"/>
      <c r="HZ278" s="165"/>
      <c r="IA278" s="165"/>
      <c r="IB278" s="165"/>
      <c r="IC278" s="165"/>
      <c r="ID278" s="165"/>
      <c r="IE278" s="165"/>
      <c r="IF278" s="165"/>
      <c r="IG278" s="165"/>
      <c r="IH278" s="165"/>
      <c r="II278" s="165"/>
      <c r="IJ278" s="165"/>
      <c r="IK278" s="165"/>
      <c r="IL278" s="165"/>
      <c r="IM278" s="165"/>
      <c r="IN278" s="165"/>
      <c r="IO278" s="165"/>
      <c r="IP278" s="165"/>
      <c r="IQ278" s="165"/>
      <c r="IR278" s="165"/>
      <c r="IS278" s="165"/>
      <c r="IT278" s="165"/>
      <c r="IU278" s="165"/>
      <c r="IV278" s="165"/>
    </row>
    <row r="279" spans="1:256" s="167" customFormat="1" ht="25.5" customHeight="1" x14ac:dyDescent="0.25">
      <c r="A279" s="75" t="s">
        <v>915</v>
      </c>
      <c r="B279" s="134" t="s">
        <v>916</v>
      </c>
      <c r="C279" s="112">
        <v>0</v>
      </c>
      <c r="D279" s="112"/>
      <c r="E279" s="78">
        <f>C279+D279</f>
        <v>0</v>
      </c>
      <c r="F279" s="164"/>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6"/>
      <c r="AV279" s="164"/>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c r="DH279" s="165"/>
      <c r="DI279" s="165"/>
      <c r="DJ279" s="165"/>
      <c r="DK279" s="165"/>
      <c r="DL279" s="165"/>
      <c r="DM279" s="165"/>
      <c r="DN279" s="165"/>
      <c r="DO279" s="165"/>
      <c r="DP279" s="165"/>
      <c r="DQ279" s="165"/>
      <c r="DR279" s="165"/>
      <c r="DS279" s="165"/>
      <c r="DT279" s="165"/>
      <c r="DU279" s="165"/>
      <c r="DV279" s="165"/>
      <c r="DW279" s="165"/>
      <c r="DX279" s="165"/>
      <c r="DY279" s="165"/>
      <c r="DZ279" s="165"/>
      <c r="EA279" s="165"/>
      <c r="EB279" s="165"/>
      <c r="EC279" s="165"/>
      <c r="ED279" s="165"/>
      <c r="EE279" s="165"/>
      <c r="EF279" s="165"/>
      <c r="EG279" s="165"/>
      <c r="EH279" s="165"/>
      <c r="EI279" s="165"/>
      <c r="EJ279" s="165"/>
      <c r="EK279" s="165"/>
      <c r="EL279" s="165"/>
      <c r="EM279" s="165"/>
      <c r="EN279" s="165"/>
      <c r="EO279" s="165"/>
      <c r="EP279" s="165"/>
      <c r="EQ279" s="165"/>
      <c r="ER279" s="165"/>
      <c r="ES279" s="165"/>
      <c r="ET279" s="165"/>
      <c r="EU279" s="165"/>
      <c r="EV279" s="165"/>
      <c r="EW279" s="165"/>
      <c r="EX279" s="165"/>
      <c r="EY279" s="165"/>
      <c r="EZ279" s="165"/>
      <c r="FA279" s="165"/>
      <c r="FB279" s="165"/>
      <c r="FC279" s="165"/>
      <c r="FD279" s="165"/>
      <c r="FE279" s="165"/>
      <c r="FF279" s="165"/>
      <c r="FG279" s="165"/>
      <c r="FH279" s="165"/>
      <c r="FI279" s="165"/>
      <c r="FJ279" s="165"/>
      <c r="FK279" s="165"/>
      <c r="FL279" s="165"/>
      <c r="FM279" s="165"/>
      <c r="FN279" s="165"/>
      <c r="FO279" s="165"/>
      <c r="FP279" s="165"/>
      <c r="FQ279" s="165"/>
      <c r="FR279" s="165"/>
      <c r="FS279" s="165"/>
      <c r="FT279" s="165"/>
      <c r="FU279" s="165"/>
      <c r="FV279" s="165"/>
      <c r="FW279" s="165"/>
      <c r="FX279" s="165"/>
      <c r="FY279" s="165"/>
      <c r="FZ279" s="165"/>
      <c r="GA279" s="165"/>
      <c r="GB279" s="165"/>
      <c r="GC279" s="165"/>
      <c r="GD279" s="165"/>
      <c r="GE279" s="165"/>
      <c r="GF279" s="165"/>
      <c r="GG279" s="165"/>
      <c r="GH279" s="165"/>
      <c r="GI279" s="165"/>
      <c r="GJ279" s="165"/>
      <c r="GK279" s="165"/>
      <c r="GL279" s="165"/>
      <c r="GM279" s="165"/>
      <c r="GN279" s="165"/>
      <c r="GO279" s="165"/>
      <c r="GP279" s="165"/>
      <c r="GQ279" s="165"/>
      <c r="GR279" s="165"/>
      <c r="GS279" s="165"/>
      <c r="GT279" s="165"/>
      <c r="GU279" s="165"/>
      <c r="GV279" s="165"/>
      <c r="GW279" s="165"/>
      <c r="GX279" s="165"/>
      <c r="GY279" s="165"/>
      <c r="GZ279" s="165"/>
      <c r="HA279" s="165"/>
      <c r="HB279" s="165"/>
      <c r="HC279" s="165"/>
      <c r="HD279" s="165"/>
      <c r="HE279" s="165"/>
      <c r="HF279" s="165"/>
      <c r="HG279" s="165"/>
      <c r="HH279" s="165"/>
      <c r="HI279" s="165"/>
      <c r="HJ279" s="165"/>
      <c r="HK279" s="165"/>
      <c r="HL279" s="165"/>
      <c r="HM279" s="165"/>
      <c r="HN279" s="165"/>
      <c r="HO279" s="165"/>
      <c r="HP279" s="165"/>
      <c r="HQ279" s="165"/>
      <c r="HR279" s="165"/>
      <c r="HS279" s="165"/>
      <c r="HT279" s="165"/>
      <c r="HU279" s="165"/>
      <c r="HV279" s="165"/>
      <c r="HW279" s="165"/>
      <c r="HX279" s="165"/>
      <c r="HY279" s="165"/>
      <c r="HZ279" s="165"/>
      <c r="IA279" s="165"/>
      <c r="IB279" s="165"/>
      <c r="IC279" s="165"/>
      <c r="ID279" s="165"/>
      <c r="IE279" s="165"/>
      <c r="IF279" s="165"/>
      <c r="IG279" s="165"/>
      <c r="IH279" s="165"/>
      <c r="II279" s="165"/>
      <c r="IJ279" s="165"/>
      <c r="IK279" s="165"/>
      <c r="IL279" s="165"/>
      <c r="IM279" s="165"/>
      <c r="IN279" s="165"/>
      <c r="IO279" s="165"/>
      <c r="IP279" s="165"/>
      <c r="IQ279" s="165"/>
      <c r="IR279" s="165"/>
      <c r="IS279" s="165"/>
      <c r="IT279" s="165"/>
      <c r="IU279" s="165"/>
      <c r="IV279" s="165"/>
    </row>
    <row r="280" spans="1:256" s="167" customFormat="1" ht="25.5" customHeight="1" x14ac:dyDescent="0.25">
      <c r="A280" s="75" t="s">
        <v>917</v>
      </c>
      <c r="B280" s="134" t="s">
        <v>918</v>
      </c>
      <c r="C280" s="112">
        <v>0</v>
      </c>
      <c r="D280" s="112"/>
      <c r="E280" s="78">
        <f>C280+D280</f>
        <v>0</v>
      </c>
      <c r="F280" s="164"/>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6"/>
      <c r="AV280" s="164"/>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c r="DH280" s="165"/>
      <c r="DI280" s="165"/>
      <c r="DJ280" s="165"/>
      <c r="DK280" s="165"/>
      <c r="DL280" s="165"/>
      <c r="DM280" s="165"/>
      <c r="DN280" s="165"/>
      <c r="DO280" s="165"/>
      <c r="DP280" s="165"/>
      <c r="DQ280" s="165"/>
      <c r="DR280" s="165"/>
      <c r="DS280" s="165"/>
      <c r="DT280" s="165"/>
      <c r="DU280" s="165"/>
      <c r="DV280" s="165"/>
      <c r="DW280" s="165"/>
      <c r="DX280" s="165"/>
      <c r="DY280" s="165"/>
      <c r="DZ280" s="165"/>
      <c r="EA280" s="165"/>
      <c r="EB280" s="165"/>
      <c r="EC280" s="165"/>
      <c r="ED280" s="165"/>
      <c r="EE280" s="165"/>
      <c r="EF280" s="165"/>
      <c r="EG280" s="165"/>
      <c r="EH280" s="165"/>
      <c r="EI280" s="165"/>
      <c r="EJ280" s="165"/>
      <c r="EK280" s="165"/>
      <c r="EL280" s="165"/>
      <c r="EM280" s="165"/>
      <c r="EN280" s="165"/>
      <c r="EO280" s="165"/>
      <c r="EP280" s="165"/>
      <c r="EQ280" s="165"/>
      <c r="ER280" s="165"/>
      <c r="ES280" s="165"/>
      <c r="ET280" s="165"/>
      <c r="EU280" s="165"/>
      <c r="EV280" s="165"/>
      <c r="EW280" s="165"/>
      <c r="EX280" s="165"/>
      <c r="EY280" s="165"/>
      <c r="EZ280" s="165"/>
      <c r="FA280" s="165"/>
      <c r="FB280" s="165"/>
      <c r="FC280" s="165"/>
      <c r="FD280" s="165"/>
      <c r="FE280" s="165"/>
      <c r="FF280" s="165"/>
      <c r="FG280" s="165"/>
      <c r="FH280" s="165"/>
      <c r="FI280" s="165"/>
      <c r="FJ280" s="165"/>
      <c r="FK280" s="165"/>
      <c r="FL280" s="165"/>
      <c r="FM280" s="165"/>
      <c r="FN280" s="165"/>
      <c r="FO280" s="165"/>
      <c r="FP280" s="165"/>
      <c r="FQ280" s="165"/>
      <c r="FR280" s="165"/>
      <c r="FS280" s="165"/>
      <c r="FT280" s="165"/>
      <c r="FU280" s="165"/>
      <c r="FV280" s="165"/>
      <c r="FW280" s="165"/>
      <c r="FX280" s="165"/>
      <c r="FY280" s="165"/>
      <c r="FZ280" s="165"/>
      <c r="GA280" s="165"/>
      <c r="GB280" s="165"/>
      <c r="GC280" s="165"/>
      <c r="GD280" s="165"/>
      <c r="GE280" s="165"/>
      <c r="GF280" s="165"/>
      <c r="GG280" s="165"/>
      <c r="GH280" s="165"/>
      <c r="GI280" s="165"/>
      <c r="GJ280" s="165"/>
      <c r="GK280" s="165"/>
      <c r="GL280" s="165"/>
      <c r="GM280" s="165"/>
      <c r="GN280" s="165"/>
      <c r="GO280" s="165"/>
      <c r="GP280" s="165"/>
      <c r="GQ280" s="165"/>
      <c r="GR280" s="165"/>
      <c r="GS280" s="165"/>
      <c r="GT280" s="165"/>
      <c r="GU280" s="165"/>
      <c r="GV280" s="165"/>
      <c r="GW280" s="165"/>
      <c r="GX280" s="165"/>
      <c r="GY280" s="165"/>
      <c r="GZ280" s="165"/>
      <c r="HA280" s="165"/>
      <c r="HB280" s="165"/>
      <c r="HC280" s="165"/>
      <c r="HD280" s="165"/>
      <c r="HE280" s="165"/>
      <c r="HF280" s="165"/>
      <c r="HG280" s="165"/>
      <c r="HH280" s="165"/>
      <c r="HI280" s="165"/>
      <c r="HJ280" s="165"/>
      <c r="HK280" s="165"/>
      <c r="HL280" s="165"/>
      <c r="HM280" s="165"/>
      <c r="HN280" s="165"/>
      <c r="HO280" s="165"/>
      <c r="HP280" s="165"/>
      <c r="HQ280" s="165"/>
      <c r="HR280" s="165"/>
      <c r="HS280" s="165"/>
      <c r="HT280" s="165"/>
      <c r="HU280" s="165"/>
      <c r="HV280" s="165"/>
      <c r="HW280" s="165"/>
      <c r="HX280" s="165"/>
      <c r="HY280" s="165"/>
      <c r="HZ280" s="165"/>
      <c r="IA280" s="165"/>
      <c r="IB280" s="165"/>
      <c r="IC280" s="165"/>
      <c r="ID280" s="165"/>
      <c r="IE280" s="165"/>
      <c r="IF280" s="165"/>
      <c r="IG280" s="165"/>
      <c r="IH280" s="165"/>
      <c r="II280" s="165"/>
      <c r="IJ280" s="165"/>
      <c r="IK280" s="165"/>
      <c r="IL280" s="165"/>
      <c r="IM280" s="165"/>
      <c r="IN280" s="165"/>
      <c r="IO280" s="165"/>
      <c r="IP280" s="165"/>
      <c r="IQ280" s="165"/>
      <c r="IR280" s="165"/>
      <c r="IS280" s="165"/>
      <c r="IT280" s="165"/>
      <c r="IU280" s="165"/>
      <c r="IV280" s="165"/>
    </row>
    <row r="281" spans="1:256" s="167" customFormat="1" ht="25.5" customHeight="1" x14ac:dyDescent="0.25">
      <c r="A281" s="75" t="s">
        <v>919</v>
      </c>
      <c r="B281" s="134" t="s">
        <v>573</v>
      </c>
      <c r="C281" s="112">
        <v>0</v>
      </c>
      <c r="D281" s="112"/>
      <c r="E281" s="78">
        <f>C281+D281</f>
        <v>0</v>
      </c>
      <c r="F281" s="164"/>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c r="AR281" s="165"/>
      <c r="AS281" s="165"/>
      <c r="AT281" s="165"/>
      <c r="AU281" s="166"/>
      <c r="AV281" s="164"/>
      <c r="AW281" s="165"/>
      <c r="AX281" s="165"/>
      <c r="AY281" s="165"/>
      <c r="AZ281" s="165"/>
      <c r="BA281" s="165"/>
      <c r="BB281" s="165"/>
      <c r="BC281" s="165"/>
      <c r="BD281" s="165"/>
      <c r="BE281" s="165"/>
      <c r="BF281" s="165"/>
      <c r="BG281" s="165"/>
      <c r="BH281" s="165"/>
      <c r="BI281" s="165"/>
      <c r="BJ281" s="165"/>
      <c r="BK281" s="165"/>
      <c r="BL281" s="165"/>
      <c r="BM281" s="165"/>
      <c r="BN281" s="165"/>
      <c r="BO281" s="165"/>
      <c r="BP281" s="165"/>
      <c r="BQ281" s="165"/>
      <c r="BR281" s="165"/>
      <c r="BS281" s="165"/>
      <c r="BT281" s="165"/>
      <c r="BU281" s="165"/>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c r="DH281" s="165"/>
      <c r="DI281" s="165"/>
      <c r="DJ281" s="165"/>
      <c r="DK281" s="165"/>
      <c r="DL281" s="165"/>
      <c r="DM281" s="165"/>
      <c r="DN281" s="165"/>
      <c r="DO281" s="165"/>
      <c r="DP281" s="165"/>
      <c r="DQ281" s="165"/>
      <c r="DR281" s="165"/>
      <c r="DS281" s="165"/>
      <c r="DT281" s="165"/>
      <c r="DU281" s="165"/>
      <c r="DV281" s="165"/>
      <c r="DW281" s="165"/>
      <c r="DX281" s="165"/>
      <c r="DY281" s="165"/>
      <c r="DZ281" s="165"/>
      <c r="EA281" s="165"/>
      <c r="EB281" s="165"/>
      <c r="EC281" s="165"/>
      <c r="ED281" s="165"/>
      <c r="EE281" s="165"/>
      <c r="EF281" s="165"/>
      <c r="EG281" s="165"/>
      <c r="EH281" s="165"/>
      <c r="EI281" s="165"/>
      <c r="EJ281" s="165"/>
      <c r="EK281" s="165"/>
      <c r="EL281" s="165"/>
      <c r="EM281" s="165"/>
      <c r="EN281" s="165"/>
      <c r="EO281" s="165"/>
      <c r="EP281" s="165"/>
      <c r="EQ281" s="165"/>
      <c r="ER281" s="165"/>
      <c r="ES281" s="165"/>
      <c r="ET281" s="165"/>
      <c r="EU281" s="165"/>
      <c r="EV281" s="165"/>
      <c r="EW281" s="165"/>
      <c r="EX281" s="165"/>
      <c r="EY281" s="165"/>
      <c r="EZ281" s="165"/>
      <c r="FA281" s="165"/>
      <c r="FB281" s="165"/>
      <c r="FC281" s="165"/>
      <c r="FD281" s="165"/>
      <c r="FE281" s="165"/>
      <c r="FF281" s="165"/>
      <c r="FG281" s="165"/>
      <c r="FH281" s="165"/>
      <c r="FI281" s="165"/>
      <c r="FJ281" s="165"/>
      <c r="FK281" s="165"/>
      <c r="FL281" s="165"/>
      <c r="FM281" s="165"/>
      <c r="FN281" s="165"/>
      <c r="FO281" s="165"/>
      <c r="FP281" s="165"/>
      <c r="FQ281" s="165"/>
      <c r="FR281" s="165"/>
      <c r="FS281" s="165"/>
      <c r="FT281" s="165"/>
      <c r="FU281" s="165"/>
      <c r="FV281" s="165"/>
      <c r="FW281" s="165"/>
      <c r="FX281" s="165"/>
      <c r="FY281" s="165"/>
      <c r="FZ281" s="165"/>
      <c r="GA281" s="165"/>
      <c r="GB281" s="165"/>
      <c r="GC281" s="165"/>
      <c r="GD281" s="165"/>
      <c r="GE281" s="165"/>
      <c r="GF281" s="165"/>
      <c r="GG281" s="165"/>
      <c r="GH281" s="165"/>
      <c r="GI281" s="165"/>
      <c r="GJ281" s="165"/>
      <c r="GK281" s="165"/>
      <c r="GL281" s="165"/>
      <c r="GM281" s="165"/>
      <c r="GN281" s="165"/>
      <c r="GO281" s="165"/>
      <c r="GP281" s="165"/>
      <c r="GQ281" s="165"/>
      <c r="GR281" s="165"/>
      <c r="GS281" s="165"/>
      <c r="GT281" s="165"/>
      <c r="GU281" s="165"/>
      <c r="GV281" s="165"/>
      <c r="GW281" s="165"/>
      <c r="GX281" s="165"/>
      <c r="GY281" s="165"/>
      <c r="GZ281" s="165"/>
      <c r="HA281" s="165"/>
      <c r="HB281" s="165"/>
      <c r="HC281" s="165"/>
      <c r="HD281" s="165"/>
      <c r="HE281" s="165"/>
      <c r="HF281" s="165"/>
      <c r="HG281" s="165"/>
      <c r="HH281" s="165"/>
      <c r="HI281" s="165"/>
      <c r="HJ281" s="165"/>
      <c r="HK281" s="165"/>
      <c r="HL281" s="165"/>
      <c r="HM281" s="165"/>
      <c r="HN281" s="165"/>
      <c r="HO281" s="165"/>
      <c r="HP281" s="165"/>
      <c r="HQ281" s="165"/>
      <c r="HR281" s="165"/>
      <c r="HS281" s="165"/>
      <c r="HT281" s="165"/>
      <c r="HU281" s="165"/>
      <c r="HV281" s="165"/>
      <c r="HW281" s="165"/>
      <c r="HX281" s="165"/>
      <c r="HY281" s="165"/>
      <c r="HZ281" s="165"/>
      <c r="IA281" s="165"/>
      <c r="IB281" s="165"/>
      <c r="IC281" s="165"/>
      <c r="ID281" s="165"/>
      <c r="IE281" s="165"/>
      <c r="IF281" s="165"/>
      <c r="IG281" s="165"/>
      <c r="IH281" s="165"/>
      <c r="II281" s="165"/>
      <c r="IJ281" s="165"/>
      <c r="IK281" s="165"/>
      <c r="IL281" s="165"/>
      <c r="IM281" s="165"/>
      <c r="IN281" s="165"/>
      <c r="IO281" s="165"/>
      <c r="IP281" s="165"/>
      <c r="IQ281" s="165"/>
      <c r="IR281" s="165"/>
      <c r="IS281" s="165"/>
      <c r="IT281" s="165"/>
      <c r="IU281" s="165"/>
      <c r="IV281" s="165"/>
    </row>
    <row r="282" spans="1:256" s="167" customFormat="1" ht="25.5" customHeight="1" x14ac:dyDescent="0.25">
      <c r="A282" s="106">
        <v>10</v>
      </c>
      <c r="B282" s="142" t="s">
        <v>920</v>
      </c>
      <c r="C282" s="108">
        <f>C283+C286+C288</f>
        <v>0</v>
      </c>
      <c r="D282" s="108">
        <f>D283+D286+D288</f>
        <v>0</v>
      </c>
      <c r="E282" s="163">
        <f>E283+E286+E288</f>
        <v>0</v>
      </c>
      <c r="F282" s="164"/>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c r="AR282" s="165"/>
      <c r="AS282" s="165"/>
      <c r="AT282" s="165"/>
      <c r="AU282" s="166"/>
      <c r="AV282" s="164"/>
      <c r="AW282" s="165"/>
      <c r="AX282" s="165"/>
      <c r="AY282" s="165"/>
      <c r="AZ282" s="165"/>
      <c r="BA282" s="165"/>
      <c r="BB282" s="165"/>
      <c r="BC282" s="165"/>
      <c r="BD282" s="165"/>
      <c r="BE282" s="165"/>
      <c r="BF282" s="165"/>
      <c r="BG282" s="165"/>
      <c r="BH282" s="165"/>
      <c r="BI282" s="165"/>
      <c r="BJ282" s="165"/>
      <c r="BK282" s="165"/>
      <c r="BL282" s="165"/>
      <c r="BM282" s="165"/>
      <c r="BN282" s="165"/>
      <c r="BO282" s="165"/>
      <c r="BP282" s="165"/>
      <c r="BQ282" s="165"/>
      <c r="BR282" s="165"/>
      <c r="BS282" s="165"/>
      <c r="BT282" s="165"/>
      <c r="BU282" s="165"/>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c r="DH282" s="165"/>
      <c r="DI282" s="165"/>
      <c r="DJ282" s="165"/>
      <c r="DK282" s="165"/>
      <c r="DL282" s="165"/>
      <c r="DM282" s="165"/>
      <c r="DN282" s="165"/>
      <c r="DO282" s="165"/>
      <c r="DP282" s="165"/>
      <c r="DQ282" s="165"/>
      <c r="DR282" s="165"/>
      <c r="DS282" s="165"/>
      <c r="DT282" s="165"/>
      <c r="DU282" s="165"/>
      <c r="DV282" s="165"/>
      <c r="DW282" s="165"/>
      <c r="DX282" s="165"/>
      <c r="DY282" s="165"/>
      <c r="DZ282" s="165"/>
      <c r="EA282" s="165"/>
      <c r="EB282" s="165"/>
      <c r="EC282" s="165"/>
      <c r="ED282" s="165"/>
      <c r="EE282" s="165"/>
      <c r="EF282" s="165"/>
      <c r="EG282" s="165"/>
      <c r="EH282" s="165"/>
      <c r="EI282" s="165"/>
      <c r="EJ282" s="165"/>
      <c r="EK282" s="165"/>
      <c r="EL282" s="165"/>
      <c r="EM282" s="165"/>
      <c r="EN282" s="165"/>
      <c r="EO282" s="165"/>
      <c r="EP282" s="165"/>
      <c r="EQ282" s="165"/>
      <c r="ER282" s="165"/>
      <c r="ES282" s="165"/>
      <c r="ET282" s="165"/>
      <c r="EU282" s="165"/>
      <c r="EV282" s="165"/>
      <c r="EW282" s="165"/>
      <c r="EX282" s="165"/>
      <c r="EY282" s="165"/>
      <c r="EZ282" s="165"/>
      <c r="FA282" s="165"/>
      <c r="FB282" s="165"/>
      <c r="FC282" s="165"/>
      <c r="FD282" s="165"/>
      <c r="FE282" s="165"/>
      <c r="FF282" s="165"/>
      <c r="FG282" s="165"/>
      <c r="FH282" s="165"/>
      <c r="FI282" s="165"/>
      <c r="FJ282" s="165"/>
      <c r="FK282" s="165"/>
      <c r="FL282" s="165"/>
      <c r="FM282" s="165"/>
      <c r="FN282" s="165"/>
      <c r="FO282" s="165"/>
      <c r="FP282" s="165"/>
      <c r="FQ282" s="165"/>
      <c r="FR282" s="165"/>
      <c r="FS282" s="165"/>
      <c r="FT282" s="165"/>
      <c r="FU282" s="165"/>
      <c r="FV282" s="165"/>
      <c r="FW282" s="165"/>
      <c r="FX282" s="165"/>
      <c r="FY282" s="165"/>
      <c r="FZ282" s="165"/>
      <c r="GA282" s="165"/>
      <c r="GB282" s="165"/>
      <c r="GC282" s="165"/>
      <c r="GD282" s="165"/>
      <c r="GE282" s="165"/>
      <c r="GF282" s="165"/>
      <c r="GG282" s="165"/>
      <c r="GH282" s="165"/>
      <c r="GI282" s="165"/>
      <c r="GJ282" s="165"/>
      <c r="GK282" s="165"/>
      <c r="GL282" s="165"/>
      <c r="GM282" s="165"/>
      <c r="GN282" s="165"/>
      <c r="GO282" s="165"/>
      <c r="GP282" s="165"/>
      <c r="GQ282" s="165"/>
      <c r="GR282" s="165"/>
      <c r="GS282" s="165"/>
      <c r="GT282" s="165"/>
      <c r="GU282" s="165"/>
      <c r="GV282" s="165"/>
      <c r="GW282" s="165"/>
      <c r="GX282" s="165"/>
      <c r="GY282" s="165"/>
      <c r="GZ282" s="165"/>
      <c r="HA282" s="165"/>
      <c r="HB282" s="165"/>
      <c r="HC282" s="165"/>
      <c r="HD282" s="165"/>
      <c r="HE282" s="165"/>
      <c r="HF282" s="165"/>
      <c r="HG282" s="165"/>
      <c r="HH282" s="165"/>
      <c r="HI282" s="165"/>
      <c r="HJ282" s="165"/>
      <c r="HK282" s="165"/>
      <c r="HL282" s="165"/>
      <c r="HM282" s="165"/>
      <c r="HN282" s="165"/>
      <c r="HO282" s="165"/>
      <c r="HP282" s="165"/>
      <c r="HQ282" s="165"/>
      <c r="HR282" s="165"/>
      <c r="HS282" s="165"/>
      <c r="HT282" s="165"/>
      <c r="HU282" s="165"/>
      <c r="HV282" s="165"/>
      <c r="HW282" s="165"/>
      <c r="HX282" s="165"/>
      <c r="HY282" s="165"/>
      <c r="HZ282" s="165"/>
      <c r="IA282" s="165"/>
      <c r="IB282" s="165"/>
      <c r="IC282" s="165"/>
      <c r="ID282" s="165"/>
      <c r="IE282" s="165"/>
      <c r="IF282" s="165"/>
      <c r="IG282" s="165"/>
      <c r="IH282" s="165"/>
      <c r="II282" s="165"/>
      <c r="IJ282" s="165"/>
      <c r="IK282" s="165"/>
      <c r="IL282" s="165"/>
      <c r="IM282" s="165"/>
      <c r="IN282" s="165"/>
      <c r="IO282" s="165"/>
      <c r="IP282" s="165"/>
      <c r="IQ282" s="165"/>
      <c r="IR282" s="165"/>
      <c r="IS282" s="165"/>
      <c r="IT282" s="165"/>
      <c r="IU282" s="165"/>
      <c r="IV282" s="165"/>
    </row>
    <row r="283" spans="1:256" s="167" customFormat="1" ht="25.5" customHeight="1" x14ac:dyDescent="0.25">
      <c r="A283" s="64">
        <v>10.1</v>
      </c>
      <c r="B283" s="180" t="s">
        <v>921</v>
      </c>
      <c r="C283" s="148">
        <f>SUM(C284:C285)</f>
        <v>0</v>
      </c>
      <c r="D283" s="148">
        <f>SUM(D284:D285)</f>
        <v>0</v>
      </c>
      <c r="E283" s="172">
        <f>SUM(E284:E285)</f>
        <v>0</v>
      </c>
      <c r="F283" s="164"/>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6"/>
      <c r="AV283" s="164"/>
      <c r="AW283" s="165"/>
      <c r="AX283" s="165"/>
      <c r="AY283" s="165"/>
      <c r="AZ283" s="165"/>
      <c r="BA283" s="165"/>
      <c r="BB283" s="165"/>
      <c r="BC283" s="165"/>
      <c r="BD283" s="165"/>
      <c r="BE283" s="165"/>
      <c r="BF283" s="165"/>
      <c r="BG283" s="165"/>
      <c r="BH283" s="165"/>
      <c r="BI283" s="165"/>
      <c r="BJ283" s="165"/>
      <c r="BK283" s="165"/>
      <c r="BL283" s="165"/>
      <c r="BM283" s="165"/>
      <c r="BN283" s="165"/>
      <c r="BO283" s="165"/>
      <c r="BP283" s="165"/>
      <c r="BQ283" s="165"/>
      <c r="BR283" s="165"/>
      <c r="BS283" s="165"/>
      <c r="BT283" s="165"/>
      <c r="BU283" s="165"/>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c r="DH283" s="165"/>
      <c r="DI283" s="165"/>
      <c r="DJ283" s="165"/>
      <c r="DK283" s="165"/>
      <c r="DL283" s="165"/>
      <c r="DM283" s="165"/>
      <c r="DN283" s="165"/>
      <c r="DO283" s="165"/>
      <c r="DP283" s="165"/>
      <c r="DQ283" s="165"/>
      <c r="DR283" s="165"/>
      <c r="DS283" s="165"/>
      <c r="DT283" s="165"/>
      <c r="DU283" s="165"/>
      <c r="DV283" s="165"/>
      <c r="DW283" s="165"/>
      <c r="DX283" s="165"/>
      <c r="DY283" s="165"/>
      <c r="DZ283" s="165"/>
      <c r="EA283" s="165"/>
      <c r="EB283" s="165"/>
      <c r="EC283" s="165"/>
      <c r="ED283" s="165"/>
      <c r="EE283" s="165"/>
      <c r="EF283" s="165"/>
      <c r="EG283" s="165"/>
      <c r="EH283" s="165"/>
      <c r="EI283" s="165"/>
      <c r="EJ283" s="165"/>
      <c r="EK283" s="165"/>
      <c r="EL283" s="165"/>
      <c r="EM283" s="165"/>
      <c r="EN283" s="165"/>
      <c r="EO283" s="165"/>
      <c r="EP283" s="165"/>
      <c r="EQ283" s="165"/>
      <c r="ER283" s="165"/>
      <c r="ES283" s="165"/>
      <c r="ET283" s="165"/>
      <c r="EU283" s="165"/>
      <c r="EV283" s="165"/>
      <c r="EW283" s="165"/>
      <c r="EX283" s="165"/>
      <c r="EY283" s="165"/>
      <c r="EZ283" s="165"/>
      <c r="FA283" s="165"/>
      <c r="FB283" s="165"/>
      <c r="FC283" s="165"/>
      <c r="FD283" s="165"/>
      <c r="FE283" s="165"/>
      <c r="FF283" s="165"/>
      <c r="FG283" s="165"/>
      <c r="FH283" s="165"/>
      <c r="FI283" s="165"/>
      <c r="FJ283" s="165"/>
      <c r="FK283" s="165"/>
      <c r="FL283" s="165"/>
      <c r="FM283" s="165"/>
      <c r="FN283" s="165"/>
      <c r="FO283" s="165"/>
      <c r="FP283" s="165"/>
      <c r="FQ283" s="165"/>
      <c r="FR283" s="165"/>
      <c r="FS283" s="165"/>
      <c r="FT283" s="165"/>
      <c r="FU283" s="165"/>
      <c r="FV283" s="165"/>
      <c r="FW283" s="165"/>
      <c r="FX283" s="165"/>
      <c r="FY283" s="165"/>
      <c r="FZ283" s="165"/>
      <c r="GA283" s="165"/>
      <c r="GB283" s="165"/>
      <c r="GC283" s="165"/>
      <c r="GD283" s="165"/>
      <c r="GE283" s="165"/>
      <c r="GF283" s="165"/>
      <c r="GG283" s="165"/>
      <c r="GH283" s="165"/>
      <c r="GI283" s="165"/>
      <c r="GJ283" s="165"/>
      <c r="GK283" s="165"/>
      <c r="GL283" s="165"/>
      <c r="GM283" s="165"/>
      <c r="GN283" s="165"/>
      <c r="GO283" s="165"/>
      <c r="GP283" s="165"/>
      <c r="GQ283" s="165"/>
      <c r="GR283" s="165"/>
      <c r="GS283" s="165"/>
      <c r="GT283" s="165"/>
      <c r="GU283" s="165"/>
      <c r="GV283" s="165"/>
      <c r="GW283" s="165"/>
      <c r="GX283" s="165"/>
      <c r="GY283" s="165"/>
      <c r="GZ283" s="165"/>
      <c r="HA283" s="165"/>
      <c r="HB283" s="165"/>
      <c r="HC283" s="165"/>
      <c r="HD283" s="165"/>
      <c r="HE283" s="165"/>
      <c r="HF283" s="165"/>
      <c r="HG283" s="165"/>
      <c r="HH283" s="165"/>
      <c r="HI283" s="165"/>
      <c r="HJ283" s="165"/>
      <c r="HK283" s="165"/>
      <c r="HL283" s="165"/>
      <c r="HM283" s="165"/>
      <c r="HN283" s="165"/>
      <c r="HO283" s="165"/>
      <c r="HP283" s="165"/>
      <c r="HQ283" s="165"/>
      <c r="HR283" s="165"/>
      <c r="HS283" s="165"/>
      <c r="HT283" s="165"/>
      <c r="HU283" s="165"/>
      <c r="HV283" s="165"/>
      <c r="HW283" s="165"/>
      <c r="HX283" s="165"/>
      <c r="HY283" s="165"/>
      <c r="HZ283" s="165"/>
      <c r="IA283" s="165"/>
      <c r="IB283" s="165"/>
      <c r="IC283" s="165"/>
      <c r="ID283" s="165"/>
      <c r="IE283" s="165"/>
      <c r="IF283" s="165"/>
      <c r="IG283" s="165"/>
      <c r="IH283" s="165"/>
      <c r="II283" s="165"/>
      <c r="IJ283" s="165"/>
      <c r="IK283" s="165"/>
      <c r="IL283" s="165"/>
      <c r="IM283" s="165"/>
      <c r="IN283" s="165"/>
      <c r="IO283" s="165"/>
      <c r="IP283" s="165"/>
      <c r="IQ283" s="165"/>
      <c r="IR283" s="165"/>
      <c r="IS283" s="165"/>
      <c r="IT283" s="165"/>
      <c r="IU283" s="165"/>
      <c r="IV283" s="165"/>
    </row>
    <row r="284" spans="1:256" s="167" customFormat="1" ht="25.5" customHeight="1" x14ac:dyDescent="0.25">
      <c r="A284" s="75" t="s">
        <v>922</v>
      </c>
      <c r="B284" s="134" t="s">
        <v>921</v>
      </c>
      <c r="C284" s="112">
        <v>0</v>
      </c>
      <c r="D284" s="112"/>
      <c r="E284" s="78">
        <f>C284+D284</f>
        <v>0</v>
      </c>
      <c r="F284" s="164"/>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6"/>
      <c r="AV284" s="164"/>
      <c r="AW284" s="165"/>
      <c r="AX284" s="165"/>
      <c r="AY284" s="165"/>
      <c r="AZ284" s="165"/>
      <c r="BA284" s="165"/>
      <c r="BB284" s="165"/>
      <c r="BC284" s="165"/>
      <c r="BD284" s="165"/>
      <c r="BE284" s="165"/>
      <c r="BF284" s="165"/>
      <c r="BG284" s="165"/>
      <c r="BH284" s="165"/>
      <c r="BI284" s="165"/>
      <c r="BJ284" s="165"/>
      <c r="BK284" s="165"/>
      <c r="BL284" s="165"/>
      <c r="BM284" s="165"/>
      <c r="BN284" s="165"/>
      <c r="BO284" s="165"/>
      <c r="BP284" s="165"/>
      <c r="BQ284" s="165"/>
      <c r="BR284" s="165"/>
      <c r="BS284" s="165"/>
      <c r="BT284" s="165"/>
      <c r="BU284" s="165"/>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c r="DH284" s="165"/>
      <c r="DI284" s="165"/>
      <c r="DJ284" s="165"/>
      <c r="DK284" s="165"/>
      <c r="DL284" s="165"/>
      <c r="DM284" s="165"/>
      <c r="DN284" s="165"/>
      <c r="DO284" s="165"/>
      <c r="DP284" s="165"/>
      <c r="DQ284" s="165"/>
      <c r="DR284" s="165"/>
      <c r="DS284" s="165"/>
      <c r="DT284" s="165"/>
      <c r="DU284" s="165"/>
      <c r="DV284" s="165"/>
      <c r="DW284" s="165"/>
      <c r="DX284" s="165"/>
      <c r="DY284" s="165"/>
      <c r="DZ284" s="165"/>
      <c r="EA284" s="165"/>
      <c r="EB284" s="165"/>
      <c r="EC284" s="165"/>
      <c r="ED284" s="165"/>
      <c r="EE284" s="165"/>
      <c r="EF284" s="165"/>
      <c r="EG284" s="165"/>
      <c r="EH284" s="165"/>
      <c r="EI284" s="165"/>
      <c r="EJ284" s="165"/>
      <c r="EK284" s="165"/>
      <c r="EL284" s="165"/>
      <c r="EM284" s="165"/>
      <c r="EN284" s="165"/>
      <c r="EO284" s="165"/>
      <c r="EP284" s="165"/>
      <c r="EQ284" s="165"/>
      <c r="ER284" s="165"/>
      <c r="ES284" s="165"/>
      <c r="ET284" s="165"/>
      <c r="EU284" s="165"/>
      <c r="EV284" s="165"/>
      <c r="EW284" s="165"/>
      <c r="EX284" s="165"/>
      <c r="EY284" s="165"/>
      <c r="EZ284" s="165"/>
      <c r="FA284" s="165"/>
      <c r="FB284" s="165"/>
      <c r="FC284" s="165"/>
      <c r="FD284" s="165"/>
      <c r="FE284" s="165"/>
      <c r="FF284" s="165"/>
      <c r="FG284" s="165"/>
      <c r="FH284" s="165"/>
      <c r="FI284" s="165"/>
      <c r="FJ284" s="165"/>
      <c r="FK284" s="165"/>
      <c r="FL284" s="165"/>
      <c r="FM284" s="165"/>
      <c r="FN284" s="165"/>
      <c r="FO284" s="165"/>
      <c r="FP284" s="165"/>
      <c r="FQ284" s="165"/>
      <c r="FR284" s="165"/>
      <c r="FS284" s="165"/>
      <c r="FT284" s="165"/>
      <c r="FU284" s="165"/>
      <c r="FV284" s="165"/>
      <c r="FW284" s="165"/>
      <c r="FX284" s="165"/>
      <c r="FY284" s="165"/>
      <c r="FZ284" s="165"/>
      <c r="GA284" s="165"/>
      <c r="GB284" s="165"/>
      <c r="GC284" s="165"/>
      <c r="GD284" s="165"/>
      <c r="GE284" s="165"/>
      <c r="GF284" s="165"/>
      <c r="GG284" s="165"/>
      <c r="GH284" s="165"/>
      <c r="GI284" s="165"/>
      <c r="GJ284" s="165"/>
      <c r="GK284" s="165"/>
      <c r="GL284" s="165"/>
      <c r="GM284" s="165"/>
      <c r="GN284" s="165"/>
      <c r="GO284" s="165"/>
      <c r="GP284" s="165"/>
      <c r="GQ284" s="165"/>
      <c r="GR284" s="165"/>
      <c r="GS284" s="165"/>
      <c r="GT284" s="165"/>
      <c r="GU284" s="165"/>
      <c r="GV284" s="165"/>
      <c r="GW284" s="165"/>
      <c r="GX284" s="165"/>
      <c r="GY284" s="165"/>
      <c r="GZ284" s="165"/>
      <c r="HA284" s="165"/>
      <c r="HB284" s="165"/>
      <c r="HC284" s="165"/>
      <c r="HD284" s="165"/>
      <c r="HE284" s="165"/>
      <c r="HF284" s="165"/>
      <c r="HG284" s="165"/>
      <c r="HH284" s="165"/>
      <c r="HI284" s="165"/>
      <c r="HJ284" s="165"/>
      <c r="HK284" s="165"/>
      <c r="HL284" s="165"/>
      <c r="HM284" s="165"/>
      <c r="HN284" s="165"/>
      <c r="HO284" s="165"/>
      <c r="HP284" s="165"/>
      <c r="HQ284" s="165"/>
      <c r="HR284" s="165"/>
      <c r="HS284" s="165"/>
      <c r="HT284" s="165"/>
      <c r="HU284" s="165"/>
      <c r="HV284" s="165"/>
      <c r="HW284" s="165"/>
      <c r="HX284" s="165"/>
      <c r="HY284" s="165"/>
      <c r="HZ284" s="165"/>
      <c r="IA284" s="165"/>
      <c r="IB284" s="165"/>
      <c r="IC284" s="165"/>
      <c r="ID284" s="165"/>
      <c r="IE284" s="165"/>
      <c r="IF284" s="165"/>
      <c r="IG284" s="165"/>
      <c r="IH284" s="165"/>
      <c r="II284" s="165"/>
      <c r="IJ284" s="165"/>
      <c r="IK284" s="165"/>
      <c r="IL284" s="165"/>
      <c r="IM284" s="165"/>
      <c r="IN284" s="165"/>
      <c r="IO284" s="165"/>
      <c r="IP284" s="165"/>
      <c r="IQ284" s="165"/>
      <c r="IR284" s="165"/>
      <c r="IS284" s="165"/>
      <c r="IT284" s="165"/>
      <c r="IU284" s="165"/>
      <c r="IV284" s="165"/>
    </row>
    <row r="285" spans="1:256" s="167" customFormat="1" ht="25.5" customHeight="1" x14ac:dyDescent="0.25">
      <c r="A285" s="75" t="s">
        <v>923</v>
      </c>
      <c r="B285" s="134" t="s">
        <v>924</v>
      </c>
      <c r="C285" s="112">
        <v>0</v>
      </c>
      <c r="D285" s="112"/>
      <c r="E285" s="78">
        <f>C285+D285</f>
        <v>0</v>
      </c>
      <c r="F285" s="164"/>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c r="AS285" s="165"/>
      <c r="AT285" s="165"/>
      <c r="AU285" s="166"/>
      <c r="AV285" s="164"/>
      <c r="AW285" s="165"/>
      <c r="AX285" s="165"/>
      <c r="AY285" s="165"/>
      <c r="AZ285" s="165"/>
      <c r="BA285" s="165"/>
      <c r="BB285" s="165"/>
      <c r="BC285" s="165"/>
      <c r="BD285" s="165"/>
      <c r="BE285" s="165"/>
      <c r="BF285" s="165"/>
      <c r="BG285" s="165"/>
      <c r="BH285" s="165"/>
      <c r="BI285" s="165"/>
      <c r="BJ285" s="165"/>
      <c r="BK285" s="165"/>
      <c r="BL285" s="165"/>
      <c r="BM285" s="165"/>
      <c r="BN285" s="165"/>
      <c r="BO285" s="165"/>
      <c r="BP285" s="165"/>
      <c r="BQ285" s="165"/>
      <c r="BR285" s="165"/>
      <c r="BS285" s="165"/>
      <c r="BT285" s="165"/>
      <c r="BU285" s="165"/>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c r="DH285" s="165"/>
      <c r="DI285" s="165"/>
      <c r="DJ285" s="165"/>
      <c r="DK285" s="165"/>
      <c r="DL285" s="165"/>
      <c r="DM285" s="165"/>
      <c r="DN285" s="165"/>
      <c r="DO285" s="165"/>
      <c r="DP285" s="165"/>
      <c r="DQ285" s="165"/>
      <c r="DR285" s="165"/>
      <c r="DS285" s="165"/>
      <c r="DT285" s="165"/>
      <c r="DU285" s="165"/>
      <c r="DV285" s="165"/>
      <c r="DW285" s="165"/>
      <c r="DX285" s="165"/>
      <c r="DY285" s="165"/>
      <c r="DZ285" s="165"/>
      <c r="EA285" s="165"/>
      <c r="EB285" s="165"/>
      <c r="EC285" s="165"/>
      <c r="ED285" s="165"/>
      <c r="EE285" s="165"/>
      <c r="EF285" s="165"/>
      <c r="EG285" s="165"/>
      <c r="EH285" s="165"/>
      <c r="EI285" s="165"/>
      <c r="EJ285" s="165"/>
      <c r="EK285" s="165"/>
      <c r="EL285" s="165"/>
      <c r="EM285" s="165"/>
      <c r="EN285" s="165"/>
      <c r="EO285" s="165"/>
      <c r="EP285" s="165"/>
      <c r="EQ285" s="165"/>
      <c r="ER285" s="165"/>
      <c r="ES285" s="165"/>
      <c r="ET285" s="165"/>
      <c r="EU285" s="165"/>
      <c r="EV285" s="165"/>
      <c r="EW285" s="165"/>
      <c r="EX285" s="165"/>
      <c r="EY285" s="165"/>
      <c r="EZ285" s="165"/>
      <c r="FA285" s="165"/>
      <c r="FB285" s="165"/>
      <c r="FC285" s="165"/>
      <c r="FD285" s="165"/>
      <c r="FE285" s="165"/>
      <c r="FF285" s="165"/>
      <c r="FG285" s="165"/>
      <c r="FH285" s="165"/>
      <c r="FI285" s="165"/>
      <c r="FJ285" s="165"/>
      <c r="FK285" s="165"/>
      <c r="FL285" s="165"/>
      <c r="FM285" s="165"/>
      <c r="FN285" s="165"/>
      <c r="FO285" s="165"/>
      <c r="FP285" s="165"/>
      <c r="FQ285" s="165"/>
      <c r="FR285" s="165"/>
      <c r="FS285" s="165"/>
      <c r="FT285" s="165"/>
      <c r="FU285" s="165"/>
      <c r="FV285" s="165"/>
      <c r="FW285" s="165"/>
      <c r="FX285" s="165"/>
      <c r="FY285" s="165"/>
      <c r="FZ285" s="165"/>
      <c r="GA285" s="165"/>
      <c r="GB285" s="165"/>
      <c r="GC285" s="165"/>
      <c r="GD285" s="165"/>
      <c r="GE285" s="165"/>
      <c r="GF285" s="165"/>
      <c r="GG285" s="165"/>
      <c r="GH285" s="165"/>
      <c r="GI285" s="165"/>
      <c r="GJ285" s="165"/>
      <c r="GK285" s="165"/>
      <c r="GL285" s="165"/>
      <c r="GM285" s="165"/>
      <c r="GN285" s="165"/>
      <c r="GO285" s="165"/>
      <c r="GP285" s="165"/>
      <c r="GQ285" s="165"/>
      <c r="GR285" s="165"/>
      <c r="GS285" s="165"/>
      <c r="GT285" s="165"/>
      <c r="GU285" s="165"/>
      <c r="GV285" s="165"/>
      <c r="GW285" s="165"/>
      <c r="GX285" s="165"/>
      <c r="GY285" s="165"/>
      <c r="GZ285" s="165"/>
      <c r="HA285" s="165"/>
      <c r="HB285" s="165"/>
      <c r="HC285" s="165"/>
      <c r="HD285" s="165"/>
      <c r="HE285" s="165"/>
      <c r="HF285" s="165"/>
      <c r="HG285" s="165"/>
      <c r="HH285" s="165"/>
      <c r="HI285" s="165"/>
      <c r="HJ285" s="165"/>
      <c r="HK285" s="165"/>
      <c r="HL285" s="165"/>
      <c r="HM285" s="165"/>
      <c r="HN285" s="165"/>
      <c r="HO285" s="165"/>
      <c r="HP285" s="165"/>
      <c r="HQ285" s="165"/>
      <c r="HR285" s="165"/>
      <c r="HS285" s="165"/>
      <c r="HT285" s="165"/>
      <c r="HU285" s="165"/>
      <c r="HV285" s="165"/>
      <c r="HW285" s="165"/>
      <c r="HX285" s="165"/>
      <c r="HY285" s="165"/>
      <c r="HZ285" s="165"/>
      <c r="IA285" s="165"/>
      <c r="IB285" s="165"/>
      <c r="IC285" s="165"/>
      <c r="ID285" s="165"/>
      <c r="IE285" s="165"/>
      <c r="IF285" s="165"/>
      <c r="IG285" s="165"/>
      <c r="IH285" s="165"/>
      <c r="II285" s="165"/>
      <c r="IJ285" s="165"/>
      <c r="IK285" s="165"/>
      <c r="IL285" s="165"/>
      <c r="IM285" s="165"/>
      <c r="IN285" s="165"/>
      <c r="IO285" s="165"/>
      <c r="IP285" s="165"/>
      <c r="IQ285" s="165"/>
      <c r="IR285" s="165"/>
      <c r="IS285" s="165"/>
      <c r="IT285" s="165"/>
      <c r="IU285" s="165"/>
      <c r="IV285" s="165"/>
    </row>
    <row r="286" spans="1:256" s="167" customFormat="1" ht="25.5" customHeight="1" x14ac:dyDescent="0.25">
      <c r="A286" s="64">
        <v>10.199999999999999</v>
      </c>
      <c r="B286" s="180" t="s">
        <v>925</v>
      </c>
      <c r="C286" s="148">
        <f>SUM(C287)</f>
        <v>0</v>
      </c>
      <c r="D286" s="148">
        <f>D287</f>
        <v>0</v>
      </c>
      <c r="E286" s="67">
        <f>E287</f>
        <v>0</v>
      </c>
      <c r="F286" s="164"/>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c r="AQ286" s="165"/>
      <c r="AR286" s="165"/>
      <c r="AS286" s="165"/>
      <c r="AT286" s="165"/>
      <c r="AU286" s="166"/>
      <c r="AV286" s="164"/>
      <c r="AW286" s="165"/>
      <c r="AX286" s="165"/>
      <c r="AY286" s="165"/>
      <c r="AZ286" s="165"/>
      <c r="BA286" s="165"/>
      <c r="BB286" s="165"/>
      <c r="BC286" s="165"/>
      <c r="BD286" s="165"/>
      <c r="BE286" s="165"/>
      <c r="BF286" s="165"/>
      <c r="BG286" s="165"/>
      <c r="BH286" s="165"/>
      <c r="BI286" s="165"/>
      <c r="BJ286" s="165"/>
      <c r="BK286" s="165"/>
      <c r="BL286" s="165"/>
      <c r="BM286" s="165"/>
      <c r="BN286" s="165"/>
      <c r="BO286" s="165"/>
      <c r="BP286" s="165"/>
      <c r="BQ286" s="165"/>
      <c r="BR286" s="165"/>
      <c r="BS286" s="165"/>
      <c r="BT286" s="165"/>
      <c r="BU286" s="165"/>
      <c r="BV286" s="165"/>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c r="DH286" s="165"/>
      <c r="DI286" s="165"/>
      <c r="DJ286" s="165"/>
      <c r="DK286" s="165"/>
      <c r="DL286" s="165"/>
      <c r="DM286" s="165"/>
      <c r="DN286" s="165"/>
      <c r="DO286" s="165"/>
      <c r="DP286" s="165"/>
      <c r="DQ286" s="165"/>
      <c r="DR286" s="165"/>
      <c r="DS286" s="165"/>
      <c r="DT286" s="165"/>
      <c r="DU286" s="165"/>
      <c r="DV286" s="165"/>
      <c r="DW286" s="165"/>
      <c r="DX286" s="165"/>
      <c r="DY286" s="165"/>
      <c r="DZ286" s="165"/>
      <c r="EA286" s="165"/>
      <c r="EB286" s="165"/>
      <c r="EC286" s="165"/>
      <c r="ED286" s="165"/>
      <c r="EE286" s="165"/>
      <c r="EF286" s="165"/>
      <c r="EG286" s="165"/>
      <c r="EH286" s="165"/>
      <c r="EI286" s="165"/>
      <c r="EJ286" s="165"/>
      <c r="EK286" s="165"/>
      <c r="EL286" s="165"/>
      <c r="EM286" s="165"/>
      <c r="EN286" s="165"/>
      <c r="EO286" s="165"/>
      <c r="EP286" s="165"/>
      <c r="EQ286" s="165"/>
      <c r="ER286" s="165"/>
      <c r="ES286" s="165"/>
      <c r="ET286" s="165"/>
      <c r="EU286" s="165"/>
      <c r="EV286" s="165"/>
      <c r="EW286" s="165"/>
      <c r="EX286" s="165"/>
      <c r="EY286" s="165"/>
      <c r="EZ286" s="165"/>
      <c r="FA286" s="165"/>
      <c r="FB286" s="165"/>
      <c r="FC286" s="165"/>
      <c r="FD286" s="165"/>
      <c r="FE286" s="165"/>
      <c r="FF286" s="165"/>
      <c r="FG286" s="165"/>
      <c r="FH286" s="165"/>
      <c r="FI286" s="165"/>
      <c r="FJ286" s="165"/>
      <c r="FK286" s="165"/>
      <c r="FL286" s="165"/>
      <c r="FM286" s="165"/>
      <c r="FN286" s="165"/>
      <c r="FO286" s="165"/>
      <c r="FP286" s="165"/>
      <c r="FQ286" s="165"/>
      <c r="FR286" s="165"/>
      <c r="FS286" s="165"/>
      <c r="FT286" s="165"/>
      <c r="FU286" s="165"/>
      <c r="FV286" s="165"/>
      <c r="FW286" s="165"/>
      <c r="FX286" s="165"/>
      <c r="FY286" s="165"/>
      <c r="FZ286" s="165"/>
      <c r="GA286" s="165"/>
      <c r="GB286" s="165"/>
      <c r="GC286" s="165"/>
      <c r="GD286" s="165"/>
      <c r="GE286" s="165"/>
      <c r="GF286" s="165"/>
      <c r="GG286" s="165"/>
      <c r="GH286" s="165"/>
      <c r="GI286" s="165"/>
      <c r="GJ286" s="165"/>
      <c r="GK286" s="165"/>
      <c r="GL286" s="165"/>
      <c r="GM286" s="165"/>
      <c r="GN286" s="165"/>
      <c r="GO286" s="165"/>
      <c r="GP286" s="165"/>
      <c r="GQ286" s="165"/>
      <c r="GR286" s="165"/>
      <c r="GS286" s="165"/>
      <c r="GT286" s="165"/>
      <c r="GU286" s="165"/>
      <c r="GV286" s="165"/>
      <c r="GW286" s="165"/>
      <c r="GX286" s="165"/>
      <c r="GY286" s="165"/>
      <c r="GZ286" s="165"/>
      <c r="HA286" s="165"/>
      <c r="HB286" s="165"/>
      <c r="HC286" s="165"/>
      <c r="HD286" s="165"/>
      <c r="HE286" s="165"/>
      <c r="HF286" s="165"/>
      <c r="HG286" s="165"/>
      <c r="HH286" s="165"/>
      <c r="HI286" s="165"/>
      <c r="HJ286" s="165"/>
      <c r="HK286" s="165"/>
      <c r="HL286" s="165"/>
      <c r="HM286" s="165"/>
      <c r="HN286" s="165"/>
      <c r="HO286" s="165"/>
      <c r="HP286" s="165"/>
      <c r="HQ286" s="165"/>
      <c r="HR286" s="165"/>
      <c r="HS286" s="165"/>
      <c r="HT286" s="165"/>
      <c r="HU286" s="165"/>
      <c r="HV286" s="165"/>
      <c r="HW286" s="165"/>
      <c r="HX286" s="165"/>
      <c r="HY286" s="165"/>
      <c r="HZ286" s="165"/>
      <c r="IA286" s="165"/>
      <c r="IB286" s="165"/>
      <c r="IC286" s="165"/>
      <c r="ID286" s="165"/>
      <c r="IE286" s="165"/>
      <c r="IF286" s="165"/>
      <c r="IG286" s="165"/>
      <c r="IH286" s="165"/>
      <c r="II286" s="165"/>
      <c r="IJ286" s="165"/>
      <c r="IK286" s="165"/>
      <c r="IL286" s="165"/>
      <c r="IM286" s="165"/>
      <c r="IN286" s="165"/>
      <c r="IO286" s="165"/>
      <c r="IP286" s="165"/>
      <c r="IQ286" s="165"/>
      <c r="IR286" s="165"/>
      <c r="IS286" s="165"/>
      <c r="IT286" s="165"/>
      <c r="IU286" s="165"/>
      <c r="IV286" s="165"/>
    </row>
    <row r="287" spans="1:256" s="167" customFormat="1" ht="25.5" customHeight="1" x14ac:dyDescent="0.25">
      <c r="A287" s="75" t="s">
        <v>926</v>
      </c>
      <c r="B287" s="134" t="s">
        <v>925</v>
      </c>
      <c r="C287" s="112">
        <v>0</v>
      </c>
      <c r="D287" s="112"/>
      <c r="E287" s="78">
        <f>C287+D287</f>
        <v>0</v>
      </c>
      <c r="F287" s="164"/>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c r="AR287" s="165"/>
      <c r="AS287" s="165"/>
      <c r="AT287" s="165"/>
      <c r="AU287" s="166"/>
      <c r="AV287" s="164"/>
      <c r="AW287" s="165"/>
      <c r="AX287" s="165"/>
      <c r="AY287" s="165"/>
      <c r="AZ287" s="165"/>
      <c r="BA287" s="165"/>
      <c r="BB287" s="165"/>
      <c r="BC287" s="165"/>
      <c r="BD287" s="165"/>
      <c r="BE287" s="165"/>
      <c r="BF287" s="165"/>
      <c r="BG287" s="165"/>
      <c r="BH287" s="165"/>
      <c r="BI287" s="165"/>
      <c r="BJ287" s="165"/>
      <c r="BK287" s="165"/>
      <c r="BL287" s="165"/>
      <c r="BM287" s="165"/>
      <c r="BN287" s="165"/>
      <c r="BO287" s="165"/>
      <c r="BP287" s="165"/>
      <c r="BQ287" s="165"/>
      <c r="BR287" s="165"/>
      <c r="BS287" s="165"/>
      <c r="BT287" s="165"/>
      <c r="BU287" s="165"/>
      <c r="BV287" s="165"/>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c r="DH287" s="165"/>
      <c r="DI287" s="165"/>
      <c r="DJ287" s="165"/>
      <c r="DK287" s="165"/>
      <c r="DL287" s="165"/>
      <c r="DM287" s="165"/>
      <c r="DN287" s="165"/>
      <c r="DO287" s="165"/>
      <c r="DP287" s="165"/>
      <c r="DQ287" s="165"/>
      <c r="DR287" s="165"/>
      <c r="DS287" s="165"/>
      <c r="DT287" s="165"/>
      <c r="DU287" s="165"/>
      <c r="DV287" s="165"/>
      <c r="DW287" s="165"/>
      <c r="DX287" s="165"/>
      <c r="DY287" s="165"/>
      <c r="DZ287" s="165"/>
      <c r="EA287" s="165"/>
      <c r="EB287" s="165"/>
      <c r="EC287" s="165"/>
      <c r="ED287" s="165"/>
      <c r="EE287" s="165"/>
      <c r="EF287" s="165"/>
      <c r="EG287" s="165"/>
      <c r="EH287" s="165"/>
      <c r="EI287" s="165"/>
      <c r="EJ287" s="165"/>
      <c r="EK287" s="165"/>
      <c r="EL287" s="165"/>
      <c r="EM287" s="165"/>
      <c r="EN287" s="165"/>
      <c r="EO287" s="165"/>
      <c r="EP287" s="165"/>
      <c r="EQ287" s="165"/>
      <c r="ER287" s="165"/>
      <c r="ES287" s="165"/>
      <c r="ET287" s="165"/>
      <c r="EU287" s="165"/>
      <c r="EV287" s="165"/>
      <c r="EW287" s="165"/>
      <c r="EX287" s="165"/>
      <c r="EY287" s="165"/>
      <c r="EZ287" s="165"/>
      <c r="FA287" s="165"/>
      <c r="FB287" s="165"/>
      <c r="FC287" s="165"/>
      <c r="FD287" s="165"/>
      <c r="FE287" s="165"/>
      <c r="FF287" s="165"/>
      <c r="FG287" s="165"/>
      <c r="FH287" s="165"/>
      <c r="FI287" s="165"/>
      <c r="FJ287" s="165"/>
      <c r="FK287" s="165"/>
      <c r="FL287" s="165"/>
      <c r="FM287" s="165"/>
      <c r="FN287" s="165"/>
      <c r="FO287" s="165"/>
      <c r="FP287" s="165"/>
      <c r="FQ287" s="165"/>
      <c r="FR287" s="165"/>
      <c r="FS287" s="165"/>
      <c r="FT287" s="165"/>
      <c r="FU287" s="165"/>
      <c r="FV287" s="165"/>
      <c r="FW287" s="165"/>
      <c r="FX287" s="165"/>
      <c r="FY287" s="165"/>
      <c r="FZ287" s="165"/>
      <c r="GA287" s="165"/>
      <c r="GB287" s="165"/>
      <c r="GC287" s="165"/>
      <c r="GD287" s="165"/>
      <c r="GE287" s="165"/>
      <c r="GF287" s="165"/>
      <c r="GG287" s="165"/>
      <c r="GH287" s="165"/>
      <c r="GI287" s="165"/>
      <c r="GJ287" s="165"/>
      <c r="GK287" s="165"/>
      <c r="GL287" s="165"/>
      <c r="GM287" s="165"/>
      <c r="GN287" s="165"/>
      <c r="GO287" s="165"/>
      <c r="GP287" s="165"/>
      <c r="GQ287" s="165"/>
      <c r="GR287" s="165"/>
      <c r="GS287" s="165"/>
      <c r="GT287" s="165"/>
      <c r="GU287" s="165"/>
      <c r="GV287" s="165"/>
      <c r="GW287" s="165"/>
      <c r="GX287" s="165"/>
      <c r="GY287" s="165"/>
      <c r="GZ287" s="165"/>
      <c r="HA287" s="165"/>
      <c r="HB287" s="165"/>
      <c r="HC287" s="165"/>
      <c r="HD287" s="165"/>
      <c r="HE287" s="165"/>
      <c r="HF287" s="165"/>
      <c r="HG287" s="165"/>
      <c r="HH287" s="165"/>
      <c r="HI287" s="165"/>
      <c r="HJ287" s="165"/>
      <c r="HK287" s="165"/>
      <c r="HL287" s="165"/>
      <c r="HM287" s="165"/>
      <c r="HN287" s="165"/>
      <c r="HO287" s="165"/>
      <c r="HP287" s="165"/>
      <c r="HQ287" s="165"/>
      <c r="HR287" s="165"/>
      <c r="HS287" s="165"/>
      <c r="HT287" s="165"/>
      <c r="HU287" s="165"/>
      <c r="HV287" s="165"/>
      <c r="HW287" s="165"/>
      <c r="HX287" s="165"/>
      <c r="HY287" s="165"/>
      <c r="HZ287" s="165"/>
      <c r="IA287" s="165"/>
      <c r="IB287" s="165"/>
      <c r="IC287" s="165"/>
      <c r="ID287" s="165"/>
      <c r="IE287" s="165"/>
      <c r="IF287" s="165"/>
      <c r="IG287" s="165"/>
      <c r="IH287" s="165"/>
      <c r="II287" s="165"/>
      <c r="IJ287" s="165"/>
      <c r="IK287" s="165"/>
      <c r="IL287" s="165"/>
      <c r="IM287" s="165"/>
      <c r="IN287" s="165"/>
      <c r="IO287" s="165"/>
      <c r="IP287" s="165"/>
      <c r="IQ287" s="165"/>
      <c r="IR287" s="165"/>
      <c r="IS287" s="165"/>
      <c r="IT287" s="165"/>
      <c r="IU287" s="165"/>
      <c r="IV287" s="165"/>
    </row>
    <row r="288" spans="1:256" s="82" customFormat="1" ht="25.5" customHeight="1" x14ac:dyDescent="0.25">
      <c r="A288" s="64">
        <v>10.3</v>
      </c>
      <c r="B288" s="181" t="s">
        <v>927</v>
      </c>
      <c r="C288" s="148">
        <f>SUM(C289)</f>
        <v>0</v>
      </c>
      <c r="D288" s="148">
        <f>SUM(D289)</f>
        <v>0</v>
      </c>
      <c r="E288" s="182">
        <f>SUM(E289)</f>
        <v>0</v>
      </c>
      <c r="F288" s="79"/>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1"/>
      <c r="AV288" s="79"/>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c r="DK288" s="80"/>
      <c r="DL288" s="80"/>
      <c r="DM288" s="80"/>
      <c r="DN288" s="80"/>
      <c r="DO288" s="80"/>
      <c r="DP288" s="80"/>
      <c r="DQ288" s="80"/>
      <c r="DR288" s="80"/>
      <c r="DS288" s="80"/>
      <c r="DT288" s="80"/>
      <c r="DU288" s="80"/>
      <c r="DV288" s="80"/>
      <c r="DW288" s="80"/>
      <c r="DX288" s="80"/>
      <c r="DY288" s="80"/>
      <c r="DZ288" s="80"/>
      <c r="EA288" s="80"/>
      <c r="EB288" s="80"/>
      <c r="EC288" s="80"/>
      <c r="ED288" s="80"/>
      <c r="EE288" s="80"/>
      <c r="EF288" s="80"/>
      <c r="EG288" s="80"/>
      <c r="EH288" s="80"/>
      <c r="EI288" s="80"/>
      <c r="EJ288" s="80"/>
      <c r="EK288" s="80"/>
      <c r="EL288" s="80"/>
      <c r="EM288" s="80"/>
      <c r="EN288" s="80"/>
      <c r="EO288" s="80"/>
      <c r="EP288" s="80"/>
      <c r="EQ288" s="80"/>
      <c r="ER288" s="80"/>
      <c r="ES288" s="80"/>
      <c r="ET288" s="80"/>
      <c r="EU288" s="80"/>
      <c r="EV288" s="80"/>
      <c r="EW288" s="80"/>
      <c r="EX288" s="80"/>
      <c r="EY288" s="80"/>
      <c r="EZ288" s="80"/>
      <c r="FA288" s="80"/>
      <c r="FB288" s="80"/>
      <c r="FC288" s="80"/>
      <c r="FD288" s="80"/>
      <c r="FE288" s="80"/>
      <c r="FF288" s="80"/>
      <c r="FG288" s="80"/>
      <c r="FH288" s="80"/>
      <c r="FI288" s="80"/>
      <c r="FJ288" s="80"/>
      <c r="FK288" s="80"/>
      <c r="FL288" s="80"/>
      <c r="FM288" s="80"/>
      <c r="FN288" s="80"/>
      <c r="FO288" s="80"/>
      <c r="FP288" s="80"/>
      <c r="FQ288" s="80"/>
      <c r="FR288" s="80"/>
      <c r="FS288" s="80"/>
      <c r="FT288" s="80"/>
      <c r="FU288" s="80"/>
      <c r="FV288" s="80"/>
      <c r="FW288" s="80"/>
      <c r="FX288" s="80"/>
      <c r="FY288" s="80"/>
      <c r="FZ288" s="80"/>
      <c r="GA288" s="80"/>
      <c r="GB288" s="80"/>
      <c r="GC288" s="80"/>
      <c r="GD288" s="80"/>
      <c r="GE288" s="80"/>
      <c r="GF288" s="80"/>
      <c r="GG288" s="80"/>
      <c r="GH288" s="80"/>
      <c r="GI288" s="80"/>
      <c r="GJ288" s="80"/>
      <c r="GK288" s="80"/>
      <c r="GL288" s="80"/>
      <c r="GM288" s="80"/>
      <c r="GN288" s="80"/>
      <c r="GO288" s="80"/>
      <c r="GP288" s="80"/>
      <c r="GQ288" s="80"/>
      <c r="GR288" s="80"/>
      <c r="GS288" s="80"/>
      <c r="GT288" s="80"/>
      <c r="GU288" s="80"/>
      <c r="GV288" s="80"/>
      <c r="GW288" s="80"/>
      <c r="GX288" s="80"/>
      <c r="GY288" s="80"/>
      <c r="GZ288" s="80"/>
      <c r="HA288" s="80"/>
      <c r="HB288" s="80"/>
      <c r="HC288" s="80"/>
      <c r="HD288" s="80"/>
      <c r="HE288" s="80"/>
      <c r="HF288" s="80"/>
      <c r="HG288" s="80"/>
      <c r="HH288" s="80"/>
      <c r="HI288" s="80"/>
      <c r="HJ288" s="80"/>
      <c r="HK288" s="80"/>
      <c r="HL288" s="80"/>
      <c r="HM288" s="80"/>
      <c r="HN288" s="80"/>
      <c r="HO288" s="80"/>
      <c r="HP288" s="80"/>
      <c r="HQ288" s="80"/>
      <c r="HR288" s="80"/>
      <c r="HS288" s="80"/>
      <c r="HT288" s="80"/>
      <c r="HU288" s="80"/>
      <c r="HV288" s="80"/>
      <c r="HW288" s="80"/>
      <c r="HX288" s="80"/>
      <c r="HY288" s="80"/>
      <c r="HZ288" s="80"/>
      <c r="IA288" s="80"/>
      <c r="IB288" s="80"/>
      <c r="IC288" s="80"/>
      <c r="ID288" s="80"/>
      <c r="IE288" s="80"/>
      <c r="IF288" s="80"/>
      <c r="IG288" s="80"/>
      <c r="IH288" s="80"/>
      <c r="II288" s="80"/>
      <c r="IJ288" s="80"/>
      <c r="IK288" s="80"/>
      <c r="IL288" s="80"/>
      <c r="IM288" s="80"/>
      <c r="IN288" s="80"/>
      <c r="IO288" s="80"/>
      <c r="IP288" s="80"/>
      <c r="IQ288" s="80"/>
      <c r="IR288" s="80"/>
      <c r="IS288" s="80"/>
      <c r="IT288" s="80"/>
      <c r="IU288" s="80"/>
      <c r="IV288" s="80"/>
    </row>
    <row r="289" spans="1:256" s="82" customFormat="1" ht="25.5" customHeight="1" x14ac:dyDescent="0.25">
      <c r="A289" s="75" t="s">
        <v>928</v>
      </c>
      <c r="B289" s="183" t="s">
        <v>929</v>
      </c>
      <c r="C289" s="112">
        <v>0</v>
      </c>
      <c r="D289" s="112"/>
      <c r="E289" s="78">
        <f>C289+D289</f>
        <v>0</v>
      </c>
      <c r="F289" s="79"/>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1"/>
      <c r="AV289" s="79"/>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c r="DG289" s="80"/>
      <c r="DH289" s="80"/>
      <c r="DI289" s="80"/>
      <c r="DJ289" s="80"/>
      <c r="DK289" s="80"/>
      <c r="DL289" s="80"/>
      <c r="DM289" s="80"/>
      <c r="DN289" s="80"/>
      <c r="DO289" s="80"/>
      <c r="DP289" s="80"/>
      <c r="DQ289" s="80"/>
      <c r="DR289" s="80"/>
      <c r="DS289" s="80"/>
      <c r="DT289" s="80"/>
      <c r="DU289" s="80"/>
      <c r="DV289" s="80"/>
      <c r="DW289" s="80"/>
      <c r="DX289" s="80"/>
      <c r="DY289" s="80"/>
      <c r="DZ289" s="80"/>
      <c r="EA289" s="80"/>
      <c r="EB289" s="80"/>
      <c r="EC289" s="80"/>
      <c r="ED289" s="80"/>
      <c r="EE289" s="80"/>
      <c r="EF289" s="80"/>
      <c r="EG289" s="80"/>
      <c r="EH289" s="80"/>
      <c r="EI289" s="80"/>
      <c r="EJ289" s="80"/>
      <c r="EK289" s="80"/>
      <c r="EL289" s="80"/>
      <c r="EM289" s="80"/>
      <c r="EN289" s="80"/>
      <c r="EO289" s="80"/>
      <c r="EP289" s="80"/>
      <c r="EQ289" s="80"/>
      <c r="ER289" s="80"/>
      <c r="ES289" s="80"/>
      <c r="ET289" s="80"/>
      <c r="EU289" s="80"/>
      <c r="EV289" s="80"/>
      <c r="EW289" s="80"/>
      <c r="EX289" s="80"/>
      <c r="EY289" s="80"/>
      <c r="EZ289" s="80"/>
      <c r="FA289" s="80"/>
      <c r="FB289" s="80"/>
      <c r="FC289" s="80"/>
      <c r="FD289" s="80"/>
      <c r="FE289" s="80"/>
      <c r="FF289" s="80"/>
      <c r="FG289" s="80"/>
      <c r="FH289" s="80"/>
      <c r="FI289" s="80"/>
      <c r="FJ289" s="80"/>
      <c r="FK289" s="80"/>
      <c r="FL289" s="80"/>
      <c r="FM289" s="80"/>
      <c r="FN289" s="80"/>
      <c r="FO289" s="80"/>
      <c r="FP289" s="80"/>
      <c r="FQ289" s="80"/>
      <c r="FR289" s="80"/>
      <c r="FS289" s="80"/>
      <c r="FT289" s="80"/>
      <c r="FU289" s="80"/>
      <c r="FV289" s="80"/>
      <c r="FW289" s="80"/>
      <c r="FX289" s="80"/>
      <c r="FY289" s="80"/>
      <c r="FZ289" s="80"/>
      <c r="GA289" s="80"/>
      <c r="GB289" s="80"/>
      <c r="GC289" s="80"/>
      <c r="GD289" s="80"/>
      <c r="GE289" s="80"/>
      <c r="GF289" s="80"/>
      <c r="GG289" s="80"/>
      <c r="GH289" s="80"/>
      <c r="GI289" s="80"/>
      <c r="GJ289" s="80"/>
      <c r="GK289" s="80"/>
      <c r="GL289" s="80"/>
      <c r="GM289" s="80"/>
      <c r="GN289" s="80"/>
      <c r="GO289" s="80"/>
      <c r="GP289" s="80"/>
      <c r="GQ289" s="80"/>
      <c r="GR289" s="80"/>
      <c r="GS289" s="80"/>
      <c r="GT289" s="80"/>
      <c r="GU289" s="80"/>
      <c r="GV289" s="80"/>
      <c r="GW289" s="80"/>
      <c r="GX289" s="80"/>
      <c r="GY289" s="80"/>
      <c r="GZ289" s="80"/>
      <c r="HA289" s="80"/>
      <c r="HB289" s="80"/>
      <c r="HC289" s="80"/>
      <c r="HD289" s="80"/>
      <c r="HE289" s="80"/>
      <c r="HF289" s="80"/>
      <c r="HG289" s="80"/>
      <c r="HH289" s="80"/>
      <c r="HI289" s="80"/>
      <c r="HJ289" s="80"/>
      <c r="HK289" s="80"/>
      <c r="HL289" s="80"/>
      <c r="HM289" s="80"/>
      <c r="HN289" s="80"/>
      <c r="HO289" s="80"/>
      <c r="HP289" s="80"/>
      <c r="HQ289" s="80"/>
      <c r="HR289" s="80"/>
      <c r="HS289" s="80"/>
      <c r="HT289" s="80"/>
      <c r="HU289" s="80"/>
      <c r="HV289" s="80"/>
      <c r="HW289" s="80"/>
      <c r="HX289" s="80"/>
      <c r="HY289" s="80"/>
      <c r="HZ289" s="80"/>
      <c r="IA289" s="80"/>
      <c r="IB289" s="80"/>
      <c r="IC289" s="80"/>
      <c r="ID289" s="80"/>
      <c r="IE289" s="80"/>
      <c r="IF289" s="80"/>
      <c r="IG289" s="80"/>
      <c r="IH289" s="80"/>
      <c r="II289" s="80"/>
      <c r="IJ289" s="80"/>
      <c r="IK289" s="80"/>
      <c r="IL289" s="80"/>
      <c r="IM289" s="80"/>
      <c r="IN289" s="80"/>
      <c r="IO289" s="80"/>
      <c r="IP289" s="80"/>
      <c r="IQ289" s="80"/>
      <c r="IR289" s="80"/>
      <c r="IS289" s="80"/>
      <c r="IT289" s="80"/>
      <c r="IU289" s="80"/>
      <c r="IV289" s="80"/>
    </row>
    <row r="290" spans="1:256" s="82" customFormat="1" ht="25.5" customHeight="1" x14ac:dyDescent="0.25">
      <c r="A290" s="106">
        <v>11</v>
      </c>
      <c r="B290" s="142" t="s">
        <v>930</v>
      </c>
      <c r="C290" s="184">
        <f>SUM(C291)</f>
        <v>0</v>
      </c>
      <c r="D290" s="184">
        <f>SUM(D291)</f>
        <v>0</v>
      </c>
      <c r="E290" s="109">
        <f>SUM(E291)</f>
        <v>0</v>
      </c>
      <c r="F290" s="79"/>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1"/>
      <c r="AV290" s="79"/>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c r="DC290" s="80"/>
      <c r="DD290" s="80"/>
      <c r="DE290" s="80"/>
      <c r="DF290" s="80"/>
      <c r="DG290" s="80"/>
      <c r="DH290" s="80"/>
      <c r="DI290" s="80"/>
      <c r="DJ290" s="80"/>
      <c r="DK290" s="80"/>
      <c r="DL290" s="80"/>
      <c r="DM290" s="80"/>
      <c r="DN290" s="80"/>
      <c r="DO290" s="80"/>
      <c r="DP290" s="80"/>
      <c r="DQ290" s="80"/>
      <c r="DR290" s="80"/>
      <c r="DS290" s="80"/>
      <c r="DT290" s="80"/>
      <c r="DU290" s="80"/>
      <c r="DV290" s="80"/>
      <c r="DW290" s="80"/>
      <c r="DX290" s="80"/>
      <c r="DY290" s="80"/>
      <c r="DZ290" s="80"/>
      <c r="EA290" s="80"/>
      <c r="EB290" s="80"/>
      <c r="EC290" s="80"/>
      <c r="ED290" s="80"/>
      <c r="EE290" s="80"/>
      <c r="EF290" s="80"/>
      <c r="EG290" s="80"/>
      <c r="EH290" s="80"/>
      <c r="EI290" s="80"/>
      <c r="EJ290" s="80"/>
      <c r="EK290" s="80"/>
      <c r="EL290" s="80"/>
      <c r="EM290" s="80"/>
      <c r="EN290" s="80"/>
      <c r="EO290" s="80"/>
      <c r="EP290" s="80"/>
      <c r="EQ290" s="80"/>
      <c r="ER290" s="80"/>
      <c r="ES290" s="80"/>
      <c r="ET290" s="80"/>
      <c r="EU290" s="80"/>
      <c r="EV290" s="80"/>
      <c r="EW290" s="80"/>
      <c r="EX290" s="80"/>
      <c r="EY290" s="80"/>
      <c r="EZ290" s="80"/>
      <c r="FA290" s="80"/>
      <c r="FB290" s="80"/>
      <c r="FC290" s="80"/>
      <c r="FD290" s="80"/>
      <c r="FE290" s="80"/>
      <c r="FF290" s="80"/>
      <c r="FG290" s="80"/>
      <c r="FH290" s="80"/>
      <c r="FI290" s="80"/>
      <c r="FJ290" s="80"/>
      <c r="FK290" s="80"/>
      <c r="FL290" s="80"/>
      <c r="FM290" s="80"/>
      <c r="FN290" s="80"/>
      <c r="FO290" s="80"/>
      <c r="FP290" s="80"/>
      <c r="FQ290" s="80"/>
      <c r="FR290" s="80"/>
      <c r="FS290" s="80"/>
      <c r="FT290" s="80"/>
      <c r="FU290" s="80"/>
      <c r="FV290" s="80"/>
      <c r="FW290" s="80"/>
      <c r="FX290" s="80"/>
      <c r="FY290" s="80"/>
      <c r="FZ290" s="80"/>
      <c r="GA290" s="80"/>
      <c r="GB290" s="80"/>
      <c r="GC290" s="80"/>
      <c r="GD290" s="80"/>
      <c r="GE290" s="80"/>
      <c r="GF290" s="80"/>
      <c r="GG290" s="80"/>
      <c r="GH290" s="80"/>
      <c r="GI290" s="80"/>
      <c r="GJ290" s="80"/>
      <c r="GK290" s="80"/>
      <c r="GL290" s="80"/>
      <c r="GM290" s="80"/>
      <c r="GN290" s="80"/>
      <c r="GO290" s="80"/>
      <c r="GP290" s="80"/>
      <c r="GQ290" s="80"/>
      <c r="GR290" s="80"/>
      <c r="GS290" s="80"/>
      <c r="GT290" s="80"/>
      <c r="GU290" s="80"/>
      <c r="GV290" s="80"/>
      <c r="GW290" s="80"/>
      <c r="GX290" s="80"/>
      <c r="GY290" s="80"/>
      <c r="GZ290" s="80"/>
      <c r="HA290" s="80"/>
      <c r="HB290" s="80"/>
      <c r="HC290" s="80"/>
      <c r="HD290" s="80"/>
      <c r="HE290" s="80"/>
      <c r="HF290" s="80"/>
      <c r="HG290" s="80"/>
      <c r="HH290" s="80"/>
      <c r="HI290" s="80"/>
      <c r="HJ290" s="80"/>
      <c r="HK290" s="80"/>
      <c r="HL290" s="80"/>
      <c r="HM290" s="80"/>
      <c r="HN290" s="80"/>
      <c r="HO290" s="80"/>
      <c r="HP290" s="80"/>
      <c r="HQ290" s="80"/>
      <c r="HR290" s="80"/>
      <c r="HS290" s="80"/>
      <c r="HT290" s="80"/>
      <c r="HU290" s="80"/>
      <c r="HV290" s="80"/>
      <c r="HW290" s="80"/>
      <c r="HX290" s="80"/>
      <c r="HY290" s="80"/>
      <c r="HZ290" s="80"/>
      <c r="IA290" s="80"/>
      <c r="IB290" s="80"/>
      <c r="IC290" s="80"/>
      <c r="ID290" s="80"/>
      <c r="IE290" s="80"/>
      <c r="IF290" s="80"/>
      <c r="IG290" s="80"/>
      <c r="IH290" s="80"/>
      <c r="II290" s="80"/>
      <c r="IJ290" s="80"/>
      <c r="IK290" s="80"/>
      <c r="IL290" s="80"/>
      <c r="IM290" s="80"/>
      <c r="IN290" s="80"/>
      <c r="IO290" s="80"/>
      <c r="IP290" s="80"/>
      <c r="IQ290" s="80"/>
      <c r="IR290" s="80"/>
      <c r="IS290" s="80"/>
      <c r="IT290" s="80"/>
      <c r="IU290" s="80"/>
      <c r="IV290" s="80"/>
    </row>
    <row r="291" spans="1:256" s="82" customFormat="1" ht="25.5" customHeight="1" x14ac:dyDescent="0.25">
      <c r="A291" s="64">
        <v>11.1</v>
      </c>
      <c r="B291" s="180" t="s">
        <v>931</v>
      </c>
      <c r="C291" s="185">
        <f>C292</f>
        <v>0</v>
      </c>
      <c r="D291" s="185">
        <f>D292</f>
        <v>0</v>
      </c>
      <c r="E291" s="172">
        <f>E292</f>
        <v>0</v>
      </c>
      <c r="F291" s="79"/>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1"/>
      <c r="AV291" s="79"/>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c r="DC291" s="80"/>
      <c r="DD291" s="80"/>
      <c r="DE291" s="80"/>
      <c r="DF291" s="80"/>
      <c r="DG291" s="80"/>
      <c r="DH291" s="80"/>
      <c r="DI291" s="80"/>
      <c r="DJ291" s="80"/>
      <c r="DK291" s="80"/>
      <c r="DL291" s="80"/>
      <c r="DM291" s="80"/>
      <c r="DN291" s="80"/>
      <c r="DO291" s="80"/>
      <c r="DP291" s="80"/>
      <c r="DQ291" s="80"/>
      <c r="DR291" s="80"/>
      <c r="DS291" s="80"/>
      <c r="DT291" s="80"/>
      <c r="DU291" s="80"/>
      <c r="DV291" s="80"/>
      <c r="DW291" s="80"/>
      <c r="DX291" s="80"/>
      <c r="DY291" s="80"/>
      <c r="DZ291" s="80"/>
      <c r="EA291" s="80"/>
      <c r="EB291" s="80"/>
      <c r="EC291" s="80"/>
      <c r="ED291" s="80"/>
      <c r="EE291" s="80"/>
      <c r="EF291" s="80"/>
      <c r="EG291" s="80"/>
      <c r="EH291" s="80"/>
      <c r="EI291" s="80"/>
      <c r="EJ291" s="80"/>
      <c r="EK291" s="80"/>
      <c r="EL291" s="80"/>
      <c r="EM291" s="80"/>
      <c r="EN291" s="80"/>
      <c r="EO291" s="80"/>
      <c r="EP291" s="80"/>
      <c r="EQ291" s="80"/>
      <c r="ER291" s="80"/>
      <c r="ES291" s="80"/>
      <c r="ET291" s="80"/>
      <c r="EU291" s="80"/>
      <c r="EV291" s="80"/>
      <c r="EW291" s="80"/>
      <c r="EX291" s="80"/>
      <c r="EY291" s="80"/>
      <c r="EZ291" s="80"/>
      <c r="FA291" s="80"/>
      <c r="FB291" s="80"/>
      <c r="FC291" s="80"/>
      <c r="FD291" s="80"/>
      <c r="FE291" s="80"/>
      <c r="FF291" s="80"/>
      <c r="FG291" s="80"/>
      <c r="FH291" s="80"/>
      <c r="FI291" s="80"/>
      <c r="FJ291" s="80"/>
      <c r="FK291" s="80"/>
      <c r="FL291" s="80"/>
      <c r="FM291" s="80"/>
      <c r="FN291" s="80"/>
      <c r="FO291" s="80"/>
      <c r="FP291" s="80"/>
      <c r="FQ291" s="80"/>
      <c r="FR291" s="80"/>
      <c r="FS291" s="80"/>
      <c r="FT291" s="80"/>
      <c r="FU291" s="80"/>
      <c r="FV291" s="80"/>
      <c r="FW291" s="80"/>
      <c r="FX291" s="80"/>
      <c r="FY291" s="80"/>
      <c r="FZ291" s="80"/>
      <c r="GA291" s="80"/>
      <c r="GB291" s="80"/>
      <c r="GC291" s="80"/>
      <c r="GD291" s="80"/>
      <c r="GE291" s="80"/>
      <c r="GF291" s="80"/>
      <c r="GG291" s="80"/>
      <c r="GH291" s="80"/>
      <c r="GI291" s="80"/>
      <c r="GJ291" s="80"/>
      <c r="GK291" s="80"/>
      <c r="GL291" s="80"/>
      <c r="GM291" s="80"/>
      <c r="GN291" s="80"/>
      <c r="GO291" s="80"/>
      <c r="GP291" s="80"/>
      <c r="GQ291" s="80"/>
      <c r="GR291" s="80"/>
      <c r="GS291" s="80"/>
      <c r="GT291" s="80"/>
      <c r="GU291" s="80"/>
      <c r="GV291" s="80"/>
      <c r="GW291" s="80"/>
      <c r="GX291" s="80"/>
      <c r="GY291" s="80"/>
      <c r="GZ291" s="80"/>
      <c r="HA291" s="80"/>
      <c r="HB291" s="80"/>
      <c r="HC291" s="80"/>
      <c r="HD291" s="80"/>
      <c r="HE291" s="80"/>
      <c r="HF291" s="80"/>
      <c r="HG291" s="80"/>
      <c r="HH291" s="80"/>
      <c r="HI291" s="80"/>
      <c r="HJ291" s="80"/>
      <c r="HK291" s="80"/>
      <c r="HL291" s="80"/>
      <c r="HM291" s="80"/>
      <c r="HN291" s="80"/>
      <c r="HO291" s="80"/>
      <c r="HP291" s="80"/>
      <c r="HQ291" s="80"/>
      <c r="HR291" s="80"/>
      <c r="HS291" s="80"/>
      <c r="HT291" s="80"/>
      <c r="HU291" s="80"/>
      <c r="HV291" s="80"/>
      <c r="HW291" s="80"/>
      <c r="HX291" s="80"/>
      <c r="HY291" s="80"/>
      <c r="HZ291" s="80"/>
      <c r="IA291" s="80"/>
      <c r="IB291" s="80"/>
      <c r="IC291" s="80"/>
      <c r="ID291" s="80"/>
      <c r="IE291" s="80"/>
      <c r="IF291" s="80"/>
      <c r="IG291" s="80"/>
      <c r="IH291" s="80"/>
      <c r="II291" s="80"/>
      <c r="IJ291" s="80"/>
      <c r="IK291" s="80"/>
      <c r="IL291" s="80"/>
      <c r="IM291" s="80"/>
      <c r="IN291" s="80"/>
      <c r="IO291" s="80"/>
      <c r="IP291" s="80"/>
      <c r="IQ291" s="80"/>
      <c r="IR291" s="80"/>
      <c r="IS291" s="80"/>
      <c r="IT291" s="80"/>
      <c r="IU291" s="80"/>
      <c r="IV291" s="80"/>
    </row>
    <row r="292" spans="1:256" s="167" customFormat="1" ht="25.5" customHeight="1" x14ac:dyDescent="0.25">
      <c r="A292" s="64" t="s">
        <v>932</v>
      </c>
      <c r="B292" s="88" t="s">
        <v>933</v>
      </c>
      <c r="C292" s="186">
        <f>SUM(C293:C295)</f>
        <v>0</v>
      </c>
      <c r="D292" s="186">
        <f>SUM(D293:D295)</f>
        <v>0</v>
      </c>
      <c r="E292" s="173">
        <f>SUM(E293:E295)</f>
        <v>0</v>
      </c>
      <c r="F292" s="164"/>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c r="AS292" s="165"/>
      <c r="AT292" s="165"/>
      <c r="AU292" s="166"/>
      <c r="AV292" s="164"/>
      <c r="AW292" s="165"/>
      <c r="AX292" s="165"/>
      <c r="AY292" s="165"/>
      <c r="AZ292" s="165"/>
      <c r="BA292" s="165"/>
      <c r="BB292" s="165"/>
      <c r="BC292" s="165"/>
      <c r="BD292" s="165"/>
      <c r="BE292" s="165"/>
      <c r="BF292" s="165"/>
      <c r="BG292" s="165"/>
      <c r="BH292" s="165"/>
      <c r="BI292" s="165"/>
      <c r="BJ292" s="165"/>
      <c r="BK292" s="165"/>
      <c r="BL292" s="165"/>
      <c r="BM292" s="165"/>
      <c r="BN292" s="165"/>
      <c r="BO292" s="165"/>
      <c r="BP292" s="165"/>
      <c r="BQ292" s="165"/>
      <c r="BR292" s="165"/>
      <c r="BS292" s="165"/>
      <c r="BT292" s="165"/>
      <c r="BU292" s="165"/>
      <c r="BV292" s="165"/>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c r="DH292" s="165"/>
      <c r="DI292" s="165"/>
      <c r="DJ292" s="165"/>
      <c r="DK292" s="165"/>
      <c r="DL292" s="165"/>
      <c r="DM292" s="165"/>
      <c r="DN292" s="165"/>
      <c r="DO292" s="165"/>
      <c r="DP292" s="165"/>
      <c r="DQ292" s="165"/>
      <c r="DR292" s="165"/>
      <c r="DS292" s="165"/>
      <c r="DT292" s="165"/>
      <c r="DU292" s="165"/>
      <c r="DV292" s="165"/>
      <c r="DW292" s="165"/>
      <c r="DX292" s="165"/>
      <c r="DY292" s="165"/>
      <c r="DZ292" s="165"/>
      <c r="EA292" s="165"/>
      <c r="EB292" s="165"/>
      <c r="EC292" s="165"/>
      <c r="ED292" s="165"/>
      <c r="EE292" s="165"/>
      <c r="EF292" s="165"/>
      <c r="EG292" s="165"/>
      <c r="EH292" s="165"/>
      <c r="EI292" s="165"/>
      <c r="EJ292" s="165"/>
      <c r="EK292" s="165"/>
      <c r="EL292" s="165"/>
      <c r="EM292" s="165"/>
      <c r="EN292" s="165"/>
      <c r="EO292" s="165"/>
      <c r="EP292" s="165"/>
      <c r="EQ292" s="165"/>
      <c r="ER292" s="165"/>
      <c r="ES292" s="165"/>
      <c r="ET292" s="165"/>
      <c r="EU292" s="165"/>
      <c r="EV292" s="165"/>
      <c r="EW292" s="165"/>
      <c r="EX292" s="165"/>
      <c r="EY292" s="165"/>
      <c r="EZ292" s="165"/>
      <c r="FA292" s="165"/>
      <c r="FB292" s="165"/>
      <c r="FC292" s="165"/>
      <c r="FD292" s="165"/>
      <c r="FE292" s="165"/>
      <c r="FF292" s="165"/>
      <c r="FG292" s="165"/>
      <c r="FH292" s="165"/>
      <c r="FI292" s="165"/>
      <c r="FJ292" s="165"/>
      <c r="FK292" s="165"/>
      <c r="FL292" s="165"/>
      <c r="FM292" s="165"/>
      <c r="FN292" s="165"/>
      <c r="FO292" s="165"/>
      <c r="FP292" s="165"/>
      <c r="FQ292" s="165"/>
      <c r="FR292" s="165"/>
      <c r="FS292" s="165"/>
      <c r="FT292" s="165"/>
      <c r="FU292" s="165"/>
      <c r="FV292" s="165"/>
      <c r="FW292" s="165"/>
      <c r="FX292" s="165"/>
      <c r="FY292" s="165"/>
      <c r="FZ292" s="165"/>
      <c r="GA292" s="165"/>
      <c r="GB292" s="165"/>
      <c r="GC292" s="165"/>
      <c r="GD292" s="165"/>
      <c r="GE292" s="165"/>
      <c r="GF292" s="165"/>
      <c r="GG292" s="165"/>
      <c r="GH292" s="165"/>
      <c r="GI292" s="165"/>
      <c r="GJ292" s="165"/>
      <c r="GK292" s="165"/>
      <c r="GL292" s="165"/>
      <c r="GM292" s="165"/>
      <c r="GN292" s="165"/>
      <c r="GO292" s="165"/>
      <c r="GP292" s="165"/>
      <c r="GQ292" s="165"/>
      <c r="GR292" s="165"/>
      <c r="GS292" s="165"/>
      <c r="GT292" s="165"/>
      <c r="GU292" s="165"/>
      <c r="GV292" s="165"/>
      <c r="GW292" s="165"/>
      <c r="GX292" s="165"/>
      <c r="GY292" s="165"/>
      <c r="GZ292" s="165"/>
      <c r="HA292" s="165"/>
      <c r="HB292" s="165"/>
      <c r="HC292" s="165"/>
      <c r="HD292" s="165"/>
      <c r="HE292" s="165"/>
      <c r="HF292" s="165"/>
      <c r="HG292" s="165"/>
      <c r="HH292" s="165"/>
      <c r="HI292" s="165"/>
      <c r="HJ292" s="165"/>
      <c r="HK292" s="165"/>
      <c r="HL292" s="165"/>
      <c r="HM292" s="165"/>
      <c r="HN292" s="165"/>
      <c r="HO292" s="165"/>
      <c r="HP292" s="165"/>
      <c r="HQ292" s="165"/>
      <c r="HR292" s="165"/>
      <c r="HS292" s="165"/>
      <c r="HT292" s="165"/>
      <c r="HU292" s="165"/>
      <c r="HV292" s="165"/>
      <c r="HW292" s="165"/>
      <c r="HX292" s="165"/>
      <c r="HY292" s="165"/>
      <c r="HZ292" s="165"/>
      <c r="IA292" s="165"/>
      <c r="IB292" s="165"/>
      <c r="IC292" s="165"/>
      <c r="ID292" s="165"/>
      <c r="IE292" s="165"/>
      <c r="IF292" s="165"/>
      <c r="IG292" s="165"/>
      <c r="IH292" s="165"/>
      <c r="II292" s="165"/>
      <c r="IJ292" s="165"/>
      <c r="IK292" s="165"/>
      <c r="IL292" s="165"/>
      <c r="IM292" s="165"/>
      <c r="IN292" s="165"/>
      <c r="IO292" s="165"/>
      <c r="IP292" s="165"/>
      <c r="IQ292" s="165"/>
      <c r="IR292" s="165"/>
      <c r="IS292" s="165"/>
      <c r="IT292" s="165"/>
      <c r="IU292" s="165"/>
      <c r="IV292" s="165"/>
    </row>
    <row r="293" spans="1:256" s="191" customFormat="1" ht="25.5" customHeight="1" x14ac:dyDescent="0.25">
      <c r="A293" s="75" t="s">
        <v>934</v>
      </c>
      <c r="B293" s="134" t="s">
        <v>935</v>
      </c>
      <c r="C293" s="187"/>
      <c r="D293" s="187"/>
      <c r="E293" s="78">
        <f>C293+D293</f>
        <v>0</v>
      </c>
      <c r="F293" s="188"/>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c r="AN293" s="189"/>
      <c r="AO293" s="189"/>
      <c r="AP293" s="189"/>
      <c r="AQ293" s="189"/>
      <c r="AR293" s="189"/>
      <c r="AS293" s="189"/>
      <c r="AT293" s="189"/>
      <c r="AU293" s="190"/>
      <c r="AV293" s="188"/>
      <c r="AW293" s="189"/>
      <c r="AX293" s="189"/>
      <c r="AY293" s="189"/>
      <c r="AZ293" s="189"/>
      <c r="BA293" s="189"/>
      <c r="BB293" s="189"/>
      <c r="BC293" s="189"/>
      <c r="BD293" s="189"/>
      <c r="BE293" s="189"/>
      <c r="BF293" s="189"/>
      <c r="BG293" s="189"/>
      <c r="BH293" s="189"/>
      <c r="BI293" s="189"/>
      <c r="BJ293" s="189"/>
      <c r="BK293" s="189"/>
      <c r="BL293" s="189"/>
      <c r="BM293" s="189"/>
      <c r="BN293" s="189"/>
      <c r="BO293" s="189"/>
      <c r="BP293" s="189"/>
      <c r="BQ293" s="189"/>
      <c r="BR293" s="189"/>
      <c r="BS293" s="189"/>
      <c r="BT293" s="189"/>
      <c r="BU293" s="189"/>
      <c r="BV293" s="189"/>
      <c r="BW293" s="189"/>
      <c r="BX293" s="189"/>
      <c r="BY293" s="189"/>
      <c r="BZ293" s="189"/>
      <c r="CA293" s="189"/>
      <c r="CB293" s="189"/>
      <c r="CC293" s="189"/>
      <c r="CD293" s="189"/>
      <c r="CE293" s="189"/>
      <c r="CF293" s="189"/>
      <c r="CG293" s="189"/>
      <c r="CH293" s="189"/>
      <c r="CI293" s="189"/>
      <c r="CJ293" s="189"/>
      <c r="CK293" s="189"/>
      <c r="CL293" s="189"/>
      <c r="CM293" s="189"/>
      <c r="CN293" s="189"/>
      <c r="CO293" s="189"/>
      <c r="CP293" s="189"/>
      <c r="CQ293" s="189"/>
      <c r="CR293" s="189"/>
      <c r="CS293" s="189"/>
      <c r="CT293" s="189"/>
      <c r="CU293" s="189"/>
      <c r="CV293" s="189"/>
      <c r="CW293" s="189"/>
      <c r="CX293" s="189"/>
      <c r="CY293" s="189"/>
      <c r="CZ293" s="189"/>
      <c r="DA293" s="189"/>
      <c r="DB293" s="189"/>
      <c r="DC293" s="189"/>
      <c r="DD293" s="189"/>
      <c r="DE293" s="189"/>
      <c r="DF293" s="189"/>
      <c r="DG293" s="189"/>
      <c r="DH293" s="189"/>
      <c r="DI293" s="189"/>
      <c r="DJ293" s="189"/>
      <c r="DK293" s="189"/>
      <c r="DL293" s="189"/>
      <c r="DM293" s="189"/>
      <c r="DN293" s="189"/>
      <c r="DO293" s="189"/>
      <c r="DP293" s="189"/>
      <c r="DQ293" s="189"/>
      <c r="DR293" s="189"/>
      <c r="DS293" s="189"/>
      <c r="DT293" s="189"/>
      <c r="DU293" s="189"/>
      <c r="DV293" s="189"/>
      <c r="DW293" s="189"/>
      <c r="DX293" s="189"/>
      <c r="DY293" s="189"/>
      <c r="DZ293" s="189"/>
      <c r="EA293" s="189"/>
      <c r="EB293" s="189"/>
      <c r="EC293" s="189"/>
      <c r="ED293" s="189"/>
      <c r="EE293" s="189"/>
      <c r="EF293" s="189"/>
      <c r="EG293" s="189"/>
      <c r="EH293" s="189"/>
      <c r="EI293" s="189"/>
      <c r="EJ293" s="189"/>
      <c r="EK293" s="189"/>
      <c r="EL293" s="189"/>
      <c r="EM293" s="189"/>
      <c r="EN293" s="189"/>
      <c r="EO293" s="189"/>
      <c r="EP293" s="189"/>
      <c r="EQ293" s="189"/>
      <c r="ER293" s="189"/>
      <c r="ES293" s="189"/>
      <c r="ET293" s="189"/>
      <c r="EU293" s="189"/>
      <c r="EV293" s="189"/>
      <c r="EW293" s="189"/>
      <c r="EX293" s="189"/>
      <c r="EY293" s="189"/>
      <c r="EZ293" s="189"/>
      <c r="FA293" s="189"/>
      <c r="FB293" s="189"/>
      <c r="FC293" s="189"/>
      <c r="FD293" s="189"/>
      <c r="FE293" s="189"/>
      <c r="FF293" s="189"/>
      <c r="FG293" s="189"/>
      <c r="FH293" s="189"/>
      <c r="FI293" s="189"/>
      <c r="FJ293" s="189"/>
      <c r="FK293" s="189"/>
      <c r="FL293" s="189"/>
      <c r="FM293" s="189"/>
      <c r="FN293" s="189"/>
      <c r="FO293" s="189"/>
      <c r="FP293" s="189"/>
      <c r="FQ293" s="189"/>
      <c r="FR293" s="189"/>
      <c r="FS293" s="189"/>
      <c r="FT293" s="189"/>
      <c r="FU293" s="189"/>
      <c r="FV293" s="189"/>
      <c r="FW293" s="189"/>
      <c r="FX293" s="189"/>
      <c r="FY293" s="189"/>
      <c r="FZ293" s="189"/>
      <c r="GA293" s="189"/>
      <c r="GB293" s="189"/>
      <c r="GC293" s="189"/>
      <c r="GD293" s="189"/>
      <c r="GE293" s="189"/>
      <c r="GF293" s="189"/>
      <c r="GG293" s="189"/>
      <c r="GH293" s="189"/>
      <c r="GI293" s="189"/>
      <c r="GJ293" s="189"/>
      <c r="GK293" s="189"/>
      <c r="GL293" s="189"/>
      <c r="GM293" s="189"/>
      <c r="GN293" s="189"/>
      <c r="GO293" s="189"/>
      <c r="GP293" s="189"/>
      <c r="GQ293" s="189"/>
      <c r="GR293" s="189"/>
      <c r="GS293" s="189"/>
      <c r="GT293" s="189"/>
      <c r="GU293" s="189"/>
      <c r="GV293" s="189"/>
      <c r="GW293" s="189"/>
      <c r="GX293" s="189"/>
      <c r="GY293" s="189"/>
      <c r="GZ293" s="189"/>
      <c r="HA293" s="189"/>
      <c r="HB293" s="189"/>
      <c r="HC293" s="189"/>
      <c r="HD293" s="189"/>
      <c r="HE293" s="189"/>
      <c r="HF293" s="189"/>
      <c r="HG293" s="189"/>
      <c r="HH293" s="189"/>
      <c r="HI293" s="189"/>
      <c r="HJ293" s="189"/>
      <c r="HK293" s="189"/>
      <c r="HL293" s="189"/>
      <c r="HM293" s="189"/>
      <c r="HN293" s="189"/>
      <c r="HO293" s="189"/>
      <c r="HP293" s="189"/>
      <c r="HQ293" s="189"/>
      <c r="HR293" s="189"/>
      <c r="HS293" s="189"/>
      <c r="HT293" s="189"/>
      <c r="HU293" s="189"/>
      <c r="HV293" s="189"/>
      <c r="HW293" s="189"/>
      <c r="HX293" s="189"/>
      <c r="HY293" s="189"/>
      <c r="HZ293" s="189"/>
      <c r="IA293" s="189"/>
      <c r="IB293" s="189"/>
      <c r="IC293" s="189"/>
      <c r="ID293" s="189"/>
      <c r="IE293" s="189"/>
      <c r="IF293" s="189"/>
      <c r="IG293" s="189"/>
      <c r="IH293" s="189"/>
      <c r="II293" s="189"/>
      <c r="IJ293" s="189"/>
      <c r="IK293" s="189"/>
      <c r="IL293" s="189"/>
      <c r="IM293" s="189"/>
      <c r="IN293" s="189"/>
      <c r="IO293" s="189"/>
      <c r="IP293" s="189"/>
      <c r="IQ293" s="189"/>
      <c r="IR293" s="189"/>
      <c r="IS293" s="189"/>
      <c r="IT293" s="189"/>
      <c r="IU293" s="189"/>
      <c r="IV293" s="189"/>
    </row>
    <row r="294" spans="1:256" ht="25.5" customHeight="1" x14ac:dyDescent="0.25">
      <c r="A294" s="75" t="s">
        <v>936</v>
      </c>
      <c r="B294" s="134" t="s">
        <v>937</v>
      </c>
      <c r="C294" s="192"/>
      <c r="D294" s="192"/>
      <c r="E294" s="78">
        <f>C294+D294</f>
        <v>0</v>
      </c>
      <c r="F294" s="127"/>
      <c r="AU294" s="129"/>
      <c r="AV294" s="127"/>
    </row>
    <row r="295" spans="1:256" ht="25.5" customHeight="1" x14ac:dyDescent="0.25">
      <c r="A295" s="75" t="s">
        <v>938</v>
      </c>
      <c r="B295" s="134" t="s">
        <v>939</v>
      </c>
      <c r="C295" s="192"/>
      <c r="D295" s="192"/>
      <c r="E295" s="78">
        <f>C295+D295</f>
        <v>0</v>
      </c>
      <c r="F295" s="127"/>
      <c r="AU295" s="129"/>
      <c r="AV295" s="127"/>
    </row>
    <row r="296" spans="1:256" ht="25.5" customHeight="1" x14ac:dyDescent="0.25">
      <c r="A296" s="193">
        <v>12</v>
      </c>
      <c r="B296" s="194" t="s">
        <v>940</v>
      </c>
      <c r="C296" s="195">
        <v>0</v>
      </c>
      <c r="D296" s="195">
        <v>0</v>
      </c>
      <c r="E296" s="196">
        <v>0</v>
      </c>
      <c r="F296" s="127"/>
      <c r="AU296" s="129"/>
      <c r="AV296" s="127"/>
    </row>
    <row r="297" spans="1:256" ht="25.5" customHeight="1" x14ac:dyDescent="0.25">
      <c r="A297" s="193">
        <v>13</v>
      </c>
      <c r="B297" s="194" t="s">
        <v>941</v>
      </c>
      <c r="C297" s="195">
        <f>+C298+C299+C300</f>
        <v>0</v>
      </c>
      <c r="D297" s="195">
        <f>+D298+D299+D300</f>
        <v>0</v>
      </c>
      <c r="E297" s="197">
        <f>+E298+E299+E300</f>
        <v>0</v>
      </c>
      <c r="F297" s="127"/>
      <c r="AU297" s="129"/>
      <c r="AV297" s="127"/>
    </row>
    <row r="298" spans="1:256" ht="25.5" customHeight="1" x14ac:dyDescent="0.25">
      <c r="A298" s="198"/>
      <c r="B298" s="199" t="s">
        <v>942</v>
      </c>
      <c r="C298" s="200"/>
      <c r="D298" s="200"/>
      <c r="E298" s="201">
        <f>+C298+D298</f>
        <v>0</v>
      </c>
      <c r="F298" s="127"/>
      <c r="AU298" s="129"/>
      <c r="AV298" s="127"/>
    </row>
    <row r="299" spans="1:256" ht="25.5" customHeight="1" x14ac:dyDescent="0.25">
      <c r="A299" s="198"/>
      <c r="B299" s="199" t="s">
        <v>943</v>
      </c>
      <c r="C299" s="200">
        <v>0</v>
      </c>
      <c r="D299" s="200"/>
      <c r="E299" s="201">
        <f>+C299+D299</f>
        <v>0</v>
      </c>
      <c r="F299" s="127"/>
      <c r="AU299" s="129"/>
      <c r="AV299" s="127"/>
    </row>
    <row r="300" spans="1:256" ht="25.5" customHeight="1" x14ac:dyDescent="0.25">
      <c r="A300" s="202"/>
      <c r="B300" s="203" t="s">
        <v>944</v>
      </c>
      <c r="C300" s="204"/>
      <c r="D300" s="204"/>
      <c r="E300" s="201">
        <f>+C300+D300</f>
        <v>0</v>
      </c>
      <c r="F300" s="205"/>
      <c r="G300" s="206"/>
      <c r="H300" s="206"/>
      <c r="I300" s="206"/>
      <c r="J300" s="206"/>
      <c r="K300" s="20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c r="AH300" s="206"/>
      <c r="AI300" s="206"/>
      <c r="AJ300" s="206"/>
      <c r="AK300" s="206"/>
      <c r="AL300" s="206"/>
      <c r="AM300" s="206"/>
      <c r="AN300" s="206"/>
      <c r="AO300" s="206"/>
      <c r="AP300" s="206"/>
      <c r="AQ300" s="206"/>
      <c r="AR300" s="206"/>
      <c r="AS300" s="206"/>
      <c r="AT300" s="206"/>
      <c r="AU300" s="207"/>
      <c r="AV300" s="127"/>
    </row>
    <row r="301" spans="1:256" ht="25.5" customHeight="1" x14ac:dyDescent="0.25">
      <c r="A301" s="299" t="s">
        <v>945</v>
      </c>
      <c r="B301" s="300"/>
      <c r="C301" s="208">
        <f>C5+C49+C55+C59+C183+C212+C235+C246+C262+C282+C290+C297</f>
        <v>2630315339</v>
      </c>
      <c r="D301" s="208">
        <f>D5+D49+D55+D59+D183+D212+D235+D246+D262+D282+D290+D297</f>
        <v>549258304.70000005</v>
      </c>
      <c r="E301" s="209">
        <f>E5+E49+E55+E59+E183+E212+E235+E246+E262+E282+E290+E297</f>
        <v>3179573643.6999998</v>
      </c>
      <c r="F301" s="210"/>
      <c r="G301" s="211"/>
      <c r="H301" s="211"/>
      <c r="I301" s="211"/>
      <c r="J301" s="211"/>
      <c r="K301" s="211"/>
      <c r="L301" s="211"/>
      <c r="M301" s="211"/>
      <c r="N301" s="211"/>
      <c r="O301" s="211"/>
      <c r="P301" s="211"/>
      <c r="Q301" s="211"/>
      <c r="R301" s="211"/>
      <c r="S301" s="211"/>
      <c r="T301" s="211"/>
      <c r="U301" s="211"/>
      <c r="V301" s="211"/>
      <c r="W301" s="211"/>
      <c r="X301" s="211"/>
      <c r="Y301" s="211"/>
      <c r="Z301" s="211"/>
      <c r="AA301" s="211"/>
      <c r="AB301" s="211"/>
      <c r="AC301" s="211"/>
      <c r="AD301" s="211"/>
      <c r="AE301" s="211"/>
      <c r="AF301" s="211"/>
      <c r="AG301" s="211"/>
      <c r="AH301" s="211"/>
      <c r="AI301" s="211"/>
      <c r="AJ301" s="211"/>
      <c r="AK301" s="211"/>
      <c r="AL301" s="211"/>
      <c r="AM301" s="211"/>
      <c r="AN301" s="211"/>
      <c r="AO301" s="211"/>
      <c r="AP301" s="211"/>
      <c r="AQ301" s="211"/>
      <c r="AR301" s="211"/>
      <c r="AS301" s="211"/>
      <c r="AT301" s="211"/>
      <c r="AU301" s="212"/>
      <c r="AV301" s="127"/>
    </row>
    <row r="302" spans="1:256" ht="14.25" hidden="1" customHeight="1" x14ac:dyDescent="0.3">
      <c r="A302" s="213"/>
      <c r="B302" s="214"/>
      <c r="C302" s="215"/>
      <c r="D302" s="216"/>
      <c r="E302" s="217"/>
      <c r="F302" s="218"/>
      <c r="G302" s="218"/>
      <c r="H302" s="218"/>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row>
    <row r="303" spans="1:256" ht="14.25" hidden="1" customHeight="1" x14ac:dyDescent="0.3"/>
    <row r="304" spans="1:256" ht="14.25" hidden="1" customHeight="1" x14ac:dyDescent="0.3"/>
    <row r="305" ht="14.25" hidden="1" customHeight="1" x14ac:dyDescent="0.3"/>
    <row r="306" ht="14.25" hidden="1" customHeight="1" x14ac:dyDescent="0.3"/>
    <row r="307" ht="14.25" hidden="1" customHeight="1" x14ac:dyDescent="0.3"/>
    <row r="308" ht="14.25" hidden="1" customHeight="1" x14ac:dyDescent="0.3"/>
    <row r="309" ht="14.25" hidden="1" customHeight="1" x14ac:dyDescent="0.3"/>
    <row r="310" ht="14.25" hidden="1" customHeight="1" x14ac:dyDescent="0.3"/>
    <row r="311" ht="14.25" hidden="1" customHeight="1" x14ac:dyDescent="0.3"/>
    <row r="312" ht="14.25" hidden="1" customHeight="1" x14ac:dyDescent="0.3"/>
    <row r="313" ht="14.25" hidden="1" customHeight="1" x14ac:dyDescent="0.3"/>
    <row r="314" ht="14.25" hidden="1" customHeight="1" x14ac:dyDescent="0.3"/>
    <row r="315" ht="14.25" hidden="1" customHeight="1" x14ac:dyDescent="0.3"/>
    <row r="316" ht="14.25" hidden="1" customHeight="1" x14ac:dyDescent="0.3"/>
    <row r="317" ht="14.25" hidden="1" customHeight="1" x14ac:dyDescent="0.3"/>
    <row r="318" ht="14.25" hidden="1" customHeight="1" x14ac:dyDescent="0.3"/>
    <row r="319" ht="14.25" hidden="1" customHeight="1" x14ac:dyDescent="0.3"/>
    <row r="320"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36.75" hidden="1" customHeight="1" x14ac:dyDescent="0.3"/>
    <row r="949" ht="36.75" hidden="1" customHeight="1" x14ac:dyDescent="0.3"/>
    <row r="950" ht="36.75" hidden="1" customHeight="1" x14ac:dyDescent="0.3"/>
    <row r="951" ht="36.75" hidden="1" customHeight="1" x14ac:dyDescent="0.3"/>
  </sheetData>
  <mergeCells count="8">
    <mergeCell ref="A1:XFD1"/>
    <mergeCell ref="A2:E2"/>
    <mergeCell ref="E3:E4"/>
    <mergeCell ref="A301:B301"/>
    <mergeCell ref="A3:A4"/>
    <mergeCell ref="B3:B4"/>
    <mergeCell ref="C3:C4"/>
    <mergeCell ref="D3:D4"/>
  </mergeCells>
  <conditionalFormatting sqref="C236">
    <cfRule type="containsBlanks" dxfId="427" priority="7">
      <formula>LEN(TRIM(C236))=0</formula>
    </cfRule>
  </conditionalFormatting>
  <conditionalFormatting sqref="C222 C229:C230 C226 C218 C224 C220 C232:C233">
    <cfRule type="containsBlanks" dxfId="426" priority="12">
      <formula>LEN(TRIM(C218))=0</formula>
    </cfRule>
  </conditionalFormatting>
  <conditionalFormatting sqref="C243">
    <cfRule type="containsBlanks" dxfId="425" priority="11">
      <formula>LEN(TRIM(C243))=0</formula>
    </cfRule>
  </conditionalFormatting>
  <conditionalFormatting sqref="C239">
    <cfRule type="containsBlanks" dxfId="424" priority="10">
      <formula>LEN(TRIM(C239))=0</formula>
    </cfRule>
  </conditionalFormatting>
  <conditionalFormatting sqref="C237">
    <cfRule type="containsBlanks" dxfId="423" priority="9">
      <formula>LEN(TRIM(C237))=0</formula>
    </cfRule>
  </conditionalFormatting>
  <conditionalFormatting sqref="C241">
    <cfRule type="containsBlanks" dxfId="422" priority="8">
      <formula>LEN(TRIM(C241))=0</formula>
    </cfRule>
  </conditionalFormatting>
  <conditionalFormatting sqref="D236">
    <cfRule type="containsBlanks" dxfId="421" priority="1">
      <formula>LEN(TRIM(D236))=0</formula>
    </cfRule>
  </conditionalFormatting>
  <conditionalFormatting sqref="D222 D229:D230 D226 D218 D224 D220 D232:D233">
    <cfRule type="containsBlanks" dxfId="420" priority="6">
      <formula>LEN(TRIM(D218))=0</formula>
    </cfRule>
  </conditionalFormatting>
  <conditionalFormatting sqref="D243">
    <cfRule type="containsBlanks" dxfId="419" priority="5">
      <formula>LEN(TRIM(D243))=0</formula>
    </cfRule>
  </conditionalFormatting>
  <conditionalFormatting sqref="D239">
    <cfRule type="containsBlanks" dxfId="418" priority="4">
      <formula>LEN(TRIM(D239))=0</formula>
    </cfRule>
  </conditionalFormatting>
  <conditionalFormatting sqref="D237">
    <cfRule type="containsBlanks" dxfId="417" priority="3">
      <formula>LEN(TRIM(D237))=0</formula>
    </cfRule>
  </conditionalFormatting>
  <conditionalFormatting sqref="D241">
    <cfRule type="containsBlanks" dxfId="416" priority="2">
      <formula>LEN(TRIM(D241))=0</formula>
    </cfRule>
  </conditionalFormatting>
  <dataValidations count="3">
    <dataValidation operator="greaterThanOrEqual" allowBlank="1" showInputMessage="1" showErrorMessage="1" sqref="E69 D113:D115 D122:D123 D129:D132 D182:D184 D242 D289:D290 D118:D120 D125:D127 D134:D136 D159:D161 D163:D170 D172:D174 D151:D156 D60:D80 D249:D251 D244:D247 D253:D257 D210:D228 D271 D269 D273:D276 D279:D282 D176:D180 D138:D149 D284:D287 D82:D111 D298:D300 D186:D190 D192:D208 D240 D265:D266 D302:D65544 D233:D238 D231 D259:D262 D294:D296 D3:D58"/>
    <dataValidation type="whole" operator="greaterThanOrEqual" allowBlank="1" showInputMessage="1" showErrorMessage="1" sqref="C274:C275 C265 C76:C79 C72 C47:C48 C58 C109 C259:C261 C227 C39:C41 C211 C238 C90 C113:C115 C95:C96 C118:C119 C208 C123:C124 C139:C142 C167 C221 C144 C165 C182 C102:C103 C44 C244:C245 C199:C203 C223 C279:C281 C10 C107 C12:C14 C284:C285 C271 C269 C287 C242 C215 C192:C195 C225 C177:C179 C289 C240 C186:C189">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s>
  <printOptions horizontalCentered="1" gridLines="1"/>
  <pageMargins left="0.47244094488188981" right="0.59055118110236227" top="0.47244094488188981" bottom="0.59055118110236227" header="0.39370078740157483" footer="0.31496062992125984"/>
  <pageSetup scale="56" fitToHeight="7" orientation="portrait" verticalDpi="4294967295" r:id="rId1"/>
  <headerFooter>
    <oddFooter xml:space="preserve">&amp;LEjercicio Fiscal 2018&amp;RPágina &amp;P de &amp;N&amp;K00+000----------- &amp;K01+000   </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1"/>
  <sheetViews>
    <sheetView tabSelected="1" view="pageLayout" topLeftCell="A286" zoomScaleNormal="100" workbookViewId="0">
      <selection activeCell="A17" sqref="A17"/>
    </sheetView>
  </sheetViews>
  <sheetFormatPr baseColWidth="10" defaultRowHeight="15" x14ac:dyDescent="0.25"/>
  <cols>
    <col min="1" max="1" width="11.5703125" customWidth="1"/>
    <col min="2" max="2" width="54.7109375" style="40" customWidth="1"/>
    <col min="3" max="3" width="21.7109375" style="40" customWidth="1"/>
    <col min="4" max="4" width="19.5703125" style="9" customWidth="1"/>
    <col min="5" max="5" width="15.28515625" customWidth="1"/>
    <col min="6" max="9" width="13.7109375" customWidth="1"/>
    <col min="10" max="10" width="14.140625" customWidth="1"/>
    <col min="11" max="15" width="16.7109375" customWidth="1"/>
    <col min="16" max="16" width="15.28515625" bestFit="1" customWidth="1"/>
    <col min="17" max="17" width="10.5703125" customWidth="1"/>
  </cols>
  <sheetData>
    <row r="1" spans="1:10" ht="14.45" hidden="1" x14ac:dyDescent="0.3">
      <c r="B1" s="39"/>
      <c r="D1"/>
    </row>
    <row r="2" spans="1:10" ht="14.45" hidden="1" x14ac:dyDescent="0.3">
      <c r="B2" s="39"/>
      <c r="D2"/>
    </row>
    <row r="3" spans="1:10" s="33" customFormat="1" x14ac:dyDescent="0.25">
      <c r="A3" s="309" t="s">
        <v>455</v>
      </c>
      <c r="B3" s="311" t="s">
        <v>456</v>
      </c>
      <c r="C3" s="315" t="s">
        <v>950</v>
      </c>
      <c r="D3"/>
      <c r="E3"/>
      <c r="F3"/>
      <c r="G3"/>
      <c r="H3"/>
      <c r="I3"/>
      <c r="J3"/>
    </row>
    <row r="4" spans="1:10" s="33" customFormat="1" ht="16.149999999999999" customHeight="1" thickBot="1" x14ac:dyDescent="0.3">
      <c r="A4" s="310"/>
      <c r="B4" s="312"/>
      <c r="C4" s="316"/>
      <c r="D4"/>
      <c r="E4"/>
      <c r="F4"/>
      <c r="G4"/>
      <c r="H4"/>
      <c r="I4"/>
      <c r="J4"/>
    </row>
    <row r="5" spans="1:10" s="33" customFormat="1" ht="14.45" x14ac:dyDescent="0.3">
      <c r="A5" s="226">
        <v>1</v>
      </c>
      <c r="B5" s="227" t="s">
        <v>460</v>
      </c>
      <c r="C5" s="228">
        <v>805044020</v>
      </c>
      <c r="D5"/>
      <c r="E5"/>
      <c r="F5"/>
      <c r="G5"/>
      <c r="H5"/>
      <c r="I5"/>
      <c r="J5"/>
    </row>
    <row r="6" spans="1:10" s="33" customFormat="1" ht="14.45" x14ac:dyDescent="0.3">
      <c r="A6" s="229">
        <v>1.1000000000000001</v>
      </c>
      <c r="B6" s="230" t="s">
        <v>461</v>
      </c>
      <c r="C6" s="231">
        <v>4850485</v>
      </c>
      <c r="D6"/>
      <c r="E6"/>
      <c r="F6"/>
      <c r="G6"/>
      <c r="H6"/>
      <c r="I6"/>
      <c r="J6"/>
    </row>
    <row r="7" spans="1:10" s="33" customFormat="1" x14ac:dyDescent="0.25">
      <c r="A7" s="229" t="s">
        <v>462</v>
      </c>
      <c r="B7" s="232" t="s">
        <v>463</v>
      </c>
      <c r="C7" s="233">
        <v>4850485</v>
      </c>
      <c r="D7"/>
      <c r="E7"/>
      <c r="F7"/>
      <c r="G7"/>
      <c r="H7"/>
      <c r="I7"/>
      <c r="J7"/>
    </row>
    <row r="8" spans="1:10" s="33" customFormat="1" x14ac:dyDescent="0.25">
      <c r="A8" s="234" t="s">
        <v>464</v>
      </c>
      <c r="B8" s="235" t="s">
        <v>465</v>
      </c>
      <c r="C8" s="236">
        <v>4900</v>
      </c>
      <c r="D8"/>
      <c r="E8"/>
      <c r="F8"/>
      <c r="G8"/>
      <c r="H8"/>
      <c r="I8"/>
      <c r="J8"/>
    </row>
    <row r="9" spans="1:10" s="33" customFormat="1" x14ac:dyDescent="0.25">
      <c r="A9" s="234" t="s">
        <v>466</v>
      </c>
      <c r="B9" s="235" t="s">
        <v>467</v>
      </c>
      <c r="C9" s="236">
        <v>4767065</v>
      </c>
      <c r="D9"/>
      <c r="E9"/>
      <c r="F9"/>
      <c r="G9"/>
      <c r="H9"/>
      <c r="I9"/>
      <c r="J9"/>
    </row>
    <row r="10" spans="1:10" s="33" customFormat="1" ht="14.45" x14ac:dyDescent="0.3">
      <c r="A10" s="234" t="s">
        <v>468</v>
      </c>
      <c r="B10" s="235" t="s">
        <v>469</v>
      </c>
      <c r="C10" s="236">
        <v>0</v>
      </c>
      <c r="D10"/>
      <c r="E10"/>
      <c r="F10"/>
      <c r="G10"/>
      <c r="H10"/>
      <c r="I10"/>
      <c r="J10"/>
    </row>
    <row r="11" spans="1:10" s="33" customFormat="1" x14ac:dyDescent="0.25">
      <c r="A11" s="234" t="s">
        <v>470</v>
      </c>
      <c r="B11" s="235" t="s">
        <v>471</v>
      </c>
      <c r="C11" s="236">
        <v>78520</v>
      </c>
      <c r="D11"/>
      <c r="E11"/>
      <c r="F11"/>
      <c r="G11"/>
      <c r="H11"/>
      <c r="I11"/>
      <c r="J11"/>
    </row>
    <row r="12" spans="1:10" s="33" customFormat="1" x14ac:dyDescent="0.25">
      <c r="A12" s="234" t="s">
        <v>472</v>
      </c>
      <c r="B12" s="235" t="s">
        <v>473</v>
      </c>
      <c r="C12" s="236">
        <v>0</v>
      </c>
      <c r="D12"/>
      <c r="E12"/>
      <c r="F12"/>
      <c r="G12"/>
      <c r="H12"/>
      <c r="I12"/>
      <c r="J12"/>
    </row>
    <row r="13" spans="1:10" s="33" customFormat="1" x14ac:dyDescent="0.25">
      <c r="A13" s="234" t="s">
        <v>474</v>
      </c>
      <c r="B13" s="235" t="s">
        <v>475</v>
      </c>
      <c r="C13" s="236">
        <v>0</v>
      </c>
      <c r="D13"/>
      <c r="E13"/>
      <c r="F13"/>
      <c r="G13"/>
      <c r="H13"/>
      <c r="I13"/>
      <c r="J13"/>
    </row>
    <row r="14" spans="1:10" s="33" customFormat="1" x14ac:dyDescent="0.25">
      <c r="A14" s="234" t="s">
        <v>476</v>
      </c>
      <c r="B14" s="235" t="s">
        <v>477</v>
      </c>
      <c r="C14" s="236">
        <v>0</v>
      </c>
      <c r="D14"/>
      <c r="E14"/>
      <c r="F14"/>
      <c r="G14"/>
      <c r="H14"/>
      <c r="I14"/>
      <c r="J14"/>
    </row>
    <row r="15" spans="1:10" s="33" customFormat="1" ht="14.45" x14ac:dyDescent="0.3">
      <c r="A15" s="229">
        <v>1.2</v>
      </c>
      <c r="B15" s="230" t="s">
        <v>478</v>
      </c>
      <c r="C15" s="231">
        <v>738324333</v>
      </c>
      <c r="D15"/>
      <c r="E15"/>
      <c r="F15"/>
      <c r="G15"/>
      <c r="H15"/>
      <c r="I15"/>
      <c r="J15"/>
    </row>
    <row r="16" spans="1:10" s="33" customFormat="1" ht="14.45" x14ac:dyDescent="0.3">
      <c r="A16" s="229" t="s">
        <v>479</v>
      </c>
      <c r="B16" s="237" t="s">
        <v>480</v>
      </c>
      <c r="C16" s="238">
        <v>351218759</v>
      </c>
      <c r="D16"/>
      <c r="E16"/>
      <c r="F16"/>
      <c r="G16"/>
      <c r="H16"/>
      <c r="I16"/>
      <c r="J16"/>
    </row>
    <row r="17" spans="1:10" s="33" customFormat="1" x14ac:dyDescent="0.25">
      <c r="A17" s="234" t="s">
        <v>481</v>
      </c>
      <c r="B17" s="235" t="s">
        <v>482</v>
      </c>
      <c r="C17" s="236">
        <v>37567954</v>
      </c>
      <c r="D17"/>
      <c r="E17"/>
      <c r="F17"/>
      <c r="G17"/>
      <c r="H17"/>
      <c r="I17"/>
      <c r="J17"/>
    </row>
    <row r="18" spans="1:10" s="33" customFormat="1" ht="14.45" x14ac:dyDescent="0.3">
      <c r="A18" s="234" t="s">
        <v>483</v>
      </c>
      <c r="B18" s="235" t="s">
        <v>484</v>
      </c>
      <c r="C18" s="236">
        <v>313650805</v>
      </c>
      <c r="D18"/>
      <c r="E18"/>
      <c r="F18"/>
      <c r="G18"/>
      <c r="H18"/>
      <c r="I18"/>
      <c r="J18"/>
    </row>
    <row r="19" spans="1:10" s="33" customFormat="1" ht="14.45" x14ac:dyDescent="0.3">
      <c r="A19" s="229" t="s">
        <v>485</v>
      </c>
      <c r="B19" s="237" t="s">
        <v>486</v>
      </c>
      <c r="C19" s="238">
        <v>295605263</v>
      </c>
      <c r="D19"/>
      <c r="E19"/>
      <c r="F19"/>
      <c r="G19"/>
      <c r="H19"/>
      <c r="I19"/>
      <c r="J19"/>
    </row>
    <row r="20" spans="1:10" s="33" customFormat="1" x14ac:dyDescent="0.25">
      <c r="A20" s="234" t="s">
        <v>487</v>
      </c>
      <c r="B20" s="235" t="s">
        <v>488</v>
      </c>
      <c r="C20" s="236">
        <v>288910086</v>
      </c>
      <c r="D20"/>
      <c r="E20"/>
      <c r="F20"/>
      <c r="G20"/>
      <c r="H20"/>
      <c r="I20"/>
      <c r="J20"/>
    </row>
    <row r="21" spans="1:10" s="33" customFormat="1" x14ac:dyDescent="0.25">
      <c r="A21" s="234" t="s">
        <v>489</v>
      </c>
      <c r="B21" s="235" t="s">
        <v>490</v>
      </c>
      <c r="C21" s="236">
        <v>6695177</v>
      </c>
      <c r="D21"/>
      <c r="E21"/>
      <c r="F21"/>
      <c r="G21"/>
      <c r="H21"/>
      <c r="I21"/>
      <c r="J21"/>
    </row>
    <row r="22" spans="1:10" s="33" customFormat="1" x14ac:dyDescent="0.25">
      <c r="A22" s="229" t="s">
        <v>491</v>
      </c>
      <c r="B22" s="232" t="s">
        <v>492</v>
      </c>
      <c r="C22" s="233">
        <v>91500311</v>
      </c>
      <c r="D22"/>
      <c r="E22"/>
      <c r="F22"/>
      <c r="G22"/>
      <c r="H22"/>
      <c r="I22"/>
      <c r="J22"/>
    </row>
    <row r="23" spans="1:10" s="33" customFormat="1" x14ac:dyDescent="0.25">
      <c r="A23" s="234" t="s">
        <v>493</v>
      </c>
      <c r="B23" s="235" t="s">
        <v>494</v>
      </c>
      <c r="C23" s="236">
        <v>87978138</v>
      </c>
      <c r="D23"/>
      <c r="E23"/>
      <c r="F23"/>
      <c r="G23"/>
      <c r="H23"/>
      <c r="I23"/>
      <c r="J23"/>
    </row>
    <row r="24" spans="1:10" s="33" customFormat="1" x14ac:dyDescent="0.25">
      <c r="A24" s="234" t="s">
        <v>495</v>
      </c>
      <c r="B24" s="235" t="s">
        <v>496</v>
      </c>
      <c r="C24" s="236">
        <v>1389723</v>
      </c>
      <c r="D24"/>
      <c r="E24"/>
      <c r="F24"/>
      <c r="G24"/>
      <c r="H24"/>
      <c r="I24"/>
      <c r="J24"/>
    </row>
    <row r="25" spans="1:10" s="33" customFormat="1" x14ac:dyDescent="0.25">
      <c r="A25" s="234" t="s">
        <v>497</v>
      </c>
      <c r="B25" s="235" t="s">
        <v>498</v>
      </c>
      <c r="C25" s="236">
        <v>2132450</v>
      </c>
      <c r="D25"/>
      <c r="E25"/>
      <c r="F25"/>
      <c r="G25"/>
      <c r="H25"/>
      <c r="I25"/>
      <c r="J25"/>
    </row>
    <row r="26" spans="1:10" s="33" customFormat="1" x14ac:dyDescent="0.25">
      <c r="A26" s="229">
        <v>1.3</v>
      </c>
      <c r="B26" s="230" t="s">
        <v>499</v>
      </c>
      <c r="C26" s="231">
        <v>0</v>
      </c>
      <c r="D26"/>
      <c r="E26"/>
      <c r="F26"/>
      <c r="G26"/>
      <c r="H26"/>
      <c r="I26"/>
      <c r="J26"/>
    </row>
    <row r="27" spans="1:10" s="33" customFormat="1" x14ac:dyDescent="0.25">
      <c r="A27" s="229">
        <v>1.4</v>
      </c>
      <c r="B27" s="230" t="s">
        <v>500</v>
      </c>
      <c r="C27" s="231">
        <v>0</v>
      </c>
      <c r="D27"/>
      <c r="E27"/>
      <c r="F27"/>
      <c r="G27"/>
      <c r="H27"/>
      <c r="I27"/>
      <c r="J27"/>
    </row>
    <row r="28" spans="1:10" s="33" customFormat="1" x14ac:dyDescent="0.25">
      <c r="A28" s="229">
        <v>1.5</v>
      </c>
      <c r="B28" s="230" t="s">
        <v>501</v>
      </c>
      <c r="C28" s="231">
        <v>0</v>
      </c>
      <c r="D28"/>
      <c r="E28"/>
      <c r="F28"/>
      <c r="G28"/>
      <c r="H28"/>
      <c r="I28"/>
      <c r="J28"/>
    </row>
    <row r="29" spans="1:10" s="33" customFormat="1" x14ac:dyDescent="0.25">
      <c r="A29" s="229">
        <v>1.6</v>
      </c>
      <c r="B29" s="230" t="s">
        <v>502</v>
      </c>
      <c r="C29" s="231">
        <v>0</v>
      </c>
      <c r="D29"/>
      <c r="E29"/>
      <c r="F29"/>
      <c r="G29"/>
      <c r="H29"/>
      <c r="I29"/>
      <c r="J29"/>
    </row>
    <row r="30" spans="1:10" s="33" customFormat="1" x14ac:dyDescent="0.25">
      <c r="A30" s="229">
        <v>1.7</v>
      </c>
      <c r="B30" s="230" t="s">
        <v>503</v>
      </c>
      <c r="C30" s="231">
        <v>61869202</v>
      </c>
      <c r="D30"/>
      <c r="E30"/>
      <c r="F30"/>
      <c r="G30"/>
      <c r="H30"/>
      <c r="I30"/>
      <c r="J30"/>
    </row>
    <row r="31" spans="1:10" s="33" customFormat="1" x14ac:dyDescent="0.25">
      <c r="A31" s="229" t="s">
        <v>123</v>
      </c>
      <c r="B31" s="237" t="s">
        <v>504</v>
      </c>
      <c r="C31" s="238">
        <v>16844040</v>
      </c>
      <c r="D31"/>
      <c r="E31"/>
      <c r="F31"/>
      <c r="G31"/>
      <c r="H31"/>
      <c r="I31"/>
      <c r="J31"/>
    </row>
    <row r="32" spans="1:10" s="33" customFormat="1" x14ac:dyDescent="0.25">
      <c r="A32" s="234" t="s">
        <v>505</v>
      </c>
      <c r="B32" s="235" t="s">
        <v>506</v>
      </c>
      <c r="C32" s="236">
        <v>16844040</v>
      </c>
      <c r="D32"/>
      <c r="E32"/>
      <c r="F32"/>
      <c r="G32"/>
      <c r="H32"/>
      <c r="I32"/>
      <c r="J32"/>
    </row>
    <row r="33" spans="1:10" s="33" customFormat="1" x14ac:dyDescent="0.25">
      <c r="A33" s="229" t="s">
        <v>113</v>
      </c>
      <c r="B33" s="237" t="s">
        <v>507</v>
      </c>
      <c r="C33" s="238">
        <v>35704825</v>
      </c>
      <c r="D33"/>
      <c r="E33"/>
      <c r="F33"/>
      <c r="G33"/>
      <c r="H33"/>
      <c r="I33"/>
      <c r="J33"/>
    </row>
    <row r="34" spans="1:10" s="33" customFormat="1" x14ac:dyDescent="0.25">
      <c r="A34" s="234" t="s">
        <v>508</v>
      </c>
      <c r="B34" s="235" t="s">
        <v>509</v>
      </c>
      <c r="C34" s="236">
        <v>35704825</v>
      </c>
      <c r="D34"/>
      <c r="E34"/>
      <c r="F34"/>
      <c r="G34"/>
      <c r="H34"/>
      <c r="I34"/>
      <c r="J34"/>
    </row>
    <row r="35" spans="1:10" s="33" customFormat="1" x14ac:dyDescent="0.25">
      <c r="A35" s="229" t="s">
        <v>510</v>
      </c>
      <c r="B35" s="237" t="s">
        <v>511</v>
      </c>
      <c r="C35" s="238">
        <v>1253</v>
      </c>
      <c r="D35"/>
      <c r="E35"/>
      <c r="F35"/>
      <c r="G35"/>
      <c r="H35"/>
      <c r="I35"/>
      <c r="J35"/>
    </row>
    <row r="36" spans="1:10" s="33" customFormat="1" x14ac:dyDescent="0.25">
      <c r="A36" s="234" t="s">
        <v>512</v>
      </c>
      <c r="B36" s="235" t="s">
        <v>513</v>
      </c>
      <c r="C36" s="236">
        <v>1253</v>
      </c>
      <c r="D36"/>
      <c r="E36"/>
      <c r="F36"/>
      <c r="G36"/>
      <c r="H36"/>
      <c r="I36"/>
      <c r="J36"/>
    </row>
    <row r="37" spans="1:10" s="33" customFormat="1" x14ac:dyDescent="0.25">
      <c r="A37" s="229" t="s">
        <v>514</v>
      </c>
      <c r="B37" s="237" t="s">
        <v>515</v>
      </c>
      <c r="C37" s="238">
        <v>8731958</v>
      </c>
      <c r="D37"/>
      <c r="E37"/>
      <c r="F37"/>
      <c r="G37"/>
      <c r="H37"/>
      <c r="I37"/>
      <c r="J37"/>
    </row>
    <row r="38" spans="1:10" s="33" customFormat="1" x14ac:dyDescent="0.25">
      <c r="A38" s="234" t="s">
        <v>516</v>
      </c>
      <c r="B38" s="235" t="s">
        <v>517</v>
      </c>
      <c r="C38" s="236">
        <v>8731958</v>
      </c>
      <c r="D38"/>
      <c r="E38"/>
      <c r="F38"/>
      <c r="G38"/>
      <c r="H38"/>
      <c r="I38"/>
      <c r="J38"/>
    </row>
    <row r="39" spans="1:10" s="33" customFormat="1" x14ac:dyDescent="0.25">
      <c r="A39" s="234" t="s">
        <v>518</v>
      </c>
      <c r="B39" s="235" t="s">
        <v>519</v>
      </c>
      <c r="C39" s="236">
        <v>0</v>
      </c>
      <c r="D39"/>
      <c r="E39"/>
      <c r="F39"/>
      <c r="G39"/>
      <c r="H39"/>
      <c r="I39"/>
      <c r="J39"/>
    </row>
    <row r="40" spans="1:10" s="33" customFormat="1" x14ac:dyDescent="0.25">
      <c r="A40" s="234" t="s">
        <v>520</v>
      </c>
      <c r="B40" s="235" t="s">
        <v>521</v>
      </c>
      <c r="C40" s="236">
        <v>0</v>
      </c>
      <c r="D40"/>
      <c r="E40"/>
      <c r="F40"/>
      <c r="G40"/>
      <c r="H40"/>
      <c r="I40"/>
      <c r="J40"/>
    </row>
    <row r="41" spans="1:10" s="33" customFormat="1" x14ac:dyDescent="0.25">
      <c r="A41" s="229" t="s">
        <v>522</v>
      </c>
      <c r="B41" s="237" t="s">
        <v>523</v>
      </c>
      <c r="C41" s="238">
        <v>587126</v>
      </c>
      <c r="D41"/>
      <c r="E41"/>
      <c r="F41"/>
      <c r="G41"/>
      <c r="H41"/>
      <c r="I41"/>
      <c r="J41"/>
    </row>
    <row r="42" spans="1:10" s="33" customFormat="1" x14ac:dyDescent="0.25">
      <c r="A42" s="234" t="s">
        <v>524</v>
      </c>
      <c r="B42" s="235" t="s">
        <v>523</v>
      </c>
      <c r="C42" s="236">
        <v>587126</v>
      </c>
      <c r="D42"/>
      <c r="E42"/>
      <c r="F42"/>
      <c r="G42"/>
      <c r="H42"/>
      <c r="I42"/>
      <c r="J42"/>
    </row>
    <row r="43" spans="1:10" s="33" customFormat="1" x14ac:dyDescent="0.25">
      <c r="A43" s="229" t="s">
        <v>525</v>
      </c>
      <c r="B43" s="237" t="s">
        <v>526</v>
      </c>
      <c r="C43" s="238">
        <v>0</v>
      </c>
      <c r="D43"/>
      <c r="E43"/>
      <c r="F43"/>
      <c r="G43"/>
      <c r="H43"/>
      <c r="I43"/>
      <c r="J43"/>
    </row>
    <row r="44" spans="1:10" s="33" customFormat="1" x14ac:dyDescent="0.25">
      <c r="A44" s="234" t="s">
        <v>527</v>
      </c>
      <c r="B44" s="235" t="s">
        <v>528</v>
      </c>
      <c r="C44" s="236">
        <v>0</v>
      </c>
      <c r="D44"/>
      <c r="E44"/>
      <c r="F44"/>
      <c r="G44"/>
      <c r="H44"/>
      <c r="I44"/>
      <c r="J44"/>
    </row>
    <row r="45" spans="1:10" s="33" customFormat="1" x14ac:dyDescent="0.25">
      <c r="A45" s="229">
        <v>1.8</v>
      </c>
      <c r="B45" s="230" t="s">
        <v>529</v>
      </c>
      <c r="C45" s="231">
        <v>0</v>
      </c>
      <c r="D45"/>
      <c r="E45"/>
      <c r="F45"/>
      <c r="G45"/>
      <c r="H45"/>
      <c r="I45"/>
      <c r="J45"/>
    </row>
    <row r="46" spans="1:10" s="33" customFormat="1" x14ac:dyDescent="0.25">
      <c r="A46" s="229" t="s">
        <v>530</v>
      </c>
      <c r="B46" s="237" t="s">
        <v>531</v>
      </c>
      <c r="C46" s="238">
        <v>0</v>
      </c>
      <c r="D46"/>
      <c r="E46"/>
      <c r="F46"/>
      <c r="G46"/>
      <c r="H46"/>
      <c r="I46"/>
      <c r="J46"/>
    </row>
    <row r="47" spans="1:10" s="33" customFormat="1" x14ac:dyDescent="0.25">
      <c r="A47" s="234" t="s">
        <v>532</v>
      </c>
      <c r="B47" s="235" t="s">
        <v>531</v>
      </c>
      <c r="C47" s="236">
        <v>0</v>
      </c>
      <c r="D47"/>
      <c r="E47"/>
      <c r="F47"/>
      <c r="G47"/>
      <c r="H47"/>
      <c r="I47"/>
      <c r="J47"/>
    </row>
    <row r="48" spans="1:10" s="33" customFormat="1" x14ac:dyDescent="0.25">
      <c r="A48" s="234" t="s">
        <v>533</v>
      </c>
      <c r="B48" s="239" t="s">
        <v>534</v>
      </c>
      <c r="C48" s="240">
        <v>0</v>
      </c>
      <c r="D48"/>
      <c r="E48"/>
      <c r="F48"/>
      <c r="G48"/>
      <c r="H48"/>
      <c r="I48"/>
      <c r="J48"/>
    </row>
    <row r="49" spans="1:10" s="33" customFormat="1" x14ac:dyDescent="0.25">
      <c r="A49" s="241">
        <v>2</v>
      </c>
      <c r="B49" s="242" t="s">
        <v>535</v>
      </c>
      <c r="C49" s="243">
        <v>0</v>
      </c>
      <c r="D49"/>
      <c r="E49"/>
      <c r="F49"/>
      <c r="G49"/>
      <c r="H49"/>
      <c r="I49"/>
      <c r="J49"/>
    </row>
    <row r="50" spans="1:10" s="33" customFormat="1" x14ac:dyDescent="0.25">
      <c r="A50" s="229">
        <v>2.1</v>
      </c>
      <c r="B50" s="244" t="s">
        <v>536</v>
      </c>
      <c r="C50" s="245">
        <v>0</v>
      </c>
      <c r="D50"/>
      <c r="E50"/>
      <c r="F50"/>
      <c r="G50"/>
      <c r="H50"/>
      <c r="I50"/>
      <c r="J50"/>
    </row>
    <row r="51" spans="1:10" s="33" customFormat="1" x14ac:dyDescent="0.25">
      <c r="A51" s="229">
        <v>2.2000000000000002</v>
      </c>
      <c r="B51" s="244" t="s">
        <v>537</v>
      </c>
      <c r="C51" s="245">
        <v>0</v>
      </c>
      <c r="D51"/>
      <c r="E51"/>
      <c r="F51"/>
      <c r="G51"/>
      <c r="H51"/>
      <c r="I51"/>
      <c r="J51"/>
    </row>
    <row r="52" spans="1:10" s="33" customFormat="1" x14ac:dyDescent="0.25">
      <c r="A52" s="229">
        <v>2.2999999999999998</v>
      </c>
      <c r="B52" s="244" t="s">
        <v>538</v>
      </c>
      <c r="C52" s="245">
        <v>0</v>
      </c>
      <c r="D52"/>
      <c r="E52"/>
      <c r="F52"/>
      <c r="G52"/>
      <c r="H52"/>
      <c r="I52"/>
      <c r="J52"/>
    </row>
    <row r="53" spans="1:10" s="33" customFormat="1" x14ac:dyDescent="0.25">
      <c r="A53" s="229">
        <v>2.4</v>
      </c>
      <c r="B53" s="244" t="s">
        <v>539</v>
      </c>
      <c r="C53" s="245">
        <v>0</v>
      </c>
      <c r="D53"/>
      <c r="E53"/>
      <c r="F53"/>
      <c r="G53"/>
      <c r="H53"/>
      <c r="I53"/>
      <c r="J53"/>
    </row>
    <row r="54" spans="1:10" s="33" customFormat="1" x14ac:dyDescent="0.25">
      <c r="A54" s="229">
        <v>2.5</v>
      </c>
      <c r="B54" s="244" t="s">
        <v>540</v>
      </c>
      <c r="C54" s="245">
        <v>0</v>
      </c>
      <c r="D54"/>
      <c r="E54"/>
      <c r="F54"/>
      <c r="G54"/>
      <c r="H54"/>
      <c r="I54"/>
      <c r="J54"/>
    </row>
    <row r="55" spans="1:10" s="33" customFormat="1" x14ac:dyDescent="0.25">
      <c r="A55" s="241">
        <v>3</v>
      </c>
      <c r="B55" s="242" t="s">
        <v>541</v>
      </c>
      <c r="C55" s="243">
        <v>0</v>
      </c>
      <c r="D55"/>
      <c r="E55"/>
      <c r="F55"/>
      <c r="G55"/>
      <c r="H55"/>
      <c r="I55"/>
      <c r="J55"/>
    </row>
    <row r="56" spans="1:10" s="33" customFormat="1" x14ac:dyDescent="0.25">
      <c r="A56" s="229">
        <v>3.1</v>
      </c>
      <c r="B56" s="230" t="s">
        <v>542</v>
      </c>
      <c r="C56" s="231">
        <v>0</v>
      </c>
      <c r="D56"/>
      <c r="E56"/>
      <c r="F56"/>
      <c r="G56"/>
      <c r="H56"/>
      <c r="I56"/>
      <c r="J56"/>
    </row>
    <row r="57" spans="1:10" s="33" customFormat="1" x14ac:dyDescent="0.25">
      <c r="A57" s="229" t="s">
        <v>150</v>
      </c>
      <c r="B57" s="237" t="s">
        <v>543</v>
      </c>
      <c r="C57" s="238">
        <v>0</v>
      </c>
      <c r="D57"/>
      <c r="E57"/>
      <c r="F57"/>
      <c r="G57"/>
      <c r="H57"/>
      <c r="I57"/>
      <c r="J57"/>
    </row>
    <row r="58" spans="1:10" s="33" customFormat="1" x14ac:dyDescent="0.25">
      <c r="A58" s="234" t="s">
        <v>544</v>
      </c>
      <c r="B58" s="235" t="s">
        <v>545</v>
      </c>
      <c r="C58" s="236">
        <v>0</v>
      </c>
      <c r="D58"/>
      <c r="E58"/>
      <c r="F58"/>
      <c r="G58"/>
      <c r="H58"/>
      <c r="I58"/>
      <c r="J58"/>
    </row>
    <row r="59" spans="1:10" s="33" customFormat="1" x14ac:dyDescent="0.25">
      <c r="A59" s="241">
        <v>4</v>
      </c>
      <c r="B59" s="242" t="s">
        <v>546</v>
      </c>
      <c r="C59" s="243">
        <v>583417630</v>
      </c>
      <c r="D59" s="9"/>
      <c r="E59"/>
      <c r="F59"/>
      <c r="G59"/>
      <c r="H59"/>
      <c r="I59"/>
      <c r="J59"/>
    </row>
    <row r="60" spans="1:10" s="33" customFormat="1" x14ac:dyDescent="0.25">
      <c r="A60" s="229">
        <v>4.0999999999999996</v>
      </c>
      <c r="B60" s="246" t="s">
        <v>547</v>
      </c>
      <c r="C60" s="247">
        <v>23186896</v>
      </c>
      <c r="D60" s="9"/>
      <c r="E60"/>
      <c r="F60"/>
      <c r="G60"/>
      <c r="H60"/>
      <c r="I60"/>
      <c r="J60"/>
    </row>
    <row r="61" spans="1:10" s="33" customFormat="1" x14ac:dyDescent="0.25">
      <c r="A61" s="229" t="s">
        <v>548</v>
      </c>
      <c r="B61" s="237" t="s">
        <v>549</v>
      </c>
      <c r="C61" s="238">
        <v>19190463</v>
      </c>
      <c r="D61" s="9"/>
      <c r="E61"/>
      <c r="F61"/>
      <c r="G61"/>
      <c r="H61"/>
      <c r="I61"/>
      <c r="J61"/>
    </row>
    <row r="62" spans="1:10" s="33" customFormat="1" x14ac:dyDescent="0.25">
      <c r="A62" s="234" t="s">
        <v>550</v>
      </c>
      <c r="B62" s="235" t="s">
        <v>551</v>
      </c>
      <c r="C62" s="236">
        <v>161638</v>
      </c>
      <c r="D62" s="9"/>
      <c r="E62"/>
      <c r="F62"/>
      <c r="G62"/>
      <c r="H62"/>
      <c r="I62"/>
      <c r="J62"/>
    </row>
    <row r="63" spans="1:10" s="33" customFormat="1" x14ac:dyDescent="0.25">
      <c r="A63" s="234" t="s">
        <v>552</v>
      </c>
      <c r="B63" s="235" t="s">
        <v>553</v>
      </c>
      <c r="C63" s="236">
        <v>4387380</v>
      </c>
      <c r="D63" s="9"/>
      <c r="E63"/>
      <c r="F63"/>
      <c r="G63"/>
      <c r="H63"/>
      <c r="I63"/>
      <c r="J63"/>
    </row>
    <row r="64" spans="1:10" s="33" customFormat="1" x14ac:dyDescent="0.25">
      <c r="A64" s="234" t="s">
        <v>554</v>
      </c>
      <c r="B64" s="235" t="s">
        <v>555</v>
      </c>
      <c r="C64" s="236">
        <v>14440857</v>
      </c>
      <c r="D64" s="9"/>
      <c r="E64"/>
      <c r="F64"/>
      <c r="G64"/>
      <c r="H64"/>
      <c r="I64"/>
      <c r="J64"/>
    </row>
    <row r="65" spans="1:10" s="33" customFormat="1" x14ac:dyDescent="0.25">
      <c r="A65" s="234" t="s">
        <v>556</v>
      </c>
      <c r="B65" s="235" t="s">
        <v>557</v>
      </c>
      <c r="C65" s="236">
        <v>140804</v>
      </c>
      <c r="D65" s="9"/>
      <c r="E65"/>
      <c r="F65"/>
      <c r="G65"/>
      <c r="H65"/>
      <c r="I65"/>
      <c r="J65"/>
    </row>
    <row r="66" spans="1:10" s="33" customFormat="1" x14ac:dyDescent="0.25">
      <c r="A66" s="234" t="s">
        <v>558</v>
      </c>
      <c r="B66" s="235" t="s">
        <v>559</v>
      </c>
      <c r="C66" s="236">
        <v>59784</v>
      </c>
      <c r="D66" s="9"/>
      <c r="E66"/>
      <c r="F66"/>
      <c r="G66"/>
      <c r="H66"/>
      <c r="I66"/>
      <c r="J66"/>
    </row>
    <row r="67" spans="1:10" s="33" customFormat="1" x14ac:dyDescent="0.25">
      <c r="A67" s="229" t="s">
        <v>560</v>
      </c>
      <c r="B67" s="237" t="s">
        <v>561</v>
      </c>
      <c r="C67" s="238">
        <v>1282946</v>
      </c>
      <c r="D67" s="9"/>
      <c r="E67"/>
      <c r="F67"/>
      <c r="G67"/>
      <c r="H67"/>
      <c r="I67"/>
      <c r="J67"/>
    </row>
    <row r="68" spans="1:10" s="33" customFormat="1" x14ac:dyDescent="0.25">
      <c r="A68" s="234" t="s">
        <v>562</v>
      </c>
      <c r="B68" s="235" t="s">
        <v>563</v>
      </c>
      <c r="C68" s="236">
        <v>1282946</v>
      </c>
      <c r="D68" s="9"/>
      <c r="E68"/>
      <c r="F68"/>
      <c r="G68"/>
      <c r="H68"/>
      <c r="I68"/>
      <c r="J68"/>
    </row>
    <row r="69" spans="1:10" s="33" customFormat="1" x14ac:dyDescent="0.25">
      <c r="A69" s="229" t="s">
        <v>564</v>
      </c>
      <c r="B69" s="237" t="s">
        <v>565</v>
      </c>
      <c r="C69" s="238">
        <v>2234226</v>
      </c>
      <c r="D69" s="9"/>
      <c r="E69"/>
      <c r="F69"/>
      <c r="G69"/>
      <c r="H69"/>
      <c r="I69"/>
      <c r="J69"/>
    </row>
    <row r="70" spans="1:10" s="33" customFormat="1" x14ac:dyDescent="0.25">
      <c r="A70" s="234" t="s">
        <v>566</v>
      </c>
      <c r="B70" s="235" t="s">
        <v>567</v>
      </c>
      <c r="C70" s="236">
        <v>366352</v>
      </c>
      <c r="D70" s="9"/>
      <c r="E70"/>
      <c r="F70"/>
      <c r="G70"/>
      <c r="H70"/>
      <c r="I70"/>
      <c r="J70"/>
    </row>
    <row r="71" spans="1:10" s="33" customFormat="1" x14ac:dyDescent="0.25">
      <c r="A71" s="234" t="s">
        <v>568</v>
      </c>
      <c r="B71" s="248" t="s">
        <v>569</v>
      </c>
      <c r="C71" s="249">
        <v>1853261</v>
      </c>
      <c r="D71" s="9"/>
      <c r="E71"/>
      <c r="F71"/>
      <c r="G71"/>
      <c r="H71"/>
      <c r="I71"/>
      <c r="J71"/>
    </row>
    <row r="72" spans="1:10" s="33" customFormat="1" x14ac:dyDescent="0.25">
      <c r="A72" s="234" t="s">
        <v>570</v>
      </c>
      <c r="B72" s="235" t="s">
        <v>571</v>
      </c>
      <c r="C72" s="236">
        <v>0</v>
      </c>
      <c r="D72" s="9"/>
      <c r="E72"/>
      <c r="F72"/>
      <c r="G72"/>
      <c r="H72"/>
      <c r="I72"/>
      <c r="J72"/>
    </row>
    <row r="73" spans="1:10" s="33" customFormat="1" x14ac:dyDescent="0.25">
      <c r="A73" s="234" t="s">
        <v>572</v>
      </c>
      <c r="B73" s="235" t="s">
        <v>573</v>
      </c>
      <c r="C73" s="236">
        <v>14613</v>
      </c>
      <c r="D73" s="9"/>
      <c r="E73"/>
      <c r="F73"/>
      <c r="G73"/>
      <c r="H73"/>
      <c r="I73"/>
      <c r="J73"/>
    </row>
    <row r="74" spans="1:10" s="33" customFormat="1" x14ac:dyDescent="0.25">
      <c r="A74" s="229" t="s">
        <v>574</v>
      </c>
      <c r="B74" s="237" t="s">
        <v>575</v>
      </c>
      <c r="C74" s="238">
        <v>479261</v>
      </c>
      <c r="D74" s="9"/>
      <c r="E74"/>
      <c r="F74"/>
      <c r="G74"/>
      <c r="H74"/>
      <c r="I74"/>
      <c r="J74"/>
    </row>
    <row r="75" spans="1:10" s="33" customFormat="1" x14ac:dyDescent="0.25">
      <c r="A75" s="234" t="s">
        <v>576</v>
      </c>
      <c r="B75" s="235" t="s">
        <v>577</v>
      </c>
      <c r="C75" s="236">
        <v>479261</v>
      </c>
      <c r="D75" s="9"/>
      <c r="E75"/>
      <c r="F75"/>
      <c r="G75"/>
      <c r="H75"/>
      <c r="I75"/>
      <c r="J75"/>
    </row>
    <row r="76" spans="1:10" s="33" customFormat="1" x14ac:dyDescent="0.25">
      <c r="A76" s="234" t="s">
        <v>578</v>
      </c>
      <c r="B76" s="235" t="s">
        <v>579</v>
      </c>
      <c r="C76" s="236">
        <v>0</v>
      </c>
      <c r="D76" s="9"/>
      <c r="E76"/>
      <c r="F76"/>
      <c r="G76"/>
      <c r="H76"/>
      <c r="I76"/>
      <c r="J76"/>
    </row>
    <row r="77" spans="1:10" s="33" customFormat="1" x14ac:dyDescent="0.25">
      <c r="A77" s="234" t="s">
        <v>580</v>
      </c>
      <c r="B77" s="235" t="s">
        <v>581</v>
      </c>
      <c r="C77" s="236">
        <v>0</v>
      </c>
      <c r="D77" s="9"/>
      <c r="E77"/>
      <c r="F77"/>
      <c r="G77"/>
      <c r="H77"/>
      <c r="I77"/>
      <c r="J77"/>
    </row>
    <row r="78" spans="1:10" s="33" customFormat="1" x14ac:dyDescent="0.25">
      <c r="A78" s="234" t="s">
        <v>582</v>
      </c>
      <c r="B78" s="235" t="s">
        <v>583</v>
      </c>
      <c r="C78" s="236">
        <v>0</v>
      </c>
      <c r="D78" s="9"/>
      <c r="E78"/>
      <c r="F78"/>
      <c r="G78"/>
      <c r="H78"/>
      <c r="I78"/>
      <c r="J78"/>
    </row>
    <row r="79" spans="1:10" s="33" customFormat="1" x14ac:dyDescent="0.25">
      <c r="A79" s="234" t="s">
        <v>584</v>
      </c>
      <c r="B79" s="235" t="s">
        <v>585</v>
      </c>
      <c r="C79" s="236">
        <v>0</v>
      </c>
      <c r="D79" s="9"/>
      <c r="E79"/>
      <c r="F79"/>
      <c r="G79"/>
      <c r="H79"/>
      <c r="I79"/>
      <c r="J79"/>
    </row>
    <row r="80" spans="1:10" s="33" customFormat="1" x14ac:dyDescent="0.25">
      <c r="A80" s="229">
        <v>4.2</v>
      </c>
      <c r="B80" s="230" t="s">
        <v>586</v>
      </c>
      <c r="C80" s="231">
        <v>0</v>
      </c>
      <c r="D80" s="9"/>
      <c r="E80"/>
      <c r="F80"/>
      <c r="G80"/>
      <c r="H80"/>
      <c r="I80"/>
      <c r="J80"/>
    </row>
    <row r="81" spans="1:10" s="33" customFormat="1" x14ac:dyDescent="0.25">
      <c r="A81" s="229">
        <v>4.3</v>
      </c>
      <c r="B81" s="230" t="s">
        <v>587</v>
      </c>
      <c r="C81" s="231">
        <v>509847376</v>
      </c>
      <c r="D81" s="9"/>
      <c r="E81"/>
      <c r="F81"/>
      <c r="G81"/>
      <c r="H81"/>
      <c r="I81"/>
      <c r="J81"/>
    </row>
    <row r="82" spans="1:10" s="33" customFormat="1" x14ac:dyDescent="0.25">
      <c r="A82" s="229" t="s">
        <v>588</v>
      </c>
      <c r="B82" s="237" t="s">
        <v>589</v>
      </c>
      <c r="C82" s="238">
        <v>25380625</v>
      </c>
      <c r="D82" s="9"/>
      <c r="E82"/>
      <c r="F82"/>
      <c r="G82"/>
      <c r="H82"/>
      <c r="I82"/>
      <c r="J82"/>
    </row>
    <row r="83" spans="1:10" s="33" customFormat="1" x14ac:dyDescent="0.25">
      <c r="A83" s="234" t="s">
        <v>590</v>
      </c>
      <c r="B83" s="235" t="s">
        <v>591</v>
      </c>
      <c r="C83" s="236">
        <v>11486500</v>
      </c>
      <c r="D83" s="9"/>
      <c r="E83"/>
      <c r="F83"/>
      <c r="G83"/>
      <c r="H83"/>
      <c r="I83"/>
      <c r="J83"/>
    </row>
    <row r="84" spans="1:10" s="33" customFormat="1" x14ac:dyDescent="0.25">
      <c r="A84" s="234" t="s">
        <v>592</v>
      </c>
      <c r="B84" s="235" t="s">
        <v>593</v>
      </c>
      <c r="C84" s="236">
        <v>7696747</v>
      </c>
      <c r="D84" s="9"/>
      <c r="E84"/>
      <c r="F84"/>
      <c r="G84"/>
      <c r="H84"/>
      <c r="I84"/>
      <c r="J84"/>
    </row>
    <row r="85" spans="1:10" s="33" customFormat="1" x14ac:dyDescent="0.25">
      <c r="A85" s="234" t="s">
        <v>594</v>
      </c>
      <c r="B85" s="235" t="s">
        <v>595</v>
      </c>
      <c r="C85" s="236">
        <v>1248303</v>
      </c>
      <c r="D85" s="9"/>
      <c r="E85"/>
      <c r="F85"/>
      <c r="G85"/>
      <c r="H85"/>
      <c r="I85"/>
      <c r="J85"/>
    </row>
    <row r="86" spans="1:10" s="33" customFormat="1" x14ac:dyDescent="0.25">
      <c r="A86" s="234" t="s">
        <v>596</v>
      </c>
      <c r="B86" s="235" t="s">
        <v>597</v>
      </c>
      <c r="C86" s="236">
        <v>4949075</v>
      </c>
      <c r="D86" s="9"/>
      <c r="E86"/>
      <c r="F86"/>
      <c r="G86"/>
      <c r="H86"/>
      <c r="I86"/>
      <c r="J86"/>
    </row>
    <row r="87" spans="1:10" s="33" customFormat="1" x14ac:dyDescent="0.25">
      <c r="A87" s="229" t="s">
        <v>598</v>
      </c>
      <c r="B87" s="237" t="s">
        <v>599</v>
      </c>
      <c r="C87" s="238">
        <v>15048098</v>
      </c>
      <c r="D87" s="9"/>
      <c r="E87"/>
      <c r="F87"/>
      <c r="G87"/>
      <c r="H87"/>
      <c r="I87"/>
      <c r="J87"/>
    </row>
    <row r="88" spans="1:10" s="33" customFormat="1" x14ac:dyDescent="0.25">
      <c r="A88" s="234" t="s">
        <v>600</v>
      </c>
      <c r="B88" s="250" t="s">
        <v>601</v>
      </c>
      <c r="C88" s="251">
        <v>14437564</v>
      </c>
      <c r="D88" s="9"/>
      <c r="E88"/>
      <c r="F88"/>
      <c r="G88"/>
      <c r="H88"/>
      <c r="I88"/>
      <c r="J88"/>
    </row>
    <row r="89" spans="1:10" s="33" customFormat="1" x14ac:dyDescent="0.25">
      <c r="A89" s="234" t="s">
        <v>602</v>
      </c>
      <c r="B89" s="250" t="s">
        <v>603</v>
      </c>
      <c r="C89" s="251">
        <v>610534</v>
      </c>
      <c r="D89" s="9"/>
      <c r="E89"/>
      <c r="F89"/>
      <c r="G89"/>
      <c r="H89"/>
      <c r="I89"/>
      <c r="J89"/>
    </row>
    <row r="90" spans="1:10" s="33" customFormat="1" x14ac:dyDescent="0.25">
      <c r="A90" s="234" t="s">
        <v>604</v>
      </c>
      <c r="B90" s="250" t="s">
        <v>605</v>
      </c>
      <c r="C90" s="251">
        <v>0</v>
      </c>
      <c r="D90" s="9"/>
      <c r="E90"/>
      <c r="F90"/>
      <c r="G90"/>
      <c r="H90"/>
      <c r="I90"/>
      <c r="J90"/>
    </row>
    <row r="91" spans="1:10" s="33" customFormat="1" x14ac:dyDescent="0.25">
      <c r="A91" s="229" t="s">
        <v>606</v>
      </c>
      <c r="B91" s="237" t="s">
        <v>607</v>
      </c>
      <c r="C91" s="238">
        <v>105753584</v>
      </c>
      <c r="D91" s="9"/>
      <c r="E91"/>
      <c r="F91"/>
      <c r="G91"/>
      <c r="H91"/>
      <c r="I91"/>
      <c r="J91"/>
    </row>
    <row r="92" spans="1:10" s="33" customFormat="1" x14ac:dyDescent="0.25">
      <c r="A92" s="234" t="s">
        <v>608</v>
      </c>
      <c r="B92" s="250" t="s">
        <v>609</v>
      </c>
      <c r="C92" s="251">
        <v>97496554</v>
      </c>
      <c r="D92" s="9"/>
      <c r="E92"/>
      <c r="F92"/>
      <c r="G92"/>
      <c r="H92"/>
      <c r="I92"/>
      <c r="J92"/>
    </row>
    <row r="93" spans="1:10" s="33" customFormat="1" x14ac:dyDescent="0.25">
      <c r="A93" s="234" t="s">
        <v>610</v>
      </c>
      <c r="B93" s="250" t="s">
        <v>611</v>
      </c>
      <c r="C93" s="251">
        <v>2099998</v>
      </c>
      <c r="D93" s="9"/>
      <c r="E93"/>
      <c r="F93"/>
      <c r="G93"/>
      <c r="H93"/>
      <c r="I93"/>
      <c r="J93"/>
    </row>
    <row r="94" spans="1:10" s="33" customFormat="1" x14ac:dyDescent="0.25">
      <c r="A94" s="234" t="s">
        <v>612</v>
      </c>
      <c r="B94" s="250" t="s">
        <v>613</v>
      </c>
      <c r="C94" s="251">
        <v>446795</v>
      </c>
      <c r="D94" s="9"/>
      <c r="E94"/>
      <c r="F94"/>
      <c r="G94"/>
      <c r="H94"/>
      <c r="I94"/>
      <c r="J94"/>
    </row>
    <row r="95" spans="1:10" s="33" customFormat="1" x14ac:dyDescent="0.25">
      <c r="A95" s="234" t="s">
        <v>614</v>
      </c>
      <c r="B95" s="250" t="s">
        <v>615</v>
      </c>
      <c r="C95" s="251">
        <v>0</v>
      </c>
      <c r="D95" s="9"/>
      <c r="E95"/>
      <c r="F95"/>
      <c r="G95"/>
      <c r="H95"/>
      <c r="I95"/>
      <c r="J95"/>
    </row>
    <row r="96" spans="1:10" s="33" customFormat="1" x14ac:dyDescent="0.25">
      <c r="A96" s="234" t="s">
        <v>616</v>
      </c>
      <c r="B96" s="250" t="s">
        <v>617</v>
      </c>
      <c r="C96" s="251">
        <v>0</v>
      </c>
      <c r="D96" s="9"/>
      <c r="E96"/>
      <c r="F96"/>
      <c r="G96"/>
      <c r="H96"/>
      <c r="I96"/>
      <c r="J96"/>
    </row>
    <row r="97" spans="1:10" s="33" customFormat="1" x14ac:dyDescent="0.25">
      <c r="A97" s="234" t="s">
        <v>618</v>
      </c>
      <c r="B97" s="250" t="s">
        <v>619</v>
      </c>
      <c r="C97" s="251">
        <v>5236479</v>
      </c>
      <c r="D97" s="9"/>
      <c r="E97"/>
      <c r="F97"/>
      <c r="G97"/>
      <c r="H97"/>
      <c r="I97"/>
      <c r="J97"/>
    </row>
    <row r="98" spans="1:10" s="33" customFormat="1" x14ac:dyDescent="0.25">
      <c r="A98" s="234" t="s">
        <v>620</v>
      </c>
      <c r="B98" s="250" t="s">
        <v>621</v>
      </c>
      <c r="C98" s="251">
        <v>473758</v>
      </c>
      <c r="D98" s="9"/>
      <c r="E98"/>
      <c r="F98"/>
      <c r="G98"/>
      <c r="H98"/>
      <c r="I98"/>
      <c r="J98"/>
    </row>
    <row r="99" spans="1:10" s="33" customFormat="1" x14ac:dyDescent="0.25">
      <c r="A99" s="229" t="s">
        <v>622</v>
      </c>
      <c r="B99" s="237" t="s">
        <v>623</v>
      </c>
      <c r="C99" s="238">
        <v>1074924</v>
      </c>
      <c r="D99" s="9"/>
      <c r="E99"/>
      <c r="F99"/>
      <c r="G99"/>
      <c r="H99"/>
      <c r="I99"/>
      <c r="J99"/>
    </row>
    <row r="100" spans="1:10" s="33" customFormat="1" x14ac:dyDescent="0.25">
      <c r="A100" s="234" t="s">
        <v>624</v>
      </c>
      <c r="B100" s="250" t="s">
        <v>625</v>
      </c>
      <c r="C100" s="251">
        <v>722661</v>
      </c>
      <c r="D100" s="9"/>
      <c r="E100"/>
      <c r="F100"/>
      <c r="G100"/>
      <c r="H100"/>
      <c r="I100"/>
      <c r="J100"/>
    </row>
    <row r="101" spans="1:10" s="33" customFormat="1" x14ac:dyDescent="0.25">
      <c r="A101" s="234" t="s">
        <v>626</v>
      </c>
      <c r="B101" s="250" t="s">
        <v>627</v>
      </c>
      <c r="C101" s="251">
        <v>352263</v>
      </c>
      <c r="D101" s="9"/>
      <c r="E101"/>
      <c r="F101"/>
      <c r="G101"/>
      <c r="H101"/>
      <c r="I101"/>
      <c r="J101"/>
    </row>
    <row r="102" spans="1:10" s="33" customFormat="1" x14ac:dyDescent="0.25">
      <c r="A102" s="234" t="s">
        <v>628</v>
      </c>
      <c r="B102" s="250" t="s">
        <v>629</v>
      </c>
      <c r="C102" s="251">
        <v>0</v>
      </c>
      <c r="D102" s="9"/>
      <c r="E102"/>
      <c r="F102"/>
      <c r="G102"/>
      <c r="H102"/>
      <c r="I102"/>
      <c r="J102"/>
    </row>
    <row r="103" spans="1:10" s="33" customFormat="1" x14ac:dyDescent="0.25">
      <c r="A103" s="234" t="s">
        <v>630</v>
      </c>
      <c r="B103" s="250" t="s">
        <v>631</v>
      </c>
      <c r="C103" s="251">
        <v>0</v>
      </c>
      <c r="D103" s="9"/>
      <c r="E103"/>
      <c r="F103"/>
      <c r="G103"/>
      <c r="H103"/>
      <c r="I103"/>
      <c r="J103"/>
    </row>
    <row r="104" spans="1:10" s="33" customFormat="1" x14ac:dyDescent="0.25">
      <c r="A104" s="229" t="s">
        <v>632</v>
      </c>
      <c r="B104" s="237" t="s">
        <v>633</v>
      </c>
      <c r="C104" s="238">
        <v>45536680</v>
      </c>
      <c r="D104" s="9"/>
      <c r="E104"/>
      <c r="F104"/>
      <c r="G104"/>
      <c r="H104"/>
      <c r="I104"/>
      <c r="J104"/>
    </row>
    <row r="105" spans="1:10" s="33" customFormat="1" x14ac:dyDescent="0.25">
      <c r="A105" s="234" t="s">
        <v>634</v>
      </c>
      <c r="B105" s="252" t="s">
        <v>635</v>
      </c>
      <c r="C105" s="253">
        <v>2022310</v>
      </c>
      <c r="D105" s="9"/>
      <c r="E105"/>
      <c r="F105"/>
      <c r="G105"/>
      <c r="H105"/>
      <c r="I105"/>
      <c r="J105"/>
    </row>
    <row r="106" spans="1:10" s="33" customFormat="1" x14ac:dyDescent="0.25">
      <c r="A106" s="234" t="s">
        <v>636</v>
      </c>
      <c r="B106" s="252" t="s">
        <v>637</v>
      </c>
      <c r="C106" s="253">
        <v>43514370</v>
      </c>
      <c r="D106" s="9"/>
      <c r="E106"/>
      <c r="F106"/>
      <c r="G106"/>
      <c r="H106"/>
      <c r="I106"/>
      <c r="J106"/>
    </row>
    <row r="107" spans="1:10" s="33" customFormat="1" x14ac:dyDescent="0.25">
      <c r="A107" s="234" t="s">
        <v>638</v>
      </c>
      <c r="B107" s="252" t="s">
        <v>639</v>
      </c>
      <c r="C107" s="253">
        <v>0</v>
      </c>
      <c r="D107" s="9"/>
      <c r="E107"/>
      <c r="F107"/>
      <c r="G107"/>
      <c r="H107"/>
      <c r="I107"/>
      <c r="J107"/>
    </row>
    <row r="108" spans="1:10" s="33" customFormat="1" x14ac:dyDescent="0.25">
      <c r="A108" s="229" t="s">
        <v>640</v>
      </c>
      <c r="B108" s="237" t="s">
        <v>641</v>
      </c>
      <c r="C108" s="238">
        <v>4659954</v>
      </c>
      <c r="D108" s="9"/>
      <c r="E108"/>
      <c r="F108"/>
      <c r="G108"/>
      <c r="H108"/>
      <c r="I108"/>
      <c r="J108"/>
    </row>
    <row r="109" spans="1:10" s="33" customFormat="1" x14ac:dyDescent="0.25">
      <c r="A109" s="234" t="s">
        <v>642</v>
      </c>
      <c r="B109" s="252" t="s">
        <v>643</v>
      </c>
      <c r="C109" s="253">
        <v>0</v>
      </c>
      <c r="D109" s="9"/>
      <c r="E109"/>
      <c r="F109"/>
      <c r="G109"/>
      <c r="H109"/>
      <c r="I109"/>
      <c r="J109"/>
    </row>
    <row r="110" spans="1:10" s="33" customFormat="1" x14ac:dyDescent="0.25">
      <c r="A110" s="234" t="s">
        <v>644</v>
      </c>
      <c r="B110" s="252" t="s">
        <v>645</v>
      </c>
      <c r="C110" s="253">
        <v>4593120</v>
      </c>
      <c r="D110" s="9"/>
      <c r="E110"/>
      <c r="F110"/>
      <c r="G110"/>
      <c r="H110"/>
      <c r="I110"/>
      <c r="J110"/>
    </row>
    <row r="111" spans="1:10" s="33" customFormat="1" x14ac:dyDescent="0.25">
      <c r="A111" s="234" t="s">
        <v>646</v>
      </c>
      <c r="B111" s="252" t="s">
        <v>647</v>
      </c>
      <c r="C111" s="253">
        <v>66834</v>
      </c>
      <c r="D111" s="9"/>
      <c r="E111"/>
      <c r="F111"/>
      <c r="G111"/>
      <c r="H111"/>
      <c r="I111"/>
      <c r="J111"/>
    </row>
    <row r="112" spans="1:10" s="33" customFormat="1" x14ac:dyDescent="0.25">
      <c r="A112" s="229" t="s">
        <v>648</v>
      </c>
      <c r="B112" s="232" t="s">
        <v>649</v>
      </c>
      <c r="C112" s="233">
        <v>0</v>
      </c>
      <c r="D112" s="9"/>
      <c r="E112"/>
      <c r="F112"/>
      <c r="G112"/>
      <c r="H112"/>
      <c r="I112"/>
      <c r="J112"/>
    </row>
    <row r="113" spans="1:10" s="33" customFormat="1" x14ac:dyDescent="0.25">
      <c r="A113" s="234" t="s">
        <v>650</v>
      </c>
      <c r="B113" s="254" t="s">
        <v>651</v>
      </c>
      <c r="C113" s="255">
        <v>0</v>
      </c>
      <c r="D113" s="9"/>
      <c r="E113"/>
      <c r="F113"/>
      <c r="G113"/>
      <c r="H113"/>
      <c r="I113"/>
      <c r="J113"/>
    </row>
    <row r="114" spans="1:10" s="33" customFormat="1" x14ac:dyDescent="0.25">
      <c r="A114" s="234" t="s">
        <v>652</v>
      </c>
      <c r="B114" s="254" t="s">
        <v>653</v>
      </c>
      <c r="C114" s="255">
        <v>0</v>
      </c>
      <c r="D114" s="34"/>
    </row>
    <row r="115" spans="1:10" s="33" customFormat="1" x14ac:dyDescent="0.25">
      <c r="A115" s="234" t="s">
        <v>654</v>
      </c>
      <c r="B115" s="254" t="s">
        <v>655</v>
      </c>
      <c r="C115" s="255">
        <v>0</v>
      </c>
      <c r="D115" s="34"/>
    </row>
    <row r="116" spans="1:10" s="33" customFormat="1" x14ac:dyDescent="0.25">
      <c r="A116" s="229" t="s">
        <v>656</v>
      </c>
      <c r="B116" s="237" t="s">
        <v>657</v>
      </c>
      <c r="C116" s="238">
        <v>118836</v>
      </c>
      <c r="D116" s="34"/>
    </row>
    <row r="117" spans="1:10" s="33" customFormat="1" x14ac:dyDescent="0.25">
      <c r="A117" s="234" t="s">
        <v>658</v>
      </c>
      <c r="B117" s="235" t="s">
        <v>659</v>
      </c>
      <c r="C117" s="236">
        <v>70935</v>
      </c>
      <c r="D117" s="34"/>
    </row>
    <row r="118" spans="1:10" s="33" customFormat="1" x14ac:dyDescent="0.25">
      <c r="A118" s="234" t="s">
        <v>660</v>
      </c>
      <c r="B118" s="235" t="s">
        <v>661</v>
      </c>
      <c r="C118" s="236">
        <v>0</v>
      </c>
      <c r="D118" s="34"/>
    </row>
    <row r="119" spans="1:10" s="33" customFormat="1" x14ac:dyDescent="0.25">
      <c r="A119" s="234" t="s">
        <v>662</v>
      </c>
      <c r="B119" s="235" t="s">
        <v>663</v>
      </c>
      <c r="C119" s="236">
        <v>0</v>
      </c>
      <c r="D119" s="34"/>
    </row>
    <row r="120" spans="1:10" s="33" customFormat="1" x14ac:dyDescent="0.25">
      <c r="A120" s="234" t="s">
        <v>664</v>
      </c>
      <c r="B120" s="235" t="s">
        <v>665</v>
      </c>
      <c r="C120" s="236">
        <v>47901</v>
      </c>
      <c r="D120" s="34"/>
    </row>
    <row r="121" spans="1:10" s="33" customFormat="1" x14ac:dyDescent="0.25">
      <c r="A121" s="229" t="s">
        <v>666</v>
      </c>
      <c r="B121" s="237" t="s">
        <v>667</v>
      </c>
      <c r="C121" s="238">
        <v>252801</v>
      </c>
      <c r="D121" s="34"/>
    </row>
    <row r="122" spans="1:10" s="33" customFormat="1" x14ac:dyDescent="0.25">
      <c r="A122" s="234" t="s">
        <v>668</v>
      </c>
      <c r="B122" s="235" t="s">
        <v>669</v>
      </c>
      <c r="C122" s="236">
        <v>227115</v>
      </c>
      <c r="D122" s="34"/>
    </row>
    <row r="123" spans="1:10" s="33" customFormat="1" x14ac:dyDescent="0.25">
      <c r="A123" s="234" t="s">
        <v>670</v>
      </c>
      <c r="B123" s="235" t="s">
        <v>671</v>
      </c>
      <c r="C123" s="236">
        <v>0</v>
      </c>
      <c r="D123" s="34"/>
    </row>
    <row r="124" spans="1:10" s="33" customFormat="1" x14ac:dyDescent="0.25">
      <c r="A124" s="234" t="s">
        <v>672</v>
      </c>
      <c r="B124" s="235" t="s">
        <v>673</v>
      </c>
      <c r="C124" s="236">
        <v>0</v>
      </c>
      <c r="D124" s="34"/>
    </row>
    <row r="125" spans="1:10" s="33" customFormat="1" x14ac:dyDescent="0.25">
      <c r="A125" s="234" t="s">
        <v>674</v>
      </c>
      <c r="B125" s="235" t="s">
        <v>675</v>
      </c>
      <c r="C125" s="236">
        <v>10856</v>
      </c>
      <c r="D125" s="34"/>
    </row>
    <row r="126" spans="1:10" s="33" customFormat="1" x14ac:dyDescent="0.25">
      <c r="A126" s="234" t="s">
        <v>676</v>
      </c>
      <c r="B126" s="235" t="s">
        <v>677</v>
      </c>
      <c r="C126" s="236">
        <v>14604</v>
      </c>
      <c r="D126" s="34"/>
    </row>
    <row r="127" spans="1:10" s="33" customFormat="1" x14ac:dyDescent="0.25">
      <c r="A127" s="234" t="s">
        <v>678</v>
      </c>
      <c r="B127" s="235" t="s">
        <v>631</v>
      </c>
      <c r="C127" s="236">
        <v>226</v>
      </c>
      <c r="D127" s="34"/>
    </row>
    <row r="128" spans="1:10" s="33" customFormat="1" x14ac:dyDescent="0.25">
      <c r="A128" s="229" t="s">
        <v>679</v>
      </c>
      <c r="B128" s="237" t="s">
        <v>680</v>
      </c>
      <c r="C128" s="238">
        <v>275088070</v>
      </c>
      <c r="D128" s="34"/>
    </row>
    <row r="129" spans="1:4" s="33" customFormat="1" x14ac:dyDescent="0.25">
      <c r="A129" s="234" t="s">
        <v>681</v>
      </c>
      <c r="B129" s="235" t="s">
        <v>682</v>
      </c>
      <c r="C129" s="236">
        <v>131241182</v>
      </c>
      <c r="D129" s="34"/>
    </row>
    <row r="130" spans="1:4" s="33" customFormat="1" x14ac:dyDescent="0.25">
      <c r="A130" s="234" t="s">
        <v>683</v>
      </c>
      <c r="B130" s="235" t="s">
        <v>684</v>
      </c>
      <c r="C130" s="236">
        <v>12504146</v>
      </c>
      <c r="D130" s="34"/>
    </row>
    <row r="131" spans="1:4" s="33" customFormat="1" x14ac:dyDescent="0.25">
      <c r="A131" s="234" t="s">
        <v>685</v>
      </c>
      <c r="B131" s="235" t="s">
        <v>686</v>
      </c>
      <c r="C131" s="236">
        <v>13610811</v>
      </c>
      <c r="D131" s="34"/>
    </row>
    <row r="132" spans="1:4" s="33" customFormat="1" x14ac:dyDescent="0.25">
      <c r="A132" s="234" t="s">
        <v>687</v>
      </c>
      <c r="B132" s="235" t="s">
        <v>688</v>
      </c>
      <c r="C132" s="236">
        <v>270367</v>
      </c>
      <c r="D132" s="34"/>
    </row>
    <row r="133" spans="1:4" s="33" customFormat="1" x14ac:dyDescent="0.25">
      <c r="A133" s="234" t="s">
        <v>689</v>
      </c>
      <c r="B133" s="235" t="s">
        <v>690</v>
      </c>
      <c r="C133" s="236">
        <v>29626399</v>
      </c>
      <c r="D133" s="34"/>
    </row>
    <row r="134" spans="1:4" s="33" customFormat="1" x14ac:dyDescent="0.25">
      <c r="A134" s="234" t="s">
        <v>691</v>
      </c>
      <c r="B134" s="235" t="s">
        <v>692</v>
      </c>
      <c r="C134" s="236">
        <v>4443960</v>
      </c>
      <c r="D134" s="34"/>
    </row>
    <row r="135" spans="1:4" s="33" customFormat="1" x14ac:dyDescent="0.25">
      <c r="A135" s="234" t="s">
        <v>693</v>
      </c>
      <c r="B135" s="235" t="s">
        <v>694</v>
      </c>
      <c r="C135" s="236">
        <v>73615965</v>
      </c>
      <c r="D135" s="34"/>
    </row>
    <row r="136" spans="1:4" s="33" customFormat="1" x14ac:dyDescent="0.25">
      <c r="A136" s="234" t="s">
        <v>695</v>
      </c>
      <c r="B136" s="235" t="s">
        <v>696</v>
      </c>
      <c r="C136" s="236">
        <v>9775240</v>
      </c>
      <c r="D136" s="34"/>
    </row>
    <row r="137" spans="1:4" s="33" customFormat="1" x14ac:dyDescent="0.25">
      <c r="A137" s="229" t="s">
        <v>697</v>
      </c>
      <c r="B137" s="237" t="s">
        <v>698</v>
      </c>
      <c r="C137" s="238">
        <v>2163462</v>
      </c>
      <c r="D137" s="34"/>
    </row>
    <row r="138" spans="1:4" s="33" customFormat="1" x14ac:dyDescent="0.25">
      <c r="A138" s="234" t="s">
        <v>699</v>
      </c>
      <c r="B138" s="235" t="s">
        <v>700</v>
      </c>
      <c r="C138" s="236">
        <v>234052</v>
      </c>
      <c r="D138" s="34"/>
    </row>
    <row r="139" spans="1:4" s="33" customFormat="1" x14ac:dyDescent="0.25">
      <c r="A139" s="234" t="s">
        <v>701</v>
      </c>
      <c r="B139" s="235" t="s">
        <v>702</v>
      </c>
      <c r="C139" s="236">
        <v>0</v>
      </c>
      <c r="D139" s="34"/>
    </row>
    <row r="140" spans="1:4" s="33" customFormat="1" x14ac:dyDescent="0.25">
      <c r="A140" s="234" t="s">
        <v>703</v>
      </c>
      <c r="B140" s="235" t="s">
        <v>704</v>
      </c>
      <c r="C140" s="236">
        <v>0</v>
      </c>
      <c r="D140" s="34"/>
    </row>
    <row r="141" spans="1:4" s="33" customFormat="1" x14ac:dyDescent="0.25">
      <c r="A141" s="234" t="s">
        <v>705</v>
      </c>
      <c r="B141" s="235" t="s">
        <v>706</v>
      </c>
      <c r="C141" s="236">
        <v>0</v>
      </c>
      <c r="D141" s="34"/>
    </row>
    <row r="142" spans="1:4" s="33" customFormat="1" x14ac:dyDescent="0.25">
      <c r="A142" s="234" t="s">
        <v>707</v>
      </c>
      <c r="B142" s="235" t="s">
        <v>708</v>
      </c>
      <c r="C142" s="236">
        <v>0</v>
      </c>
      <c r="D142" s="34"/>
    </row>
    <row r="143" spans="1:4" s="33" customFormat="1" x14ac:dyDescent="0.25">
      <c r="A143" s="234" t="s">
        <v>709</v>
      </c>
      <c r="B143" s="235" t="s">
        <v>710</v>
      </c>
      <c r="C143" s="236">
        <v>1926110</v>
      </c>
      <c r="D143" s="34"/>
    </row>
    <row r="144" spans="1:4" s="33" customFormat="1" x14ac:dyDescent="0.25">
      <c r="A144" s="234" t="s">
        <v>711</v>
      </c>
      <c r="B144" s="235" t="s">
        <v>712</v>
      </c>
      <c r="C144" s="236">
        <v>0</v>
      </c>
      <c r="D144" s="34"/>
    </row>
    <row r="145" spans="1:4" s="33" customFormat="1" x14ac:dyDescent="0.25">
      <c r="A145" s="234" t="s">
        <v>713</v>
      </c>
      <c r="B145" s="235" t="s">
        <v>714</v>
      </c>
      <c r="C145" s="236">
        <v>3300</v>
      </c>
      <c r="D145" s="34"/>
    </row>
    <row r="146" spans="1:4" s="33" customFormat="1" x14ac:dyDescent="0.25">
      <c r="A146" s="229" t="s">
        <v>715</v>
      </c>
      <c r="B146" s="237" t="s">
        <v>716</v>
      </c>
      <c r="C146" s="238">
        <v>580010</v>
      </c>
      <c r="D146" s="34"/>
    </row>
    <row r="147" spans="1:4" s="33" customFormat="1" x14ac:dyDescent="0.25">
      <c r="A147" s="234" t="s">
        <v>717</v>
      </c>
      <c r="B147" s="235" t="s">
        <v>718</v>
      </c>
      <c r="C147" s="236">
        <v>297571</v>
      </c>
      <c r="D147" s="34"/>
    </row>
    <row r="148" spans="1:4" s="33" customFormat="1" x14ac:dyDescent="0.25">
      <c r="A148" s="234" t="s">
        <v>719</v>
      </c>
      <c r="B148" s="235" t="s">
        <v>720</v>
      </c>
      <c r="C148" s="236">
        <v>231092</v>
      </c>
      <c r="D148" s="34"/>
    </row>
    <row r="149" spans="1:4" s="33" customFormat="1" x14ac:dyDescent="0.25">
      <c r="A149" s="234" t="s">
        <v>721</v>
      </c>
      <c r="B149" s="235" t="s">
        <v>722</v>
      </c>
      <c r="C149" s="236">
        <v>51347</v>
      </c>
      <c r="D149" s="34"/>
    </row>
    <row r="150" spans="1:4" s="33" customFormat="1" x14ac:dyDescent="0.25">
      <c r="A150" s="229" t="s">
        <v>723</v>
      </c>
      <c r="B150" s="237" t="s">
        <v>724</v>
      </c>
      <c r="C150" s="238">
        <v>26732918</v>
      </c>
      <c r="D150" s="34"/>
    </row>
    <row r="151" spans="1:4" s="33" customFormat="1" x14ac:dyDescent="0.25">
      <c r="A151" s="234" t="s">
        <v>725</v>
      </c>
      <c r="B151" s="235" t="s">
        <v>726</v>
      </c>
      <c r="C151" s="236">
        <v>25177840</v>
      </c>
      <c r="D151" s="34"/>
    </row>
    <row r="152" spans="1:4" s="33" customFormat="1" x14ac:dyDescent="0.25">
      <c r="A152" s="234" t="s">
        <v>727</v>
      </c>
      <c r="B152" s="235" t="s">
        <v>728</v>
      </c>
      <c r="C152" s="236">
        <v>330566</v>
      </c>
      <c r="D152" s="34"/>
    </row>
    <row r="153" spans="1:4" s="33" customFormat="1" x14ac:dyDescent="0.25">
      <c r="A153" s="234" t="s">
        <v>729</v>
      </c>
      <c r="B153" s="235" t="s">
        <v>730</v>
      </c>
      <c r="C153" s="236">
        <v>1224512</v>
      </c>
      <c r="D153" s="34"/>
    </row>
    <row r="154" spans="1:4" s="33" customFormat="1" x14ac:dyDescent="0.25">
      <c r="A154" s="229" t="s">
        <v>731</v>
      </c>
      <c r="B154" s="237" t="s">
        <v>732</v>
      </c>
      <c r="C154" s="238">
        <v>7457414</v>
      </c>
      <c r="D154" s="34"/>
    </row>
    <row r="155" spans="1:4" s="33" customFormat="1" x14ac:dyDescent="0.25">
      <c r="A155" s="234" t="s">
        <v>733</v>
      </c>
      <c r="B155" s="235" t="s">
        <v>734</v>
      </c>
      <c r="C155" s="236">
        <v>26309</v>
      </c>
      <c r="D155" s="34"/>
    </row>
    <row r="156" spans="1:4" s="33" customFormat="1" x14ac:dyDescent="0.25">
      <c r="A156" s="234" t="s">
        <v>735</v>
      </c>
      <c r="B156" s="235" t="s">
        <v>736</v>
      </c>
      <c r="C156" s="236">
        <v>304673</v>
      </c>
      <c r="D156" s="34"/>
    </row>
    <row r="157" spans="1:4" s="33" customFormat="1" x14ac:dyDescent="0.25">
      <c r="A157" s="234" t="s">
        <v>737</v>
      </c>
      <c r="B157" s="235" t="s">
        <v>738</v>
      </c>
      <c r="C157" s="236">
        <v>7713</v>
      </c>
      <c r="D157" s="34"/>
    </row>
    <row r="158" spans="1:4" s="33" customFormat="1" x14ac:dyDescent="0.25">
      <c r="A158" s="234" t="s">
        <v>739</v>
      </c>
      <c r="B158" s="235" t="s">
        <v>740</v>
      </c>
      <c r="C158" s="236">
        <v>0</v>
      </c>
      <c r="D158" s="34"/>
    </row>
    <row r="159" spans="1:4" s="33" customFormat="1" x14ac:dyDescent="0.25">
      <c r="A159" s="234" t="s">
        <v>741</v>
      </c>
      <c r="B159" s="235" t="s">
        <v>742</v>
      </c>
      <c r="C159" s="236">
        <v>3119249</v>
      </c>
      <c r="D159" s="34"/>
    </row>
    <row r="160" spans="1:4" s="33" customFormat="1" x14ac:dyDescent="0.25">
      <c r="A160" s="234" t="s">
        <v>743</v>
      </c>
      <c r="B160" s="235" t="s">
        <v>744</v>
      </c>
      <c r="C160" s="236">
        <v>3999470</v>
      </c>
      <c r="D160" s="34"/>
    </row>
    <row r="161" spans="1:4" s="33" customFormat="1" x14ac:dyDescent="0.25">
      <c r="A161" s="229">
        <v>4.4000000000000004</v>
      </c>
      <c r="B161" s="246" t="s">
        <v>745</v>
      </c>
      <c r="C161" s="247">
        <v>11030614</v>
      </c>
      <c r="D161" s="34"/>
    </row>
    <row r="162" spans="1:4" s="33" customFormat="1" x14ac:dyDescent="0.25">
      <c r="A162" s="229" t="s">
        <v>746</v>
      </c>
      <c r="B162" s="237" t="s">
        <v>747</v>
      </c>
      <c r="C162" s="238">
        <v>11030614</v>
      </c>
      <c r="D162" s="34"/>
    </row>
    <row r="163" spans="1:4" s="33" customFormat="1" x14ac:dyDescent="0.25">
      <c r="A163" s="234" t="s">
        <v>748</v>
      </c>
      <c r="B163" s="252" t="s">
        <v>749</v>
      </c>
      <c r="C163" s="253">
        <v>635774</v>
      </c>
      <c r="D163" s="34"/>
    </row>
    <row r="164" spans="1:4" s="33" customFormat="1" x14ac:dyDescent="0.25">
      <c r="A164" s="234" t="s">
        <v>750</v>
      </c>
      <c r="B164" s="252" t="s">
        <v>751</v>
      </c>
      <c r="C164" s="253">
        <v>814089</v>
      </c>
      <c r="D164" s="34"/>
    </row>
    <row r="165" spans="1:4" s="33" customFormat="1" x14ac:dyDescent="0.25">
      <c r="A165" s="234" t="s">
        <v>752</v>
      </c>
      <c r="B165" s="252" t="s">
        <v>753</v>
      </c>
      <c r="C165" s="253">
        <v>0</v>
      </c>
      <c r="D165" s="34"/>
    </row>
    <row r="166" spans="1:4" s="33" customFormat="1" x14ac:dyDescent="0.25">
      <c r="A166" s="234" t="s">
        <v>754</v>
      </c>
      <c r="B166" s="252" t="s">
        <v>755</v>
      </c>
      <c r="C166" s="253">
        <v>9580751</v>
      </c>
      <c r="D166" s="34"/>
    </row>
    <row r="167" spans="1:4" s="33" customFormat="1" x14ac:dyDescent="0.25">
      <c r="A167" s="234" t="s">
        <v>756</v>
      </c>
      <c r="B167" s="252" t="s">
        <v>757</v>
      </c>
      <c r="C167" s="253">
        <v>0</v>
      </c>
      <c r="D167" s="34"/>
    </row>
    <row r="168" spans="1:4" s="33" customFormat="1" x14ac:dyDescent="0.25">
      <c r="A168" s="229">
        <v>4.5</v>
      </c>
      <c r="B168" s="230" t="s">
        <v>758</v>
      </c>
      <c r="C168" s="231">
        <v>39352744</v>
      </c>
      <c r="D168" s="34"/>
    </row>
    <row r="169" spans="1:4" s="33" customFormat="1" x14ac:dyDescent="0.25">
      <c r="A169" s="229" t="s">
        <v>759</v>
      </c>
      <c r="B169" s="237" t="s">
        <v>504</v>
      </c>
      <c r="C169" s="238">
        <v>13087194</v>
      </c>
      <c r="D169" s="34"/>
    </row>
    <row r="170" spans="1:4" s="33" customFormat="1" x14ac:dyDescent="0.25">
      <c r="A170" s="234" t="s">
        <v>760</v>
      </c>
      <c r="B170" s="235" t="s">
        <v>506</v>
      </c>
      <c r="C170" s="236">
        <v>13087194</v>
      </c>
      <c r="D170" s="34"/>
    </row>
    <row r="171" spans="1:4" s="33" customFormat="1" x14ac:dyDescent="0.25">
      <c r="A171" s="229" t="s">
        <v>761</v>
      </c>
      <c r="B171" s="237" t="s">
        <v>507</v>
      </c>
      <c r="C171" s="238">
        <v>23012075</v>
      </c>
      <c r="D171" s="34"/>
    </row>
    <row r="172" spans="1:4" s="33" customFormat="1" x14ac:dyDescent="0.25">
      <c r="A172" s="234" t="s">
        <v>762</v>
      </c>
      <c r="B172" s="235" t="s">
        <v>509</v>
      </c>
      <c r="C172" s="236">
        <v>23012075</v>
      </c>
      <c r="D172" s="34"/>
    </row>
    <row r="173" spans="1:4" s="33" customFormat="1" x14ac:dyDescent="0.25">
      <c r="A173" s="229" t="s">
        <v>763</v>
      </c>
      <c r="B173" s="237" t="s">
        <v>511</v>
      </c>
      <c r="C173" s="238">
        <v>1442897</v>
      </c>
      <c r="D173" s="34"/>
    </row>
    <row r="174" spans="1:4" s="33" customFormat="1" x14ac:dyDescent="0.25">
      <c r="A174" s="234" t="s">
        <v>764</v>
      </c>
      <c r="B174" s="235" t="s">
        <v>513</v>
      </c>
      <c r="C174" s="236">
        <v>1442897</v>
      </c>
      <c r="D174" s="34"/>
    </row>
    <row r="175" spans="1:4" s="33" customFormat="1" x14ac:dyDescent="0.25">
      <c r="A175" s="229" t="s">
        <v>765</v>
      </c>
      <c r="B175" s="237" t="s">
        <v>515</v>
      </c>
      <c r="C175" s="238">
        <v>1612322</v>
      </c>
      <c r="D175" s="34"/>
    </row>
    <row r="176" spans="1:4" s="33" customFormat="1" x14ac:dyDescent="0.25">
      <c r="A176" s="234" t="s">
        <v>766</v>
      </c>
      <c r="B176" s="235" t="s">
        <v>517</v>
      </c>
      <c r="C176" s="236">
        <v>1612322</v>
      </c>
      <c r="D176" s="34"/>
    </row>
    <row r="177" spans="1:4" s="33" customFormat="1" x14ac:dyDescent="0.25">
      <c r="A177" s="234" t="s">
        <v>767</v>
      </c>
      <c r="B177" s="235" t="s">
        <v>519</v>
      </c>
      <c r="C177" s="236">
        <v>0</v>
      </c>
      <c r="D177" s="34"/>
    </row>
    <row r="178" spans="1:4" s="33" customFormat="1" x14ac:dyDescent="0.25">
      <c r="A178" s="234" t="s">
        <v>768</v>
      </c>
      <c r="B178" s="235" t="s">
        <v>521</v>
      </c>
      <c r="C178" s="236">
        <v>0</v>
      </c>
      <c r="D178" s="34"/>
    </row>
    <row r="179" spans="1:4" s="33" customFormat="1" x14ac:dyDescent="0.25">
      <c r="A179" s="229" t="s">
        <v>769</v>
      </c>
      <c r="B179" s="237" t="s">
        <v>523</v>
      </c>
      <c r="C179" s="238">
        <v>198256</v>
      </c>
      <c r="D179" s="34"/>
    </row>
    <row r="180" spans="1:4" s="33" customFormat="1" x14ac:dyDescent="0.25">
      <c r="A180" s="234" t="s">
        <v>770</v>
      </c>
      <c r="B180" s="235" t="s">
        <v>523</v>
      </c>
      <c r="C180" s="236">
        <v>198256</v>
      </c>
      <c r="D180" s="34"/>
    </row>
    <row r="181" spans="1:4" s="33" customFormat="1" x14ac:dyDescent="0.25">
      <c r="A181" s="229" t="s">
        <v>771</v>
      </c>
      <c r="B181" s="237" t="s">
        <v>526</v>
      </c>
      <c r="C181" s="238">
        <v>0</v>
      </c>
      <c r="D181" s="34"/>
    </row>
    <row r="182" spans="1:4" s="33" customFormat="1" x14ac:dyDescent="0.25">
      <c r="A182" s="234" t="s">
        <v>772</v>
      </c>
      <c r="B182" s="235" t="s">
        <v>528</v>
      </c>
      <c r="C182" s="236">
        <v>0</v>
      </c>
      <c r="D182" s="34"/>
    </row>
    <row r="183" spans="1:4" s="33" customFormat="1" x14ac:dyDescent="0.25">
      <c r="A183" s="241">
        <v>5</v>
      </c>
      <c r="B183" s="256" t="s">
        <v>773</v>
      </c>
      <c r="C183" s="257">
        <v>25537866</v>
      </c>
      <c r="D183" s="34"/>
    </row>
    <row r="184" spans="1:4" s="33" customFormat="1" x14ac:dyDescent="0.25">
      <c r="A184" s="229">
        <v>5.0999999999999996</v>
      </c>
      <c r="B184" s="246" t="s">
        <v>774</v>
      </c>
      <c r="C184" s="247">
        <v>25537866</v>
      </c>
      <c r="D184" s="34"/>
    </row>
    <row r="185" spans="1:4" s="33" customFormat="1" x14ac:dyDescent="0.25">
      <c r="A185" s="229" t="s">
        <v>775</v>
      </c>
      <c r="B185" s="237" t="s">
        <v>776</v>
      </c>
      <c r="C185" s="238">
        <v>607951</v>
      </c>
      <c r="D185" s="34"/>
    </row>
    <row r="186" spans="1:4" s="33" customFormat="1" x14ac:dyDescent="0.25">
      <c r="A186" s="234" t="s">
        <v>777</v>
      </c>
      <c r="B186" s="235" t="s">
        <v>577</v>
      </c>
      <c r="C186" s="236">
        <v>0</v>
      </c>
      <c r="D186" s="34"/>
    </row>
    <row r="187" spans="1:4" s="33" customFormat="1" x14ac:dyDescent="0.25">
      <c r="A187" s="234" t="s">
        <v>778</v>
      </c>
      <c r="B187" s="235" t="s">
        <v>579</v>
      </c>
      <c r="C187" s="236">
        <v>0</v>
      </c>
      <c r="D187" s="34"/>
    </row>
    <row r="188" spans="1:4" s="33" customFormat="1" x14ac:dyDescent="0.25">
      <c r="A188" s="234" t="s">
        <v>779</v>
      </c>
      <c r="B188" s="235" t="s">
        <v>581</v>
      </c>
      <c r="C188" s="236">
        <v>0</v>
      </c>
      <c r="D188" s="34"/>
    </row>
    <row r="189" spans="1:4" s="33" customFormat="1" x14ac:dyDescent="0.25">
      <c r="A189" s="234" t="s">
        <v>780</v>
      </c>
      <c r="B189" s="235" t="s">
        <v>583</v>
      </c>
      <c r="C189" s="236">
        <v>0</v>
      </c>
      <c r="D189" s="34"/>
    </row>
    <row r="190" spans="1:4" s="33" customFormat="1" x14ac:dyDescent="0.25">
      <c r="A190" s="234" t="s">
        <v>781</v>
      </c>
      <c r="B190" s="235" t="s">
        <v>585</v>
      </c>
      <c r="C190" s="236">
        <v>607951</v>
      </c>
      <c r="D190" s="34"/>
    </row>
    <row r="191" spans="1:4" s="33" customFormat="1" x14ac:dyDescent="0.25">
      <c r="A191" s="229" t="s">
        <v>782</v>
      </c>
      <c r="B191" s="237" t="s">
        <v>783</v>
      </c>
      <c r="C191" s="238">
        <v>0</v>
      </c>
      <c r="D191" s="34"/>
    </row>
    <row r="192" spans="1:4" s="33" customFormat="1" x14ac:dyDescent="0.25">
      <c r="A192" s="234" t="s">
        <v>784</v>
      </c>
      <c r="B192" s="235" t="s">
        <v>567</v>
      </c>
      <c r="C192" s="236">
        <v>0</v>
      </c>
      <c r="D192" s="34"/>
    </row>
    <row r="193" spans="1:4" s="33" customFormat="1" x14ac:dyDescent="0.25">
      <c r="A193" s="234" t="s">
        <v>785</v>
      </c>
      <c r="B193" s="235" t="s">
        <v>569</v>
      </c>
      <c r="C193" s="236">
        <v>0</v>
      </c>
      <c r="D193" s="34"/>
    </row>
    <row r="194" spans="1:4" s="33" customFormat="1" x14ac:dyDescent="0.25">
      <c r="A194" s="234" t="s">
        <v>786</v>
      </c>
      <c r="B194" s="235" t="s">
        <v>571</v>
      </c>
      <c r="C194" s="236">
        <v>0</v>
      </c>
      <c r="D194" s="34"/>
    </row>
    <row r="195" spans="1:4" s="33" customFormat="1" x14ac:dyDescent="0.25">
      <c r="A195" s="234" t="s">
        <v>787</v>
      </c>
      <c r="B195" s="235" t="s">
        <v>573</v>
      </c>
      <c r="C195" s="236">
        <v>0</v>
      </c>
      <c r="D195" s="34"/>
    </row>
    <row r="196" spans="1:4" s="33" customFormat="1" x14ac:dyDescent="0.25">
      <c r="A196" s="229" t="s">
        <v>788</v>
      </c>
      <c r="B196" s="237" t="s">
        <v>789</v>
      </c>
      <c r="C196" s="238">
        <v>24929915</v>
      </c>
      <c r="D196" s="34"/>
    </row>
    <row r="197" spans="1:4" s="33" customFormat="1" x14ac:dyDescent="0.25">
      <c r="A197" s="234" t="s">
        <v>790</v>
      </c>
      <c r="B197" s="252" t="s">
        <v>791</v>
      </c>
      <c r="C197" s="253">
        <v>10447222</v>
      </c>
      <c r="D197" s="34"/>
    </row>
    <row r="198" spans="1:4" s="33" customFormat="1" x14ac:dyDescent="0.25">
      <c r="A198" s="234" t="s">
        <v>792</v>
      </c>
      <c r="B198" s="252" t="s">
        <v>793</v>
      </c>
      <c r="C198" s="253">
        <v>187688</v>
      </c>
      <c r="D198" s="34"/>
    </row>
    <row r="199" spans="1:4" s="33" customFormat="1" x14ac:dyDescent="0.25">
      <c r="A199" s="234" t="s">
        <v>794</v>
      </c>
      <c r="B199" s="252" t="s">
        <v>795</v>
      </c>
      <c r="C199" s="253">
        <v>0</v>
      </c>
      <c r="D199" s="34"/>
    </row>
    <row r="200" spans="1:4" s="33" customFormat="1" x14ac:dyDescent="0.25">
      <c r="A200" s="234" t="s">
        <v>796</v>
      </c>
      <c r="B200" s="252" t="s">
        <v>797</v>
      </c>
      <c r="C200" s="253">
        <v>0</v>
      </c>
      <c r="D200" s="34"/>
    </row>
    <row r="201" spans="1:4" s="33" customFormat="1" x14ac:dyDescent="0.25">
      <c r="A201" s="234" t="s">
        <v>798</v>
      </c>
      <c r="B201" s="252" t="s">
        <v>799</v>
      </c>
      <c r="C201" s="253">
        <v>0</v>
      </c>
      <c r="D201" s="34"/>
    </row>
    <row r="202" spans="1:4" s="33" customFormat="1" x14ac:dyDescent="0.25">
      <c r="A202" s="234" t="s">
        <v>800</v>
      </c>
      <c r="B202" s="252" t="s">
        <v>801</v>
      </c>
      <c r="C202" s="253">
        <v>0</v>
      </c>
      <c r="D202" s="34"/>
    </row>
    <row r="203" spans="1:4" s="33" customFormat="1" x14ac:dyDescent="0.25">
      <c r="A203" s="234" t="s">
        <v>802</v>
      </c>
      <c r="B203" s="252" t="s">
        <v>803</v>
      </c>
      <c r="C203" s="253">
        <v>0</v>
      </c>
      <c r="D203" s="34"/>
    </row>
    <row r="204" spans="1:4" s="33" customFormat="1" x14ac:dyDescent="0.25">
      <c r="A204" s="234" t="s">
        <v>804</v>
      </c>
      <c r="B204" s="252" t="s">
        <v>805</v>
      </c>
      <c r="C204" s="253">
        <v>26207</v>
      </c>
      <c r="D204" s="34"/>
    </row>
    <row r="205" spans="1:4" s="33" customFormat="1" x14ac:dyDescent="0.25">
      <c r="A205" s="234" t="s">
        <v>806</v>
      </c>
      <c r="B205" s="252" t="s">
        <v>807</v>
      </c>
      <c r="C205" s="253">
        <v>14268798</v>
      </c>
      <c r="D205" s="34"/>
    </row>
    <row r="206" spans="1:4" s="33" customFormat="1" x14ac:dyDescent="0.25">
      <c r="A206" s="229">
        <v>5.2</v>
      </c>
      <c r="B206" s="246" t="s">
        <v>808</v>
      </c>
      <c r="C206" s="247">
        <v>0</v>
      </c>
      <c r="D206" s="34"/>
    </row>
    <row r="207" spans="1:4" s="33" customFormat="1" x14ac:dyDescent="0.25">
      <c r="A207" s="229" t="s">
        <v>809</v>
      </c>
      <c r="B207" s="237" t="s">
        <v>810</v>
      </c>
      <c r="C207" s="238">
        <v>0</v>
      </c>
      <c r="D207" s="34"/>
    </row>
    <row r="208" spans="1:4" s="33" customFormat="1" x14ac:dyDescent="0.25">
      <c r="A208" s="234" t="s">
        <v>811</v>
      </c>
      <c r="B208" s="252" t="s">
        <v>526</v>
      </c>
      <c r="C208" s="253">
        <v>0</v>
      </c>
      <c r="D208" s="34"/>
    </row>
    <row r="209" spans="1:4" s="33" customFormat="1" x14ac:dyDescent="0.25">
      <c r="A209" s="229">
        <v>5.3</v>
      </c>
      <c r="B209" s="246" t="s">
        <v>812</v>
      </c>
      <c r="C209" s="247">
        <v>0</v>
      </c>
      <c r="D209" s="34"/>
    </row>
    <row r="210" spans="1:4" s="33" customFormat="1" x14ac:dyDescent="0.25">
      <c r="A210" s="229" t="s">
        <v>813</v>
      </c>
      <c r="B210" s="237" t="s">
        <v>526</v>
      </c>
      <c r="C210" s="238">
        <v>0</v>
      </c>
      <c r="D210" s="34"/>
    </row>
    <row r="211" spans="1:4" s="33" customFormat="1" x14ac:dyDescent="0.25">
      <c r="A211" s="234" t="s">
        <v>814</v>
      </c>
      <c r="B211" s="235" t="s">
        <v>528</v>
      </c>
      <c r="C211" s="236">
        <v>0</v>
      </c>
      <c r="D211" s="34"/>
    </row>
    <row r="212" spans="1:4" s="33" customFormat="1" x14ac:dyDescent="0.25">
      <c r="A212" s="241">
        <v>6</v>
      </c>
      <c r="B212" s="256" t="s">
        <v>815</v>
      </c>
      <c r="C212" s="257">
        <v>71229776.079999998</v>
      </c>
      <c r="D212" s="34"/>
    </row>
    <row r="213" spans="1:4" s="33" customFormat="1" x14ac:dyDescent="0.25">
      <c r="A213" s="229">
        <v>6.1</v>
      </c>
      <c r="B213" s="246" t="s">
        <v>815</v>
      </c>
      <c r="C213" s="247">
        <v>61476158.079999998</v>
      </c>
      <c r="D213" s="34"/>
    </row>
    <row r="214" spans="1:4" s="33" customFormat="1" x14ac:dyDescent="0.25">
      <c r="A214" s="229" t="s">
        <v>816</v>
      </c>
      <c r="B214" s="237" t="s">
        <v>817</v>
      </c>
      <c r="C214" s="238">
        <v>0</v>
      </c>
      <c r="D214" s="34"/>
    </row>
    <row r="215" spans="1:4" s="33" customFormat="1" x14ac:dyDescent="0.25">
      <c r="A215" s="234" t="s">
        <v>818</v>
      </c>
      <c r="B215" s="235" t="s">
        <v>819</v>
      </c>
      <c r="C215" s="236">
        <v>0</v>
      </c>
      <c r="D215" s="34"/>
    </row>
    <row r="216" spans="1:4" s="33" customFormat="1" x14ac:dyDescent="0.25">
      <c r="A216" s="229" t="s">
        <v>820</v>
      </c>
      <c r="B216" s="237" t="s">
        <v>507</v>
      </c>
      <c r="C216" s="238">
        <v>14091614</v>
      </c>
      <c r="D216" s="34"/>
    </row>
    <row r="217" spans="1:4" s="33" customFormat="1" x14ac:dyDescent="0.25">
      <c r="A217" s="234" t="s">
        <v>821</v>
      </c>
      <c r="B217" s="235" t="s">
        <v>509</v>
      </c>
      <c r="C217" s="236">
        <v>14091614</v>
      </c>
      <c r="D217" s="34"/>
    </row>
    <row r="218" spans="1:4" s="33" customFormat="1" x14ac:dyDescent="0.25">
      <c r="A218" s="229" t="s">
        <v>822</v>
      </c>
      <c r="B218" s="237" t="s">
        <v>823</v>
      </c>
      <c r="C218" s="238">
        <v>1179153</v>
      </c>
      <c r="D218" s="34"/>
    </row>
    <row r="219" spans="1:4" s="33" customFormat="1" x14ac:dyDescent="0.25">
      <c r="A219" s="234" t="s">
        <v>824</v>
      </c>
      <c r="B219" s="235" t="s">
        <v>823</v>
      </c>
      <c r="C219" s="236">
        <v>1179153</v>
      </c>
      <c r="D219" s="34"/>
    </row>
    <row r="220" spans="1:4" s="33" customFormat="1" x14ac:dyDescent="0.25">
      <c r="A220" s="229" t="s">
        <v>825</v>
      </c>
      <c r="B220" s="237" t="s">
        <v>826</v>
      </c>
      <c r="C220" s="238">
        <v>7807281.0800000001</v>
      </c>
      <c r="D220" s="34"/>
    </row>
    <row r="221" spans="1:4" s="33" customFormat="1" x14ac:dyDescent="0.25">
      <c r="A221" s="234" t="s">
        <v>827</v>
      </c>
      <c r="B221" s="258" t="s">
        <v>826</v>
      </c>
      <c r="C221" s="259">
        <v>7807281.0800000001</v>
      </c>
      <c r="D221" s="34"/>
    </row>
    <row r="222" spans="1:4" s="33" customFormat="1" x14ac:dyDescent="0.25">
      <c r="A222" s="229" t="s">
        <v>828</v>
      </c>
      <c r="B222" s="237" t="s">
        <v>829</v>
      </c>
      <c r="C222" s="238">
        <v>0</v>
      </c>
      <c r="D222" s="34"/>
    </row>
    <row r="223" spans="1:4" s="33" customFormat="1" x14ac:dyDescent="0.25">
      <c r="A223" s="234" t="s">
        <v>830</v>
      </c>
      <c r="B223" s="235" t="s">
        <v>831</v>
      </c>
      <c r="C223" s="236">
        <v>0</v>
      </c>
      <c r="D223" s="34"/>
    </row>
    <row r="224" spans="1:4" s="33" customFormat="1" x14ac:dyDescent="0.25">
      <c r="A224" s="229" t="s">
        <v>832</v>
      </c>
      <c r="B224" s="237" t="s">
        <v>833</v>
      </c>
      <c r="C224" s="238">
        <v>0</v>
      </c>
      <c r="D224" s="34"/>
    </row>
    <row r="225" spans="1:4" s="33" customFormat="1" x14ac:dyDescent="0.25">
      <c r="A225" s="234" t="s">
        <v>834</v>
      </c>
      <c r="B225" s="235" t="s">
        <v>833</v>
      </c>
      <c r="C225" s="236">
        <v>0</v>
      </c>
      <c r="D225" s="34"/>
    </row>
    <row r="226" spans="1:4" s="33" customFormat="1" x14ac:dyDescent="0.25">
      <c r="A226" s="229" t="s">
        <v>835</v>
      </c>
      <c r="B226" s="237" t="s">
        <v>836</v>
      </c>
      <c r="C226" s="238">
        <v>0</v>
      </c>
      <c r="D226" s="34"/>
    </row>
    <row r="227" spans="1:4" s="33" customFormat="1" x14ac:dyDescent="0.25">
      <c r="A227" s="234" t="s">
        <v>837</v>
      </c>
      <c r="B227" s="235" t="s">
        <v>836</v>
      </c>
      <c r="C227" s="236">
        <v>0</v>
      </c>
      <c r="D227" s="34"/>
    </row>
    <row r="228" spans="1:4" s="33" customFormat="1" x14ac:dyDescent="0.25">
      <c r="A228" s="229">
        <v>6.2</v>
      </c>
      <c r="B228" s="246" t="s">
        <v>838</v>
      </c>
      <c r="C228" s="247">
        <v>0</v>
      </c>
      <c r="D228" s="34"/>
    </row>
    <row r="229" spans="1:4" s="33" customFormat="1" x14ac:dyDescent="0.25">
      <c r="A229" s="229">
        <v>6.3</v>
      </c>
      <c r="B229" s="246" t="s">
        <v>839</v>
      </c>
      <c r="C229" s="247">
        <v>42267425</v>
      </c>
      <c r="D229" s="34"/>
    </row>
    <row r="230" spans="1:4" s="33" customFormat="1" x14ac:dyDescent="0.25">
      <c r="A230" s="229" t="s">
        <v>840</v>
      </c>
      <c r="B230" s="237" t="s">
        <v>841</v>
      </c>
      <c r="C230" s="238">
        <v>42267425</v>
      </c>
      <c r="D230" s="34"/>
    </row>
    <row r="231" spans="1:4" s="33" customFormat="1" x14ac:dyDescent="0.25">
      <c r="A231" s="234" t="s">
        <v>842</v>
      </c>
      <c r="B231" s="235" t="s">
        <v>843</v>
      </c>
      <c r="C231" s="236">
        <v>42267425</v>
      </c>
      <c r="D231" s="34"/>
    </row>
    <row r="232" spans="1:4" s="33" customFormat="1" x14ac:dyDescent="0.25">
      <c r="A232" s="229">
        <v>6.4</v>
      </c>
      <c r="B232" s="260" t="s">
        <v>844</v>
      </c>
      <c r="C232" s="261">
        <v>5884303</v>
      </c>
      <c r="D232" s="34"/>
    </row>
    <row r="233" spans="1:4" s="33" customFormat="1" x14ac:dyDescent="0.25">
      <c r="A233" s="229" t="s">
        <v>845</v>
      </c>
      <c r="B233" s="237" t="s">
        <v>526</v>
      </c>
      <c r="C233" s="238">
        <v>5884303</v>
      </c>
      <c r="D233" s="34"/>
    </row>
    <row r="234" spans="1:4" s="33" customFormat="1" x14ac:dyDescent="0.25">
      <c r="A234" s="234" t="s">
        <v>846</v>
      </c>
      <c r="B234" s="235" t="s">
        <v>528</v>
      </c>
      <c r="C234" s="236">
        <v>5884303</v>
      </c>
      <c r="D234" s="34"/>
    </row>
    <row r="235" spans="1:4" s="33" customFormat="1" x14ac:dyDescent="0.25">
      <c r="A235" s="241">
        <v>7</v>
      </c>
      <c r="B235" s="256" t="s">
        <v>847</v>
      </c>
      <c r="C235" s="257">
        <v>0</v>
      </c>
      <c r="D235" s="34"/>
    </row>
    <row r="236" spans="1:4" s="33" customFormat="1" x14ac:dyDescent="0.25">
      <c r="A236" s="229">
        <v>7.1</v>
      </c>
      <c r="B236" s="246" t="s">
        <v>848</v>
      </c>
      <c r="C236" s="247">
        <v>0</v>
      </c>
      <c r="D236" s="34"/>
    </row>
    <row r="237" spans="1:4" s="33" customFormat="1" x14ac:dyDescent="0.25">
      <c r="A237" s="229">
        <v>7.2</v>
      </c>
      <c r="B237" s="246" t="s">
        <v>849</v>
      </c>
      <c r="C237" s="247">
        <v>0</v>
      </c>
      <c r="D237" s="34"/>
    </row>
    <row r="238" spans="1:4" s="33" customFormat="1" x14ac:dyDescent="0.25">
      <c r="A238" s="234" t="s">
        <v>850</v>
      </c>
      <c r="B238" s="235" t="s">
        <v>851</v>
      </c>
      <c r="C238" s="236">
        <v>0</v>
      </c>
      <c r="D238" s="34"/>
    </row>
    <row r="239" spans="1:4" s="33" customFormat="1" x14ac:dyDescent="0.25">
      <c r="A239" s="229">
        <v>7.3</v>
      </c>
      <c r="B239" s="246" t="s">
        <v>852</v>
      </c>
      <c r="C239" s="247">
        <v>0</v>
      </c>
      <c r="D239" s="34"/>
    </row>
    <row r="240" spans="1:4" s="33" customFormat="1" x14ac:dyDescent="0.25">
      <c r="A240" s="234" t="s">
        <v>853</v>
      </c>
      <c r="B240" s="235" t="s">
        <v>854</v>
      </c>
      <c r="C240" s="236">
        <v>0</v>
      </c>
      <c r="D240" s="34"/>
    </row>
    <row r="241" spans="1:4" s="33" customFormat="1" x14ac:dyDescent="0.25">
      <c r="A241" s="229">
        <v>7.4</v>
      </c>
      <c r="B241" s="246" t="s">
        <v>855</v>
      </c>
      <c r="C241" s="247">
        <v>0</v>
      </c>
      <c r="D241" s="34"/>
    </row>
    <row r="242" spans="1:4" s="33" customFormat="1" x14ac:dyDescent="0.25">
      <c r="A242" s="234" t="s">
        <v>856</v>
      </c>
      <c r="B242" s="235" t="s">
        <v>857</v>
      </c>
      <c r="C242" s="236">
        <v>0</v>
      </c>
      <c r="D242" s="34"/>
    </row>
    <row r="243" spans="1:4" s="33" customFormat="1" x14ac:dyDescent="0.25">
      <c r="A243" s="229">
        <v>7.9</v>
      </c>
      <c r="B243" s="246" t="s">
        <v>858</v>
      </c>
      <c r="C243" s="247">
        <v>0</v>
      </c>
      <c r="D243" s="34"/>
    </row>
    <row r="244" spans="1:4" s="33" customFormat="1" x14ac:dyDescent="0.25">
      <c r="A244" s="234" t="s">
        <v>859</v>
      </c>
      <c r="B244" s="235" t="s">
        <v>860</v>
      </c>
      <c r="C244" s="236">
        <v>0</v>
      </c>
      <c r="D244" s="34"/>
    </row>
    <row r="245" spans="1:4" s="33" customFormat="1" x14ac:dyDescent="0.25">
      <c r="A245" s="234" t="s">
        <v>861</v>
      </c>
      <c r="B245" s="235" t="s">
        <v>862</v>
      </c>
      <c r="C245" s="236">
        <v>0</v>
      </c>
      <c r="D245" s="34"/>
    </row>
    <row r="246" spans="1:4" s="33" customFormat="1" x14ac:dyDescent="0.25">
      <c r="A246" s="241">
        <v>8</v>
      </c>
      <c r="B246" s="256" t="s">
        <v>863</v>
      </c>
      <c r="C246" s="257">
        <v>1679299474.29</v>
      </c>
      <c r="D246" s="34"/>
    </row>
    <row r="247" spans="1:4" s="33" customFormat="1" x14ac:dyDescent="0.25">
      <c r="A247" s="229">
        <v>8.1</v>
      </c>
      <c r="B247" s="246" t="s">
        <v>864</v>
      </c>
      <c r="C247" s="247">
        <v>1046231131.49</v>
      </c>
      <c r="D247" s="34"/>
    </row>
    <row r="248" spans="1:4" s="33" customFormat="1" x14ac:dyDescent="0.25">
      <c r="A248" s="229" t="s">
        <v>865</v>
      </c>
      <c r="B248" s="260" t="s">
        <v>866</v>
      </c>
      <c r="C248" s="261">
        <v>1046231131.49</v>
      </c>
      <c r="D248" s="34"/>
    </row>
    <row r="249" spans="1:4" s="33" customFormat="1" x14ac:dyDescent="0.25">
      <c r="A249" s="234" t="s">
        <v>867</v>
      </c>
      <c r="B249" s="252" t="s">
        <v>868</v>
      </c>
      <c r="C249" s="253">
        <v>880249135.29999995</v>
      </c>
      <c r="D249" s="34"/>
    </row>
    <row r="250" spans="1:4" s="33" customFormat="1" x14ac:dyDescent="0.25">
      <c r="A250" s="234" t="s">
        <v>869</v>
      </c>
      <c r="B250" s="252" t="s">
        <v>870</v>
      </c>
      <c r="C250" s="253">
        <v>165981996.19</v>
      </c>
      <c r="D250" s="34"/>
    </row>
    <row r="251" spans="1:4" x14ac:dyDescent="0.25">
      <c r="A251" s="229">
        <v>8.1999999999999993</v>
      </c>
      <c r="B251" s="246" t="s">
        <v>871</v>
      </c>
      <c r="C251" s="247">
        <v>633068342.79999995</v>
      </c>
    </row>
    <row r="252" spans="1:4" x14ac:dyDescent="0.25">
      <c r="A252" s="229" t="s">
        <v>872</v>
      </c>
      <c r="B252" s="237" t="s">
        <v>873</v>
      </c>
      <c r="C252" s="238">
        <v>633068342.79999995</v>
      </c>
    </row>
    <row r="253" spans="1:4" x14ac:dyDescent="0.25">
      <c r="A253" s="234" t="s">
        <v>874</v>
      </c>
      <c r="B253" s="252" t="s">
        <v>875</v>
      </c>
      <c r="C253" s="253">
        <v>93846345</v>
      </c>
    </row>
    <row r="254" spans="1:4" x14ac:dyDescent="0.25">
      <c r="A254" s="234" t="s">
        <v>876</v>
      </c>
      <c r="B254" s="252" t="s">
        <v>877</v>
      </c>
      <c r="C254" s="253">
        <v>146201</v>
      </c>
    </row>
    <row r="255" spans="1:4" x14ac:dyDescent="0.25">
      <c r="A255" s="234" t="s">
        <v>878</v>
      </c>
      <c r="B255" s="252" t="s">
        <v>879</v>
      </c>
      <c r="C255" s="253">
        <v>537682888.79999995</v>
      </c>
    </row>
    <row r="256" spans="1:4" x14ac:dyDescent="0.25">
      <c r="A256" s="234" t="s">
        <v>880</v>
      </c>
      <c r="B256" s="252" t="s">
        <v>881</v>
      </c>
      <c r="C256" s="253">
        <v>1392908</v>
      </c>
    </row>
    <row r="257" spans="1:3" x14ac:dyDescent="0.25">
      <c r="A257" s="229">
        <v>8.3000000000000007</v>
      </c>
      <c r="B257" s="246" t="s">
        <v>882</v>
      </c>
      <c r="C257" s="247">
        <v>0</v>
      </c>
    </row>
    <row r="258" spans="1:3" x14ac:dyDescent="0.25">
      <c r="A258" s="229" t="s">
        <v>883</v>
      </c>
      <c r="B258" s="260" t="s">
        <v>884</v>
      </c>
      <c r="C258" s="261">
        <v>0</v>
      </c>
    </row>
    <row r="259" spans="1:3" x14ac:dyDescent="0.25">
      <c r="A259" s="234" t="s">
        <v>885</v>
      </c>
      <c r="B259" s="252" t="s">
        <v>886</v>
      </c>
      <c r="C259" s="253">
        <v>0</v>
      </c>
    </row>
    <row r="260" spans="1:3" x14ac:dyDescent="0.25">
      <c r="A260" s="234" t="s">
        <v>887</v>
      </c>
      <c r="B260" s="252" t="s">
        <v>888</v>
      </c>
      <c r="C260" s="253"/>
    </row>
    <row r="261" spans="1:3" x14ac:dyDescent="0.25">
      <c r="A261" s="234" t="s">
        <v>889</v>
      </c>
      <c r="B261" s="262" t="s">
        <v>890</v>
      </c>
      <c r="C261" s="263">
        <v>0</v>
      </c>
    </row>
    <row r="262" spans="1:3" x14ac:dyDescent="0.25">
      <c r="A262" s="241">
        <v>9</v>
      </c>
      <c r="B262" s="256" t="s">
        <v>891</v>
      </c>
      <c r="C262" s="257">
        <v>15044877.33</v>
      </c>
    </row>
    <row r="263" spans="1:3" x14ac:dyDescent="0.25">
      <c r="A263" s="229">
        <v>9.1</v>
      </c>
      <c r="B263" s="246" t="s">
        <v>892</v>
      </c>
      <c r="C263" s="247">
        <v>0</v>
      </c>
    </row>
    <row r="264" spans="1:3" x14ac:dyDescent="0.25">
      <c r="A264" s="229" t="s">
        <v>893</v>
      </c>
      <c r="B264" s="260" t="s">
        <v>894</v>
      </c>
      <c r="C264" s="261">
        <v>0</v>
      </c>
    </row>
    <row r="265" spans="1:3" x14ac:dyDescent="0.25">
      <c r="A265" s="234" t="s">
        <v>895</v>
      </c>
      <c r="B265" s="252" t="s">
        <v>894</v>
      </c>
      <c r="C265" s="253">
        <v>0</v>
      </c>
    </row>
    <row r="266" spans="1:3" x14ac:dyDescent="0.25">
      <c r="A266" s="229">
        <v>9.1999999999999993</v>
      </c>
      <c r="B266" s="246" t="s">
        <v>896</v>
      </c>
      <c r="C266" s="247">
        <v>0</v>
      </c>
    </row>
    <row r="267" spans="1:3" x14ac:dyDescent="0.25">
      <c r="A267" s="229">
        <v>9.3000000000000007</v>
      </c>
      <c r="B267" s="246" t="s">
        <v>897</v>
      </c>
      <c r="C267" s="247">
        <v>15044877.33</v>
      </c>
    </row>
    <row r="268" spans="1:3" x14ac:dyDescent="0.25">
      <c r="A268" s="229" t="s">
        <v>898</v>
      </c>
      <c r="B268" s="260" t="s">
        <v>899</v>
      </c>
      <c r="C268" s="261">
        <v>15044877.33</v>
      </c>
    </row>
    <row r="269" spans="1:3" x14ac:dyDescent="0.25">
      <c r="A269" s="234" t="s">
        <v>900</v>
      </c>
      <c r="B269" s="252" t="s">
        <v>899</v>
      </c>
      <c r="C269" s="253">
        <v>15044877.33</v>
      </c>
    </row>
    <row r="270" spans="1:3" x14ac:dyDescent="0.25">
      <c r="A270" s="229" t="s">
        <v>901</v>
      </c>
      <c r="B270" s="260" t="s">
        <v>902</v>
      </c>
      <c r="C270" s="261">
        <v>0</v>
      </c>
    </row>
    <row r="271" spans="1:3" x14ac:dyDescent="0.25">
      <c r="A271" s="234" t="s">
        <v>903</v>
      </c>
      <c r="B271" s="252" t="s">
        <v>902</v>
      </c>
      <c r="C271" s="253">
        <v>0</v>
      </c>
    </row>
    <row r="272" spans="1:3" x14ac:dyDescent="0.25">
      <c r="A272" s="229">
        <v>9.4</v>
      </c>
      <c r="B272" s="246" t="s">
        <v>904</v>
      </c>
      <c r="C272" s="247">
        <v>0</v>
      </c>
    </row>
    <row r="273" spans="1:3" x14ac:dyDescent="0.25">
      <c r="A273" s="229" t="s">
        <v>905</v>
      </c>
      <c r="B273" s="237" t="s">
        <v>906</v>
      </c>
      <c r="C273" s="238">
        <v>0</v>
      </c>
    </row>
    <row r="274" spans="1:3" x14ac:dyDescent="0.25">
      <c r="A274" s="234" t="s">
        <v>907</v>
      </c>
      <c r="B274" s="252" t="s">
        <v>908</v>
      </c>
      <c r="C274" s="253">
        <v>0</v>
      </c>
    </row>
    <row r="275" spans="1:3" x14ac:dyDescent="0.25">
      <c r="A275" s="234" t="s">
        <v>909</v>
      </c>
      <c r="B275" s="252" t="s">
        <v>910</v>
      </c>
      <c r="C275" s="253">
        <v>0</v>
      </c>
    </row>
    <row r="276" spans="1:3" x14ac:dyDescent="0.25">
      <c r="A276" s="229">
        <v>9.5</v>
      </c>
      <c r="B276" s="246" t="s">
        <v>911</v>
      </c>
      <c r="C276" s="247">
        <v>0</v>
      </c>
    </row>
    <row r="277" spans="1:3" x14ac:dyDescent="0.25">
      <c r="A277" s="229">
        <v>9.6</v>
      </c>
      <c r="B277" s="246" t="s">
        <v>912</v>
      </c>
      <c r="C277" s="247">
        <v>0</v>
      </c>
    </row>
    <row r="278" spans="1:3" x14ac:dyDescent="0.25">
      <c r="A278" s="229" t="s">
        <v>913</v>
      </c>
      <c r="B278" s="260" t="s">
        <v>914</v>
      </c>
      <c r="C278" s="261">
        <v>0</v>
      </c>
    </row>
    <row r="279" spans="1:3" x14ac:dyDescent="0.25">
      <c r="A279" s="234" t="s">
        <v>915</v>
      </c>
      <c r="B279" s="252" t="s">
        <v>916</v>
      </c>
      <c r="C279" s="253">
        <v>0</v>
      </c>
    </row>
    <row r="280" spans="1:3" x14ac:dyDescent="0.25">
      <c r="A280" s="234" t="s">
        <v>917</v>
      </c>
      <c r="B280" s="252" t="s">
        <v>918</v>
      </c>
      <c r="C280" s="253">
        <v>0</v>
      </c>
    </row>
    <row r="281" spans="1:3" x14ac:dyDescent="0.25">
      <c r="A281" s="234" t="s">
        <v>919</v>
      </c>
      <c r="B281" s="252" t="s">
        <v>573</v>
      </c>
      <c r="C281" s="253">
        <v>0</v>
      </c>
    </row>
    <row r="282" spans="1:3" x14ac:dyDescent="0.25">
      <c r="A282" s="241">
        <v>10</v>
      </c>
      <c r="B282" s="256" t="s">
        <v>920</v>
      </c>
      <c r="C282" s="257">
        <v>0</v>
      </c>
    </row>
    <row r="283" spans="1:3" x14ac:dyDescent="0.25">
      <c r="A283" s="229">
        <v>10.1</v>
      </c>
      <c r="B283" s="264" t="s">
        <v>921</v>
      </c>
      <c r="C283" s="265">
        <v>0</v>
      </c>
    </row>
    <row r="284" spans="1:3" x14ac:dyDescent="0.25">
      <c r="A284" s="234" t="s">
        <v>922</v>
      </c>
      <c r="B284" s="252" t="s">
        <v>921</v>
      </c>
      <c r="C284" s="253">
        <v>0</v>
      </c>
    </row>
    <row r="285" spans="1:3" x14ac:dyDescent="0.25">
      <c r="A285" s="234" t="s">
        <v>923</v>
      </c>
      <c r="B285" s="252" t="s">
        <v>924</v>
      </c>
      <c r="C285" s="253">
        <v>0</v>
      </c>
    </row>
    <row r="286" spans="1:3" x14ac:dyDescent="0.25">
      <c r="A286" s="229">
        <v>10.199999999999999</v>
      </c>
      <c r="B286" s="264" t="s">
        <v>925</v>
      </c>
      <c r="C286" s="265">
        <v>0</v>
      </c>
    </row>
    <row r="287" spans="1:3" x14ac:dyDescent="0.25">
      <c r="A287" s="234" t="s">
        <v>926</v>
      </c>
      <c r="B287" s="252" t="s">
        <v>925</v>
      </c>
      <c r="C287" s="253">
        <v>0</v>
      </c>
    </row>
    <row r="288" spans="1:3" x14ac:dyDescent="0.25">
      <c r="A288" s="229">
        <v>10.3</v>
      </c>
      <c r="B288" s="266" t="s">
        <v>927</v>
      </c>
      <c r="C288" s="267">
        <v>0</v>
      </c>
    </row>
    <row r="289" spans="1:3" x14ac:dyDescent="0.25">
      <c r="A289" s="234" t="s">
        <v>928</v>
      </c>
      <c r="B289" s="262" t="s">
        <v>929</v>
      </c>
      <c r="C289" s="263">
        <v>0</v>
      </c>
    </row>
    <row r="290" spans="1:3" x14ac:dyDescent="0.25">
      <c r="A290" s="241">
        <v>11</v>
      </c>
      <c r="B290" s="256" t="s">
        <v>930</v>
      </c>
      <c r="C290" s="257">
        <v>0</v>
      </c>
    </row>
    <row r="291" spans="1:3" x14ac:dyDescent="0.25">
      <c r="A291" s="229">
        <v>11.1</v>
      </c>
      <c r="B291" s="264" t="s">
        <v>931</v>
      </c>
      <c r="C291" s="265">
        <v>0</v>
      </c>
    </row>
    <row r="292" spans="1:3" x14ac:dyDescent="0.25">
      <c r="A292" s="229" t="s">
        <v>932</v>
      </c>
      <c r="B292" s="237" t="s">
        <v>933</v>
      </c>
      <c r="C292" s="238">
        <v>0</v>
      </c>
    </row>
    <row r="293" spans="1:3" x14ac:dyDescent="0.25">
      <c r="A293" s="234" t="s">
        <v>934</v>
      </c>
      <c r="B293" s="252" t="s">
        <v>935</v>
      </c>
      <c r="C293" s="253">
        <v>0</v>
      </c>
    </row>
    <row r="294" spans="1:3" x14ac:dyDescent="0.25">
      <c r="A294" s="234" t="s">
        <v>936</v>
      </c>
      <c r="B294" s="252" t="s">
        <v>937</v>
      </c>
      <c r="C294" s="253">
        <v>0</v>
      </c>
    </row>
    <row r="295" spans="1:3" x14ac:dyDescent="0.25">
      <c r="A295" s="234" t="s">
        <v>938</v>
      </c>
      <c r="B295" s="252" t="s">
        <v>939</v>
      </c>
      <c r="C295" s="253">
        <v>0</v>
      </c>
    </row>
    <row r="296" spans="1:3" x14ac:dyDescent="0.25">
      <c r="A296" s="268">
        <v>12</v>
      </c>
      <c r="B296" s="269" t="s">
        <v>940</v>
      </c>
      <c r="C296" s="270">
        <v>0</v>
      </c>
    </row>
    <row r="297" spans="1:3" x14ac:dyDescent="0.25">
      <c r="A297" s="268">
        <v>13</v>
      </c>
      <c r="B297" s="269" t="s">
        <v>941</v>
      </c>
      <c r="C297" s="270">
        <v>0</v>
      </c>
    </row>
    <row r="298" spans="1:3" x14ac:dyDescent="0.25">
      <c r="A298" s="271"/>
      <c r="B298" s="272" t="s">
        <v>942</v>
      </c>
      <c r="C298" s="273">
        <v>0</v>
      </c>
    </row>
    <row r="299" spans="1:3" x14ac:dyDescent="0.25">
      <c r="A299" s="271"/>
      <c r="B299" s="272" t="s">
        <v>943</v>
      </c>
      <c r="C299" s="273">
        <v>0</v>
      </c>
    </row>
    <row r="300" spans="1:3" x14ac:dyDescent="0.25">
      <c r="A300" s="274"/>
      <c r="B300" s="275" t="s">
        <v>944</v>
      </c>
      <c r="C300" s="276">
        <v>0</v>
      </c>
    </row>
    <row r="301" spans="1:3" x14ac:dyDescent="0.25">
      <c r="A301" s="313" t="s">
        <v>945</v>
      </c>
      <c r="B301" s="314"/>
      <c r="C301" s="319">
        <v>3179573643.6999998</v>
      </c>
    </row>
  </sheetData>
  <mergeCells count="4">
    <mergeCell ref="A3:A4"/>
    <mergeCell ref="B3:B4"/>
    <mergeCell ref="A301:B301"/>
    <mergeCell ref="C3:C4"/>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s>
  <pageMargins left="0.70866141732283472" right="0.70866141732283472" top="1.1417322834645669" bottom="0.74803149606299213" header="0.31496062992125984" footer="0.31496062992125984"/>
  <pageSetup orientation="portrait" horizontalDpi="360" verticalDpi="360" r:id="rId1"/>
  <headerFooter>
    <oddHeader>&amp;C&amp;"-,Negrita"&amp;12MUNICIPIO DE TLAJOMULCO DE ZUÑIGA, JALISCO
1ERA MODIFICACION PRESUPUESTAL 2022 
ESTIMACIÓN DE INGRESOS</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8"/>
  <sheetViews>
    <sheetView tabSelected="1" view="pageLayout" topLeftCell="A15" zoomScaleNormal="100" workbookViewId="0">
      <selection activeCell="A17" sqref="A17"/>
    </sheetView>
  </sheetViews>
  <sheetFormatPr baseColWidth="10" defaultRowHeight="15" x14ac:dyDescent="0.25"/>
  <cols>
    <col min="1" max="1" width="98.140625" customWidth="1"/>
    <col min="2" max="2" width="20.85546875" style="9" customWidth="1"/>
    <col min="3" max="3" width="22.85546875" style="9" customWidth="1"/>
    <col min="4" max="4" width="14.140625" style="9" customWidth="1"/>
    <col min="5" max="9" width="13.7109375" customWidth="1"/>
    <col min="10" max="10" width="14.140625" customWidth="1"/>
    <col min="11" max="15" width="16.7109375" customWidth="1"/>
    <col min="16" max="16" width="15.28515625" bestFit="1" customWidth="1"/>
    <col min="17" max="17" width="10.5703125" customWidth="1"/>
  </cols>
  <sheetData>
    <row r="1" spans="1:10" hidden="1" x14ac:dyDescent="0.25">
      <c r="A1" s="43" t="s">
        <v>439</v>
      </c>
      <c r="B1" s="30">
        <v>6000</v>
      </c>
      <c r="D1"/>
    </row>
    <row r="2" spans="1:10" ht="14.45" hidden="1" x14ac:dyDescent="0.3">
      <c r="B2"/>
      <c r="D2"/>
    </row>
    <row r="3" spans="1:10" x14ac:dyDescent="0.25">
      <c r="A3" s="41" t="s">
        <v>433</v>
      </c>
      <c r="B3" s="47" t="s">
        <v>431</v>
      </c>
      <c r="C3"/>
      <c r="D3"/>
    </row>
    <row r="4" spans="1:10" x14ac:dyDescent="0.25">
      <c r="A4" s="30" t="s">
        <v>45</v>
      </c>
      <c r="B4" s="277"/>
      <c r="C4"/>
      <c r="D4"/>
    </row>
    <row r="5" spans="1:10" x14ac:dyDescent="0.25">
      <c r="A5" s="279" t="s">
        <v>138</v>
      </c>
      <c r="B5" s="277"/>
      <c r="C5"/>
      <c r="D5"/>
    </row>
    <row r="6" spans="1:10" x14ac:dyDescent="0.25">
      <c r="A6" s="280">
        <v>6321</v>
      </c>
      <c r="B6" s="277"/>
      <c r="C6"/>
      <c r="D6"/>
    </row>
    <row r="7" spans="1:10" ht="30" x14ac:dyDescent="0.25">
      <c r="A7" s="283" t="s">
        <v>420</v>
      </c>
      <c r="B7" s="277">
        <v>96000000</v>
      </c>
      <c r="C7"/>
      <c r="D7"/>
    </row>
    <row r="8" spans="1:10" x14ac:dyDescent="0.25">
      <c r="A8" s="31" t="s">
        <v>119</v>
      </c>
      <c r="B8" s="277"/>
      <c r="C8"/>
      <c r="D8"/>
    </row>
    <row r="9" spans="1:10" x14ac:dyDescent="0.25">
      <c r="A9" s="285" t="s">
        <v>295</v>
      </c>
      <c r="B9" s="277"/>
      <c r="C9"/>
      <c r="D9"/>
    </row>
    <row r="10" spans="1:10" x14ac:dyDescent="0.25">
      <c r="A10" s="281">
        <v>6121</v>
      </c>
      <c r="B10" s="277"/>
      <c r="C10"/>
    </row>
    <row r="11" spans="1:10" x14ac:dyDescent="0.25">
      <c r="A11" s="283" t="s">
        <v>415</v>
      </c>
      <c r="B11" s="277">
        <v>108500000</v>
      </c>
      <c r="C11"/>
    </row>
    <row r="12" spans="1:10" x14ac:dyDescent="0.25">
      <c r="A12" s="281">
        <v>6131</v>
      </c>
      <c r="B12" s="277"/>
      <c r="C12"/>
    </row>
    <row r="13" spans="1:10" ht="30" x14ac:dyDescent="0.25">
      <c r="A13" s="283" t="s">
        <v>418</v>
      </c>
      <c r="B13" s="277">
        <v>147968923.35999998</v>
      </c>
      <c r="C13"/>
    </row>
    <row r="14" spans="1:10" x14ac:dyDescent="0.25">
      <c r="A14" s="281">
        <v>6151</v>
      </c>
      <c r="B14" s="277"/>
      <c r="C14"/>
    </row>
    <row r="15" spans="1:10" x14ac:dyDescent="0.25">
      <c r="A15" s="283" t="s">
        <v>419</v>
      </c>
      <c r="B15" s="277">
        <v>8000000</v>
      </c>
    </row>
    <row r="16" spans="1:10" s="33" customFormat="1" x14ac:dyDescent="0.25">
      <c r="A16" s="285" t="s">
        <v>417</v>
      </c>
      <c r="B16" s="277"/>
      <c r="C16" s="9"/>
      <c r="D16" s="9"/>
      <c r="E16"/>
      <c r="F16"/>
      <c r="G16"/>
      <c r="H16"/>
      <c r="I16"/>
      <c r="J16"/>
    </row>
    <row r="17" spans="1:10" s="33" customFormat="1" x14ac:dyDescent="0.25">
      <c r="A17" s="280">
        <v>6121</v>
      </c>
      <c r="B17" s="277"/>
      <c r="C17" s="9"/>
      <c r="D17" s="9"/>
      <c r="E17"/>
      <c r="F17"/>
      <c r="G17"/>
      <c r="H17"/>
      <c r="I17"/>
      <c r="J17"/>
    </row>
    <row r="18" spans="1:10" s="33" customFormat="1" x14ac:dyDescent="0.25">
      <c r="A18" s="283" t="s">
        <v>415</v>
      </c>
      <c r="B18" s="277">
        <v>50000000</v>
      </c>
      <c r="C18" s="9"/>
      <c r="D18" s="9"/>
      <c r="E18"/>
      <c r="F18"/>
      <c r="G18"/>
      <c r="H18"/>
      <c r="I18"/>
      <c r="J18"/>
    </row>
    <row r="19" spans="1:10" s="33" customFormat="1" x14ac:dyDescent="0.25">
      <c r="A19" s="30" t="s">
        <v>438</v>
      </c>
      <c r="B19" s="318">
        <v>410468923.36000001</v>
      </c>
      <c r="C19" s="9"/>
      <c r="D19" s="9"/>
      <c r="E19"/>
      <c r="F19"/>
      <c r="G19"/>
      <c r="H19"/>
      <c r="I19"/>
      <c r="J19"/>
    </row>
    <row r="20" spans="1:10" s="33" customFormat="1" ht="14.45" x14ac:dyDescent="0.3">
      <c r="A20"/>
      <c r="B20"/>
      <c r="C20" s="9"/>
      <c r="D20" s="9"/>
      <c r="E20"/>
      <c r="F20"/>
      <c r="G20"/>
      <c r="H20"/>
      <c r="I20"/>
      <c r="J20"/>
    </row>
    <row r="21" spans="1:10" s="33" customFormat="1" ht="14.45" x14ac:dyDescent="0.3">
      <c r="A21"/>
      <c r="B21"/>
      <c r="C21" s="9"/>
      <c r="D21" s="9"/>
      <c r="E21"/>
      <c r="F21"/>
      <c r="G21"/>
      <c r="H21"/>
      <c r="I21"/>
      <c r="J21"/>
    </row>
    <row r="22" spans="1:10" s="33" customFormat="1" ht="14.45" x14ac:dyDescent="0.3">
      <c r="A22"/>
      <c r="B22"/>
      <c r="C22" s="9"/>
      <c r="D22" s="9"/>
      <c r="E22"/>
      <c r="F22"/>
      <c r="G22"/>
      <c r="H22"/>
      <c r="I22"/>
      <c r="J22"/>
    </row>
    <row r="23" spans="1:10" s="33" customFormat="1" ht="14.45" x14ac:dyDescent="0.3">
      <c r="A23"/>
      <c r="B23"/>
      <c r="C23" s="9"/>
      <c r="D23" s="9"/>
      <c r="E23"/>
      <c r="F23"/>
      <c r="G23"/>
      <c r="H23"/>
      <c r="I23"/>
      <c r="J23"/>
    </row>
    <row r="24" spans="1:10" s="33" customFormat="1" x14ac:dyDescent="0.25">
      <c r="A24"/>
      <c r="B24"/>
      <c r="C24" s="9"/>
      <c r="D24" s="9"/>
      <c r="E24"/>
      <c r="F24"/>
      <c r="G24"/>
      <c r="H24"/>
      <c r="I24"/>
      <c r="J24"/>
    </row>
    <row r="25" spans="1:10" s="33" customFormat="1" x14ac:dyDescent="0.25">
      <c r="A25"/>
      <c r="B25"/>
      <c r="C25" s="9"/>
      <c r="D25" s="9"/>
      <c r="E25"/>
      <c r="F25"/>
      <c r="G25"/>
      <c r="H25"/>
      <c r="I25"/>
      <c r="J25"/>
    </row>
    <row r="26" spans="1:10" s="33" customFormat="1" x14ac:dyDescent="0.25">
      <c r="A26"/>
      <c r="B26"/>
      <c r="C26" s="9"/>
      <c r="D26" s="9"/>
      <c r="E26"/>
      <c r="F26"/>
      <c r="G26"/>
      <c r="H26"/>
      <c r="I26"/>
      <c r="J26"/>
    </row>
    <row r="27" spans="1:10" s="33" customFormat="1" x14ac:dyDescent="0.25">
      <c r="A27"/>
      <c r="B27"/>
      <c r="C27" s="9"/>
      <c r="D27" s="9"/>
      <c r="E27"/>
      <c r="F27"/>
      <c r="G27"/>
      <c r="H27"/>
      <c r="I27"/>
      <c r="J27"/>
    </row>
    <row r="28" spans="1:10" s="33" customFormat="1" x14ac:dyDescent="0.25">
      <c r="A28"/>
      <c r="B28"/>
      <c r="C28" s="9"/>
      <c r="D28" s="9"/>
      <c r="E28"/>
      <c r="F28"/>
      <c r="G28"/>
      <c r="H28"/>
      <c r="I28"/>
      <c r="J28"/>
    </row>
    <row r="29" spans="1:10" s="33" customFormat="1" x14ac:dyDescent="0.25">
      <c r="A29"/>
      <c r="B29"/>
      <c r="C29" s="9"/>
      <c r="D29" s="9"/>
      <c r="E29"/>
      <c r="F29"/>
      <c r="G29"/>
      <c r="H29"/>
      <c r="I29"/>
      <c r="J29"/>
    </row>
    <row r="30" spans="1:10" s="33" customFormat="1" x14ac:dyDescent="0.25">
      <c r="A30"/>
      <c r="B30"/>
      <c r="C30" s="9"/>
      <c r="D30" s="9"/>
      <c r="E30"/>
      <c r="F30"/>
      <c r="G30"/>
      <c r="H30"/>
      <c r="I30"/>
      <c r="J30"/>
    </row>
    <row r="31" spans="1:10" s="33" customFormat="1" x14ac:dyDescent="0.25">
      <c r="A31"/>
      <c r="B31"/>
      <c r="C31" s="9"/>
      <c r="D31" s="9"/>
      <c r="E31"/>
      <c r="F31"/>
      <c r="G31"/>
      <c r="H31"/>
      <c r="I31"/>
      <c r="J31"/>
    </row>
    <row r="32" spans="1:10" s="33" customFormat="1" x14ac:dyDescent="0.25">
      <c r="A32"/>
      <c r="B32"/>
      <c r="C32" s="9"/>
      <c r="D32" s="9"/>
      <c r="E32"/>
      <c r="F32"/>
      <c r="G32"/>
      <c r="H32"/>
      <c r="I32"/>
      <c r="J32"/>
    </row>
    <row r="33" spans="1:10" s="33" customFormat="1" x14ac:dyDescent="0.25">
      <c r="A33"/>
      <c r="B33"/>
      <c r="C33" s="9"/>
      <c r="D33" s="9"/>
      <c r="E33"/>
      <c r="F33"/>
      <c r="G33"/>
      <c r="H33"/>
      <c r="I33"/>
      <c r="J33"/>
    </row>
    <row r="34" spans="1:10" s="33" customFormat="1" x14ac:dyDescent="0.25">
      <c r="A34"/>
      <c r="B34"/>
      <c r="C34" s="9"/>
      <c r="D34" s="9"/>
      <c r="E34"/>
      <c r="F34"/>
      <c r="G34"/>
      <c r="H34"/>
      <c r="I34"/>
      <c r="J34"/>
    </row>
    <row r="35" spans="1:10" s="33" customFormat="1" x14ac:dyDescent="0.25">
      <c r="A35"/>
      <c r="B35"/>
      <c r="C35" s="9"/>
      <c r="D35" s="9"/>
      <c r="E35"/>
      <c r="F35"/>
      <c r="G35"/>
      <c r="H35"/>
      <c r="I35"/>
      <c r="J35"/>
    </row>
    <row r="36" spans="1:10" s="33" customFormat="1" x14ac:dyDescent="0.25">
      <c r="A36"/>
      <c r="B36"/>
      <c r="C36" s="9"/>
      <c r="D36" s="9"/>
      <c r="E36"/>
      <c r="F36"/>
      <c r="G36"/>
      <c r="H36"/>
      <c r="I36"/>
      <c r="J36"/>
    </row>
    <row r="37" spans="1:10" s="33" customFormat="1" x14ac:dyDescent="0.25">
      <c r="A37"/>
      <c r="B37"/>
      <c r="C37" s="9"/>
      <c r="D37" s="9"/>
      <c r="E37"/>
      <c r="F37"/>
      <c r="G37"/>
      <c r="H37"/>
      <c r="I37"/>
      <c r="J37"/>
    </row>
    <row r="38" spans="1:10" s="33" customFormat="1" x14ac:dyDescent="0.25">
      <c r="A38"/>
      <c r="B38"/>
      <c r="C38" s="9"/>
      <c r="D38" s="9"/>
      <c r="E38"/>
      <c r="F38"/>
      <c r="G38"/>
      <c r="H38"/>
      <c r="I38"/>
      <c r="J38"/>
    </row>
    <row r="39" spans="1:10" s="33" customFormat="1" x14ac:dyDescent="0.25">
      <c r="A39"/>
      <c r="B39"/>
      <c r="C39" s="9"/>
      <c r="D39" s="9"/>
      <c r="E39"/>
      <c r="F39"/>
      <c r="G39"/>
      <c r="H39"/>
      <c r="I39"/>
      <c r="J39"/>
    </row>
    <row r="40" spans="1:10" s="33" customFormat="1" x14ac:dyDescent="0.25">
      <c r="A40"/>
      <c r="B40"/>
      <c r="C40" s="9"/>
      <c r="D40" s="9"/>
      <c r="E40"/>
      <c r="F40"/>
      <c r="G40"/>
      <c r="H40"/>
      <c r="I40"/>
      <c r="J40"/>
    </row>
    <row r="41" spans="1:10" s="33" customFormat="1" x14ac:dyDescent="0.25">
      <c r="A41"/>
      <c r="B41"/>
      <c r="C41" s="9"/>
      <c r="D41" s="9"/>
      <c r="E41"/>
      <c r="F41"/>
      <c r="G41"/>
      <c r="H41"/>
      <c r="I41"/>
      <c r="J41"/>
    </row>
    <row r="42" spans="1:10" s="33" customFormat="1" x14ac:dyDescent="0.25">
      <c r="A42"/>
      <c r="B42"/>
      <c r="C42" s="9"/>
      <c r="D42" s="9"/>
      <c r="E42"/>
      <c r="F42"/>
      <c r="G42"/>
      <c r="H42"/>
      <c r="I42"/>
      <c r="J42"/>
    </row>
    <row r="43" spans="1:10" s="33" customFormat="1" x14ac:dyDescent="0.25">
      <c r="A43"/>
      <c r="B43"/>
      <c r="C43" s="9"/>
      <c r="D43" s="9"/>
      <c r="E43"/>
      <c r="F43"/>
      <c r="G43"/>
      <c r="H43"/>
      <c r="I43"/>
      <c r="J43"/>
    </row>
    <row r="44" spans="1:10" s="33" customFormat="1" x14ac:dyDescent="0.25">
      <c r="A44"/>
      <c r="B44"/>
      <c r="C44" s="9"/>
      <c r="D44" s="9"/>
      <c r="E44"/>
      <c r="F44"/>
      <c r="G44"/>
      <c r="H44"/>
      <c r="I44"/>
      <c r="J44"/>
    </row>
    <row r="45" spans="1:10" s="33" customFormat="1" x14ac:dyDescent="0.25">
      <c r="A45"/>
      <c r="B45"/>
      <c r="C45" s="9"/>
      <c r="D45" s="9"/>
      <c r="E45"/>
      <c r="F45"/>
      <c r="G45"/>
      <c r="H45"/>
      <c r="I45"/>
      <c r="J45"/>
    </row>
    <row r="46" spans="1:10" s="33" customFormat="1" x14ac:dyDescent="0.25">
      <c r="A46"/>
      <c r="B46"/>
      <c r="C46" s="9"/>
      <c r="D46" s="9"/>
      <c r="E46"/>
      <c r="F46"/>
      <c r="G46"/>
      <c r="H46"/>
      <c r="I46"/>
      <c r="J46"/>
    </row>
    <row r="47" spans="1:10" s="33" customFormat="1" x14ac:dyDescent="0.25">
      <c r="A47"/>
      <c r="B47"/>
      <c r="C47" s="9"/>
      <c r="D47" s="9"/>
      <c r="E47"/>
      <c r="F47"/>
      <c r="G47"/>
      <c r="H47"/>
      <c r="I47"/>
      <c r="J47"/>
    </row>
    <row r="48" spans="1:10" s="33" customFormat="1" x14ac:dyDescent="0.25">
      <c r="A48"/>
      <c r="B48"/>
      <c r="C48" s="9"/>
      <c r="D48" s="9"/>
      <c r="E48"/>
      <c r="F48"/>
      <c r="G48"/>
      <c r="H48"/>
      <c r="I48"/>
      <c r="J48"/>
    </row>
    <row r="49" spans="1:10" s="33" customFormat="1" x14ac:dyDescent="0.25">
      <c r="A49"/>
      <c r="B49"/>
      <c r="C49" s="9"/>
      <c r="D49" s="9"/>
      <c r="E49"/>
      <c r="F49"/>
      <c r="G49"/>
      <c r="H49"/>
      <c r="I49"/>
      <c r="J49"/>
    </row>
    <row r="50" spans="1:10" s="33" customFormat="1" x14ac:dyDescent="0.25">
      <c r="A50"/>
      <c r="B50"/>
      <c r="C50" s="9"/>
      <c r="D50" s="9"/>
      <c r="E50"/>
      <c r="F50"/>
      <c r="G50"/>
      <c r="H50"/>
      <c r="I50"/>
      <c r="J50"/>
    </row>
    <row r="51" spans="1:10" s="33" customFormat="1" x14ac:dyDescent="0.25">
      <c r="A51"/>
      <c r="B51"/>
      <c r="C51" s="9"/>
      <c r="D51" s="9"/>
      <c r="E51"/>
      <c r="F51"/>
      <c r="G51"/>
      <c r="H51"/>
      <c r="I51"/>
      <c r="J51"/>
    </row>
    <row r="52" spans="1:10" s="33" customFormat="1" x14ac:dyDescent="0.25">
      <c r="A52"/>
      <c r="B52"/>
      <c r="C52" s="9"/>
      <c r="D52" s="9"/>
      <c r="E52"/>
      <c r="F52"/>
      <c r="G52"/>
      <c r="H52"/>
      <c r="I52"/>
      <c r="J52"/>
    </row>
    <row r="53" spans="1:10" s="33" customFormat="1" x14ac:dyDescent="0.25">
      <c r="A53"/>
      <c r="B53"/>
      <c r="C53" s="9"/>
      <c r="D53" s="9"/>
      <c r="E53"/>
      <c r="F53"/>
      <c r="G53"/>
      <c r="H53"/>
      <c r="I53"/>
      <c r="J53"/>
    </row>
    <row r="54" spans="1:10" s="33" customFormat="1" x14ac:dyDescent="0.25">
      <c r="A54"/>
      <c r="B54"/>
      <c r="C54" s="9"/>
      <c r="D54" s="9"/>
      <c r="E54"/>
      <c r="F54"/>
      <c r="G54"/>
      <c r="H54"/>
      <c r="I54"/>
      <c r="J54"/>
    </row>
    <row r="55" spans="1:10" s="33" customFormat="1" x14ac:dyDescent="0.25">
      <c r="A55"/>
      <c r="B55"/>
      <c r="C55" s="9"/>
      <c r="D55" s="9"/>
      <c r="E55"/>
      <c r="F55"/>
      <c r="G55"/>
      <c r="H55"/>
      <c r="I55"/>
      <c r="J55"/>
    </row>
    <row r="56" spans="1:10" s="33" customFormat="1" x14ac:dyDescent="0.25">
      <c r="A56"/>
      <c r="B56"/>
      <c r="C56" s="9"/>
      <c r="D56" s="9"/>
      <c r="E56"/>
      <c r="F56"/>
      <c r="G56"/>
      <c r="H56"/>
      <c r="I56"/>
      <c r="J56"/>
    </row>
    <row r="57" spans="1:10" s="33" customFormat="1" x14ac:dyDescent="0.25">
      <c r="A57"/>
      <c r="B57"/>
      <c r="C57" s="9"/>
      <c r="D57" s="9"/>
      <c r="E57"/>
      <c r="F57"/>
      <c r="G57"/>
      <c r="H57"/>
      <c r="I57"/>
      <c r="J57"/>
    </row>
    <row r="58" spans="1:10" s="33" customFormat="1" x14ac:dyDescent="0.25">
      <c r="A58"/>
      <c r="B58"/>
      <c r="C58" s="9"/>
      <c r="D58" s="9"/>
      <c r="E58"/>
      <c r="F58"/>
      <c r="G58"/>
      <c r="H58"/>
      <c r="I58"/>
      <c r="J58"/>
    </row>
    <row r="59" spans="1:10" s="33" customFormat="1" x14ac:dyDescent="0.25">
      <c r="A59"/>
      <c r="B59"/>
      <c r="C59" s="9"/>
      <c r="D59" s="9"/>
      <c r="E59"/>
      <c r="F59"/>
      <c r="G59"/>
      <c r="H59"/>
      <c r="I59"/>
      <c r="J59"/>
    </row>
    <row r="60" spans="1:10" s="33" customFormat="1" x14ac:dyDescent="0.25">
      <c r="A60"/>
      <c r="B60"/>
      <c r="C60" s="9"/>
      <c r="D60" s="9"/>
      <c r="E60"/>
      <c r="F60"/>
      <c r="G60"/>
      <c r="H60"/>
      <c r="I60"/>
      <c r="J60"/>
    </row>
    <row r="61" spans="1:10" s="33" customFormat="1" x14ac:dyDescent="0.25">
      <c r="A61"/>
      <c r="B61"/>
      <c r="C61" s="9"/>
      <c r="D61" s="9"/>
      <c r="E61"/>
      <c r="F61"/>
      <c r="G61"/>
      <c r="H61"/>
      <c r="I61"/>
      <c r="J61"/>
    </row>
    <row r="62" spans="1:10" s="33" customFormat="1" x14ac:dyDescent="0.25">
      <c r="A62"/>
      <c r="B62"/>
      <c r="C62" s="9"/>
      <c r="D62" s="9"/>
      <c r="E62"/>
      <c r="F62"/>
      <c r="G62"/>
      <c r="H62"/>
      <c r="I62"/>
      <c r="J62"/>
    </row>
    <row r="63" spans="1:10" s="33" customFormat="1" x14ac:dyDescent="0.25">
      <c r="A63"/>
      <c r="B63"/>
      <c r="C63" s="9"/>
      <c r="D63" s="9"/>
      <c r="E63"/>
      <c r="F63"/>
      <c r="G63"/>
      <c r="H63"/>
      <c r="I63"/>
      <c r="J63"/>
    </row>
    <row r="64" spans="1:10" s="33" customFormat="1" x14ac:dyDescent="0.25">
      <c r="A64"/>
      <c r="B64"/>
      <c r="C64" s="9"/>
      <c r="D64" s="9"/>
      <c r="E64"/>
      <c r="F64"/>
      <c r="G64"/>
      <c r="H64"/>
      <c r="I64"/>
      <c r="J64"/>
    </row>
    <row r="65" spans="1:10" s="33" customFormat="1" x14ac:dyDescent="0.25">
      <c r="A65"/>
      <c r="B65"/>
      <c r="C65" s="9"/>
      <c r="D65" s="9"/>
      <c r="E65"/>
      <c r="F65"/>
      <c r="G65"/>
      <c r="H65"/>
      <c r="I65"/>
      <c r="J65"/>
    </row>
    <row r="66" spans="1:10" s="33" customFormat="1" x14ac:dyDescent="0.25">
      <c r="A66"/>
      <c r="B66"/>
      <c r="C66" s="9"/>
      <c r="D66" s="9"/>
      <c r="E66"/>
      <c r="F66"/>
      <c r="G66"/>
      <c r="H66"/>
      <c r="I66"/>
      <c r="J66"/>
    </row>
    <row r="67" spans="1:10" s="33" customFormat="1" x14ac:dyDescent="0.25">
      <c r="A67"/>
      <c r="B67"/>
      <c r="C67" s="9"/>
      <c r="D67" s="9"/>
      <c r="E67"/>
      <c r="F67"/>
      <c r="G67"/>
      <c r="H67"/>
      <c r="I67"/>
      <c r="J67"/>
    </row>
    <row r="68" spans="1:10" s="33" customFormat="1" x14ac:dyDescent="0.25">
      <c r="A68"/>
      <c r="B68"/>
      <c r="C68" s="9"/>
      <c r="D68" s="9"/>
      <c r="E68"/>
      <c r="F68"/>
      <c r="G68"/>
      <c r="H68"/>
      <c r="I68"/>
      <c r="J68"/>
    </row>
    <row r="69" spans="1:10" s="33" customFormat="1" x14ac:dyDescent="0.25">
      <c r="A69"/>
      <c r="B69"/>
      <c r="C69" s="9"/>
      <c r="D69" s="9"/>
      <c r="E69"/>
      <c r="F69"/>
      <c r="G69"/>
      <c r="H69"/>
      <c r="I69"/>
      <c r="J69"/>
    </row>
    <row r="70" spans="1:10" s="33" customFormat="1" x14ac:dyDescent="0.25">
      <c r="A70"/>
      <c r="B70"/>
      <c r="C70" s="9"/>
      <c r="D70" s="9"/>
      <c r="E70"/>
      <c r="F70"/>
      <c r="G70"/>
      <c r="H70"/>
      <c r="I70"/>
      <c r="J70"/>
    </row>
    <row r="71" spans="1:10" s="33" customFormat="1" x14ac:dyDescent="0.25">
      <c r="A71"/>
      <c r="B71"/>
      <c r="C71" s="9"/>
      <c r="D71" s="9"/>
      <c r="E71"/>
      <c r="F71"/>
      <c r="G71"/>
      <c r="H71"/>
      <c r="I71"/>
      <c r="J71"/>
    </row>
    <row r="72" spans="1:10" s="33" customFormat="1" x14ac:dyDescent="0.25">
      <c r="A72"/>
      <c r="B72"/>
      <c r="C72" s="9"/>
      <c r="D72" s="9"/>
      <c r="E72"/>
      <c r="F72"/>
      <c r="G72"/>
      <c r="H72"/>
      <c r="I72"/>
      <c r="J72"/>
    </row>
    <row r="73" spans="1:10" s="33" customFormat="1" x14ac:dyDescent="0.25">
      <c r="A73"/>
      <c r="B73"/>
      <c r="C73" s="9"/>
      <c r="D73" s="9"/>
      <c r="E73"/>
      <c r="F73"/>
      <c r="G73"/>
      <c r="H73"/>
      <c r="I73"/>
      <c r="J73"/>
    </row>
    <row r="74" spans="1:10" s="33" customFormat="1" x14ac:dyDescent="0.25">
      <c r="A74"/>
      <c r="B74"/>
      <c r="C74" s="9"/>
      <c r="D74" s="9"/>
      <c r="E74"/>
      <c r="F74"/>
      <c r="G74"/>
      <c r="H74"/>
      <c r="I74"/>
      <c r="J74"/>
    </row>
    <row r="75" spans="1:10" s="33" customFormat="1" x14ac:dyDescent="0.25">
      <c r="A75"/>
      <c r="B75"/>
      <c r="C75" s="9"/>
      <c r="D75" s="9"/>
      <c r="E75"/>
      <c r="F75"/>
      <c r="G75"/>
      <c r="H75"/>
      <c r="I75"/>
      <c r="J75"/>
    </row>
    <row r="76" spans="1:10" s="33" customFormat="1" x14ac:dyDescent="0.25">
      <c r="A76"/>
      <c r="B76"/>
      <c r="C76" s="9"/>
      <c r="D76" s="9"/>
      <c r="E76"/>
      <c r="F76"/>
      <c r="G76"/>
      <c r="H76"/>
      <c r="I76"/>
      <c r="J76"/>
    </row>
    <row r="77" spans="1:10" s="33" customFormat="1" x14ac:dyDescent="0.25">
      <c r="A77"/>
      <c r="B77"/>
      <c r="C77" s="9"/>
      <c r="D77" s="9"/>
      <c r="E77"/>
      <c r="F77"/>
      <c r="G77"/>
      <c r="H77"/>
      <c r="I77"/>
      <c r="J77"/>
    </row>
    <row r="78" spans="1:10" s="33" customFormat="1" x14ac:dyDescent="0.25">
      <c r="A78"/>
      <c r="B78"/>
      <c r="C78" s="9"/>
      <c r="D78" s="9"/>
      <c r="E78"/>
      <c r="F78"/>
      <c r="G78"/>
      <c r="H78"/>
      <c r="I78"/>
      <c r="J78"/>
    </row>
    <row r="79" spans="1:10" s="33" customFormat="1" x14ac:dyDescent="0.25">
      <c r="A79"/>
      <c r="B79"/>
      <c r="C79" s="9"/>
      <c r="D79" s="9"/>
      <c r="E79"/>
      <c r="F79"/>
      <c r="G79"/>
      <c r="H79"/>
      <c r="I79"/>
      <c r="J79"/>
    </row>
    <row r="80" spans="1:10" s="33" customFormat="1" x14ac:dyDescent="0.25">
      <c r="A80"/>
      <c r="B80"/>
      <c r="C80" s="9"/>
      <c r="D80" s="9"/>
      <c r="E80"/>
      <c r="F80"/>
      <c r="G80"/>
      <c r="H80"/>
      <c r="I80"/>
      <c r="J80"/>
    </row>
    <row r="81" spans="1:10" s="33" customFormat="1" x14ac:dyDescent="0.25">
      <c r="A81"/>
      <c r="B81"/>
      <c r="C81" s="9"/>
      <c r="D81" s="9"/>
      <c r="E81"/>
      <c r="F81"/>
      <c r="G81"/>
      <c r="H81"/>
      <c r="I81"/>
      <c r="J81"/>
    </row>
    <row r="82" spans="1:10" s="33" customFormat="1" x14ac:dyDescent="0.25">
      <c r="A82"/>
      <c r="B82"/>
      <c r="C82" s="9"/>
      <c r="D82" s="9"/>
      <c r="E82"/>
      <c r="F82"/>
      <c r="G82"/>
      <c r="H82"/>
      <c r="I82"/>
      <c r="J82"/>
    </row>
    <row r="83" spans="1:10" s="33" customFormat="1" x14ac:dyDescent="0.25">
      <c r="A83"/>
      <c r="B83"/>
      <c r="C83" s="9"/>
      <c r="D83" s="9"/>
      <c r="E83"/>
      <c r="F83"/>
      <c r="G83"/>
      <c r="H83"/>
      <c r="I83"/>
      <c r="J83"/>
    </row>
    <row r="84" spans="1:10" s="33" customFormat="1" x14ac:dyDescent="0.25">
      <c r="A84"/>
      <c r="B84"/>
      <c r="C84" s="9"/>
      <c r="D84" s="9"/>
      <c r="E84"/>
      <c r="F84"/>
      <c r="G84"/>
      <c r="H84"/>
      <c r="I84"/>
      <c r="J84"/>
    </row>
    <row r="85" spans="1:10" s="33" customFormat="1" x14ac:dyDescent="0.25">
      <c r="A85"/>
      <c r="B85"/>
      <c r="C85" s="9"/>
      <c r="D85" s="9"/>
      <c r="E85"/>
      <c r="F85"/>
      <c r="G85"/>
      <c r="H85"/>
      <c r="I85"/>
      <c r="J85"/>
    </row>
    <row r="86" spans="1:10" s="33" customFormat="1" x14ac:dyDescent="0.25">
      <c r="A86"/>
      <c r="B86"/>
      <c r="C86" s="9"/>
      <c r="D86" s="9"/>
      <c r="E86"/>
      <c r="F86"/>
      <c r="G86"/>
      <c r="H86"/>
      <c r="I86"/>
      <c r="J86"/>
    </row>
    <row r="87" spans="1:10" s="33" customFormat="1" x14ac:dyDescent="0.25">
      <c r="A87"/>
      <c r="B87"/>
      <c r="C87" s="9"/>
      <c r="D87" s="9"/>
      <c r="E87"/>
      <c r="F87"/>
      <c r="G87"/>
      <c r="H87"/>
      <c r="I87"/>
      <c r="J87"/>
    </row>
    <row r="88" spans="1:10" s="33" customFormat="1" x14ac:dyDescent="0.25">
      <c r="A88"/>
      <c r="B88"/>
      <c r="C88" s="9"/>
      <c r="D88" s="9"/>
      <c r="E88"/>
      <c r="F88"/>
      <c r="G88"/>
      <c r="H88"/>
      <c r="I88"/>
      <c r="J88"/>
    </row>
    <row r="89" spans="1:10" s="33" customFormat="1" x14ac:dyDescent="0.25">
      <c r="A89"/>
      <c r="B89"/>
      <c r="C89" s="9"/>
      <c r="D89" s="9"/>
      <c r="E89"/>
      <c r="F89"/>
      <c r="G89"/>
      <c r="H89"/>
      <c r="I89"/>
      <c r="J89"/>
    </row>
    <row r="90" spans="1:10" s="33" customFormat="1" x14ac:dyDescent="0.25">
      <c r="A90"/>
      <c r="B90"/>
      <c r="C90" s="9"/>
      <c r="D90" s="9"/>
      <c r="E90"/>
      <c r="F90"/>
      <c r="G90"/>
      <c r="H90"/>
      <c r="I90"/>
      <c r="J90"/>
    </row>
    <row r="91" spans="1:10" s="33" customFormat="1" x14ac:dyDescent="0.25">
      <c r="A91"/>
      <c r="B91"/>
      <c r="C91" s="9"/>
      <c r="D91" s="9"/>
      <c r="E91"/>
      <c r="F91"/>
      <c r="G91"/>
      <c r="H91"/>
      <c r="I91"/>
      <c r="J91"/>
    </row>
    <row r="92" spans="1:10" s="33" customFormat="1" x14ac:dyDescent="0.25">
      <c r="A92"/>
      <c r="B92"/>
      <c r="C92" s="9"/>
      <c r="D92" s="9"/>
      <c r="E92"/>
      <c r="F92"/>
      <c r="G92"/>
      <c r="H92"/>
      <c r="I92"/>
      <c r="J92"/>
    </row>
    <row r="93" spans="1:10" s="33" customFormat="1" x14ac:dyDescent="0.25">
      <c r="A93"/>
      <c r="B93"/>
      <c r="C93" s="9"/>
      <c r="D93" s="9"/>
      <c r="E93"/>
      <c r="F93"/>
      <c r="G93"/>
      <c r="H93"/>
      <c r="I93"/>
      <c r="J93"/>
    </row>
    <row r="94" spans="1:10" s="33" customFormat="1" x14ac:dyDescent="0.25">
      <c r="A94"/>
      <c r="B94"/>
      <c r="C94" s="9"/>
      <c r="D94" s="9"/>
      <c r="E94"/>
      <c r="F94"/>
      <c r="G94"/>
      <c r="H94"/>
      <c r="I94"/>
      <c r="J94"/>
    </row>
    <row r="95" spans="1:10" s="33" customFormat="1" x14ac:dyDescent="0.25">
      <c r="A95"/>
      <c r="B95"/>
      <c r="C95" s="9"/>
      <c r="D95" s="9"/>
      <c r="E95"/>
      <c r="F95"/>
      <c r="G95"/>
      <c r="H95"/>
      <c r="I95"/>
      <c r="J95"/>
    </row>
    <row r="96" spans="1:10" s="33" customFormat="1" x14ac:dyDescent="0.25">
      <c r="A96"/>
      <c r="B96"/>
      <c r="C96" s="9"/>
      <c r="D96" s="9"/>
      <c r="E96"/>
      <c r="F96"/>
      <c r="G96"/>
      <c r="H96"/>
      <c r="I96"/>
      <c r="J96"/>
    </row>
    <row r="97" spans="1:10" s="33" customFormat="1" x14ac:dyDescent="0.25">
      <c r="A97"/>
      <c r="B97"/>
      <c r="C97" s="9"/>
      <c r="D97" s="9"/>
      <c r="E97"/>
      <c r="F97"/>
      <c r="G97"/>
      <c r="H97"/>
      <c r="I97"/>
      <c r="J97"/>
    </row>
    <row r="98" spans="1:10" s="33" customFormat="1" x14ac:dyDescent="0.25">
      <c r="A98"/>
      <c r="B98"/>
      <c r="C98" s="9"/>
      <c r="D98" s="9"/>
      <c r="E98"/>
      <c r="F98"/>
      <c r="G98"/>
      <c r="H98"/>
      <c r="I98"/>
      <c r="J98"/>
    </row>
    <row r="99" spans="1:10" s="33" customFormat="1" x14ac:dyDescent="0.25">
      <c r="A99"/>
      <c r="B99"/>
      <c r="C99" s="9"/>
      <c r="D99" s="9"/>
      <c r="E99"/>
      <c r="F99"/>
      <c r="G99"/>
      <c r="H99"/>
      <c r="I99"/>
      <c r="J99"/>
    </row>
    <row r="100" spans="1:10" s="33" customFormat="1" x14ac:dyDescent="0.25">
      <c r="A100"/>
      <c r="B100"/>
      <c r="C100" s="9"/>
      <c r="D100" s="9"/>
      <c r="E100"/>
      <c r="F100"/>
      <c r="G100"/>
      <c r="H100"/>
      <c r="I100"/>
      <c r="J100"/>
    </row>
    <row r="101" spans="1:10" s="33" customFormat="1" x14ac:dyDescent="0.25">
      <c r="A101"/>
      <c r="B101"/>
      <c r="C101" s="9"/>
      <c r="D101" s="9"/>
      <c r="E101"/>
      <c r="F101"/>
      <c r="G101"/>
      <c r="H101"/>
      <c r="I101"/>
      <c r="J101"/>
    </row>
    <row r="102" spans="1:10" s="33" customFormat="1" x14ac:dyDescent="0.25">
      <c r="A102"/>
      <c r="B102"/>
      <c r="C102" s="9"/>
      <c r="D102" s="9"/>
      <c r="E102"/>
      <c r="F102"/>
      <c r="G102"/>
      <c r="H102"/>
      <c r="I102"/>
      <c r="J102"/>
    </row>
    <row r="103" spans="1:10" s="33" customFormat="1" x14ac:dyDescent="0.25">
      <c r="A103"/>
      <c r="B103"/>
      <c r="C103" s="9"/>
      <c r="D103" s="9"/>
      <c r="E103"/>
      <c r="F103"/>
      <c r="G103"/>
      <c r="H103"/>
      <c r="I103"/>
      <c r="J103"/>
    </row>
    <row r="104" spans="1:10" s="33" customFormat="1" x14ac:dyDescent="0.25">
      <c r="A104"/>
      <c r="B104"/>
      <c r="C104" s="9"/>
      <c r="D104" s="9"/>
      <c r="E104"/>
      <c r="F104"/>
      <c r="G104"/>
      <c r="H104"/>
      <c r="I104"/>
      <c r="J104"/>
    </row>
    <row r="105" spans="1:10" s="33" customFormat="1" x14ac:dyDescent="0.25">
      <c r="A105"/>
      <c r="B105"/>
      <c r="C105" s="9"/>
      <c r="D105" s="9"/>
      <c r="E105"/>
      <c r="F105"/>
      <c r="G105"/>
      <c r="H105"/>
      <c r="I105"/>
      <c r="J105"/>
    </row>
    <row r="106" spans="1:10" s="33" customFormat="1" x14ac:dyDescent="0.25">
      <c r="A106"/>
      <c r="B106"/>
      <c r="C106" s="9"/>
      <c r="D106" s="9"/>
      <c r="E106"/>
      <c r="F106"/>
      <c r="G106"/>
      <c r="H106"/>
      <c r="I106"/>
      <c r="J106"/>
    </row>
    <row r="107" spans="1:10" s="33" customFormat="1" x14ac:dyDescent="0.25">
      <c r="A107"/>
      <c r="B107"/>
      <c r="C107" s="9"/>
      <c r="D107" s="9"/>
      <c r="E107"/>
      <c r="F107"/>
      <c r="G107"/>
      <c r="H107"/>
      <c r="I107"/>
      <c r="J107"/>
    </row>
    <row r="108" spans="1:10" s="33" customFormat="1" x14ac:dyDescent="0.25">
      <c r="A108"/>
      <c r="B108"/>
      <c r="C108" s="9"/>
      <c r="D108" s="9"/>
      <c r="E108"/>
      <c r="F108"/>
      <c r="G108"/>
      <c r="H108"/>
      <c r="I108"/>
      <c r="J108"/>
    </row>
    <row r="109" spans="1:10" s="33" customFormat="1" x14ac:dyDescent="0.25">
      <c r="A109"/>
      <c r="B109"/>
      <c r="C109" s="9"/>
      <c r="D109" s="9"/>
      <c r="E109"/>
      <c r="F109"/>
      <c r="G109"/>
      <c r="H109"/>
      <c r="I109"/>
      <c r="J109"/>
    </row>
    <row r="110" spans="1:10" s="33" customFormat="1" x14ac:dyDescent="0.25">
      <c r="A110"/>
      <c r="B110"/>
      <c r="C110" s="9"/>
      <c r="D110" s="9"/>
      <c r="E110"/>
      <c r="F110"/>
      <c r="G110"/>
      <c r="H110"/>
      <c r="I110"/>
      <c r="J110"/>
    </row>
    <row r="111" spans="1:10" s="33" customFormat="1" x14ac:dyDescent="0.25">
      <c r="A111"/>
      <c r="B111"/>
      <c r="C111" s="9"/>
      <c r="D111" s="9"/>
      <c r="E111"/>
      <c r="F111"/>
      <c r="G111"/>
      <c r="H111"/>
      <c r="I111"/>
      <c r="J111"/>
    </row>
    <row r="112" spans="1:10" s="33" customFormat="1" x14ac:dyDescent="0.25">
      <c r="A112"/>
      <c r="B112"/>
      <c r="C112" s="9"/>
      <c r="D112" s="9"/>
      <c r="E112"/>
      <c r="F112"/>
      <c r="G112"/>
      <c r="H112"/>
      <c r="I112"/>
      <c r="J112"/>
    </row>
    <row r="113" spans="1:10" s="33" customFormat="1" x14ac:dyDescent="0.25">
      <c r="A113"/>
      <c r="B113"/>
      <c r="C113" s="9"/>
      <c r="D113" s="9"/>
      <c r="E113"/>
      <c r="F113"/>
      <c r="G113"/>
      <c r="H113"/>
      <c r="I113"/>
      <c r="J113"/>
    </row>
    <row r="114" spans="1:10" s="33" customFormat="1" x14ac:dyDescent="0.25">
      <c r="A114"/>
      <c r="B114"/>
      <c r="C114" s="9"/>
      <c r="D114" s="9"/>
      <c r="E114"/>
      <c r="F114"/>
      <c r="G114"/>
      <c r="H114"/>
      <c r="I114"/>
      <c r="J114"/>
    </row>
    <row r="115" spans="1:10" s="33" customFormat="1" x14ac:dyDescent="0.25">
      <c r="A115"/>
      <c r="B115"/>
      <c r="C115" s="9"/>
      <c r="D115" s="9"/>
      <c r="E115"/>
      <c r="F115"/>
      <c r="G115"/>
      <c r="H115"/>
      <c r="I115"/>
      <c r="J115"/>
    </row>
    <row r="116" spans="1:10" s="33" customFormat="1" x14ac:dyDescent="0.25">
      <c r="A116"/>
      <c r="B116"/>
      <c r="C116" s="9"/>
      <c r="D116" s="9"/>
      <c r="E116"/>
      <c r="F116"/>
      <c r="G116"/>
      <c r="H116"/>
      <c r="I116"/>
      <c r="J116"/>
    </row>
    <row r="117" spans="1:10" s="33" customFormat="1" x14ac:dyDescent="0.25">
      <c r="A117"/>
      <c r="B117"/>
      <c r="C117" s="9"/>
      <c r="D117" s="9"/>
      <c r="E117"/>
      <c r="F117"/>
      <c r="G117"/>
      <c r="H117"/>
      <c r="I117"/>
      <c r="J117"/>
    </row>
    <row r="118" spans="1:10" s="33" customFormat="1" x14ac:dyDescent="0.25">
      <c r="A118"/>
      <c r="B118"/>
      <c r="C118" s="9"/>
      <c r="D118" s="9"/>
      <c r="E118"/>
      <c r="F118"/>
      <c r="G118"/>
      <c r="H118"/>
      <c r="I118"/>
      <c r="J118"/>
    </row>
    <row r="119" spans="1:10" s="33" customFormat="1" x14ac:dyDescent="0.25">
      <c r="A119"/>
      <c r="B119"/>
      <c r="C119" s="9"/>
      <c r="D119" s="9"/>
      <c r="E119"/>
      <c r="F119"/>
      <c r="G119"/>
      <c r="H119"/>
      <c r="I119"/>
      <c r="J119"/>
    </row>
    <row r="120" spans="1:10" s="33" customFormat="1" x14ac:dyDescent="0.25">
      <c r="A120"/>
      <c r="B120"/>
      <c r="C120" s="9"/>
      <c r="D120" s="9"/>
      <c r="E120"/>
      <c r="F120"/>
      <c r="G120"/>
      <c r="H120"/>
      <c r="I120"/>
      <c r="J120"/>
    </row>
    <row r="121" spans="1:10" s="33" customFormat="1" x14ac:dyDescent="0.25">
      <c r="A121"/>
      <c r="B121"/>
      <c r="C121" s="9"/>
      <c r="D121" s="9"/>
      <c r="E121"/>
      <c r="F121"/>
      <c r="G121"/>
      <c r="H121"/>
      <c r="I121"/>
      <c r="J121"/>
    </row>
    <row r="122" spans="1:10" s="33" customFormat="1" x14ac:dyDescent="0.25">
      <c r="A122"/>
      <c r="B122"/>
      <c r="C122" s="9"/>
      <c r="D122" s="9"/>
      <c r="E122"/>
      <c r="F122"/>
      <c r="G122"/>
      <c r="H122"/>
      <c r="I122"/>
      <c r="J122"/>
    </row>
    <row r="123" spans="1:10" s="33" customFormat="1" x14ac:dyDescent="0.25">
      <c r="A123"/>
      <c r="B123"/>
      <c r="C123" s="9"/>
      <c r="D123" s="9"/>
      <c r="E123"/>
      <c r="F123"/>
      <c r="G123"/>
      <c r="H123"/>
      <c r="I123"/>
      <c r="J123"/>
    </row>
    <row r="124" spans="1:10" s="33" customFormat="1" x14ac:dyDescent="0.25">
      <c r="A124"/>
      <c r="B124"/>
      <c r="C124" s="9"/>
      <c r="D124" s="9"/>
      <c r="E124"/>
      <c r="F124"/>
      <c r="G124"/>
      <c r="H124"/>
      <c r="I124"/>
      <c r="J124"/>
    </row>
    <row r="125" spans="1:10" s="33" customFormat="1" x14ac:dyDescent="0.25">
      <c r="A125"/>
      <c r="B125"/>
      <c r="C125" s="9"/>
      <c r="D125" s="9"/>
      <c r="E125"/>
      <c r="F125"/>
      <c r="G125"/>
      <c r="H125"/>
      <c r="I125"/>
      <c r="J125"/>
    </row>
    <row r="126" spans="1:10" s="33" customFormat="1" x14ac:dyDescent="0.25">
      <c r="A126"/>
      <c r="B126"/>
      <c r="C126" s="9"/>
      <c r="D126" s="9"/>
      <c r="E126"/>
      <c r="F126"/>
      <c r="G126"/>
      <c r="H126"/>
      <c r="I126"/>
      <c r="J126"/>
    </row>
    <row r="127" spans="1:10" s="33" customFormat="1" x14ac:dyDescent="0.25">
      <c r="A127"/>
      <c r="B127"/>
      <c r="C127" s="9"/>
      <c r="D127" s="9"/>
      <c r="E127"/>
      <c r="F127"/>
      <c r="G127"/>
      <c r="H127"/>
      <c r="I127"/>
      <c r="J127"/>
    </row>
    <row r="128" spans="1:10" s="33" customFormat="1" x14ac:dyDescent="0.25">
      <c r="A128"/>
      <c r="B128"/>
      <c r="C128" s="9"/>
      <c r="D128" s="9"/>
      <c r="E128"/>
      <c r="F128"/>
      <c r="G128"/>
      <c r="H128"/>
      <c r="I128"/>
      <c r="J128"/>
    </row>
    <row r="129" spans="1:10" s="33" customFormat="1" x14ac:dyDescent="0.25">
      <c r="A129"/>
      <c r="B129"/>
      <c r="C129" s="9"/>
      <c r="D129" s="9"/>
      <c r="E129"/>
      <c r="F129"/>
      <c r="G129"/>
      <c r="H129"/>
      <c r="I129"/>
      <c r="J129"/>
    </row>
    <row r="130" spans="1:10" s="33" customFormat="1" x14ac:dyDescent="0.25">
      <c r="A130"/>
      <c r="B130"/>
      <c r="C130" s="9"/>
      <c r="D130" s="9"/>
      <c r="E130"/>
      <c r="F130"/>
      <c r="G130"/>
      <c r="H130"/>
      <c r="I130"/>
      <c r="J130"/>
    </row>
    <row r="131" spans="1:10" s="33" customFormat="1" x14ac:dyDescent="0.25">
      <c r="A131"/>
      <c r="B131"/>
      <c r="C131" s="9"/>
      <c r="D131" s="9"/>
      <c r="E131"/>
      <c r="F131"/>
      <c r="G131"/>
      <c r="H131"/>
      <c r="I131"/>
      <c r="J131"/>
    </row>
    <row r="132" spans="1:10" s="33" customFormat="1" x14ac:dyDescent="0.25">
      <c r="A132"/>
      <c r="B132"/>
      <c r="C132" s="9"/>
      <c r="D132" s="34"/>
    </row>
    <row r="133" spans="1:10" s="33" customFormat="1" x14ac:dyDescent="0.25">
      <c r="A133"/>
      <c r="B133"/>
      <c r="C133" s="9"/>
      <c r="D133" s="34"/>
    </row>
    <row r="134" spans="1:10" s="33" customFormat="1" x14ac:dyDescent="0.25">
      <c r="A134"/>
      <c r="B134"/>
      <c r="C134" s="9"/>
      <c r="D134" s="34"/>
    </row>
    <row r="135" spans="1:10" s="33" customFormat="1" x14ac:dyDescent="0.25">
      <c r="A135"/>
      <c r="B135"/>
      <c r="C135" s="9"/>
      <c r="D135" s="34"/>
    </row>
    <row r="136" spans="1:10" s="33" customFormat="1" x14ac:dyDescent="0.25">
      <c r="A136"/>
      <c r="B136"/>
      <c r="C136" s="9"/>
      <c r="D136" s="34"/>
    </row>
    <row r="137" spans="1:10" s="33" customFormat="1" x14ac:dyDescent="0.25">
      <c r="A137"/>
      <c r="B137"/>
      <c r="C137" s="9"/>
      <c r="D137" s="34"/>
    </row>
    <row r="138" spans="1:10" s="33" customFormat="1" x14ac:dyDescent="0.25">
      <c r="A138"/>
      <c r="B138"/>
      <c r="C138" s="9"/>
      <c r="D138" s="34"/>
    </row>
    <row r="139" spans="1:10" s="33" customFormat="1" x14ac:dyDescent="0.25">
      <c r="A139"/>
      <c r="B139"/>
      <c r="C139" s="9"/>
      <c r="D139" s="34"/>
    </row>
    <row r="140" spans="1:10" s="33" customFormat="1" x14ac:dyDescent="0.25">
      <c r="A140"/>
      <c r="B140"/>
      <c r="C140" s="9"/>
      <c r="D140" s="34"/>
    </row>
    <row r="141" spans="1:10" s="33" customFormat="1" x14ac:dyDescent="0.25">
      <c r="A141"/>
      <c r="B141"/>
      <c r="C141" s="9"/>
      <c r="D141" s="34"/>
    </row>
    <row r="142" spans="1:10" s="33" customFormat="1" x14ac:dyDescent="0.25">
      <c r="A142"/>
      <c r="B142"/>
      <c r="C142" s="9"/>
      <c r="D142" s="34"/>
    </row>
    <row r="143" spans="1:10" s="33" customFormat="1" x14ac:dyDescent="0.25">
      <c r="A143"/>
      <c r="B143"/>
      <c r="C143" s="9"/>
      <c r="D143" s="34"/>
    </row>
    <row r="144" spans="1:10" s="33" customFormat="1" x14ac:dyDescent="0.25">
      <c r="A144"/>
      <c r="B144"/>
      <c r="C144" s="9"/>
      <c r="D144" s="34"/>
    </row>
    <row r="145" spans="1:4" s="33" customFormat="1" x14ac:dyDescent="0.25">
      <c r="A145"/>
      <c r="B145"/>
      <c r="C145" s="9"/>
      <c r="D145" s="34"/>
    </row>
    <row r="146" spans="1:4" s="33" customFormat="1" x14ac:dyDescent="0.25">
      <c r="A146"/>
      <c r="B146"/>
      <c r="C146" s="9"/>
      <c r="D146" s="34"/>
    </row>
    <row r="147" spans="1:4" s="33" customFormat="1" x14ac:dyDescent="0.25">
      <c r="A147"/>
      <c r="B147"/>
      <c r="C147" s="9"/>
      <c r="D147" s="34"/>
    </row>
    <row r="148" spans="1:4" s="33" customFormat="1" x14ac:dyDescent="0.25">
      <c r="A148"/>
      <c r="B148"/>
      <c r="C148" s="9"/>
      <c r="D148" s="34"/>
    </row>
    <row r="149" spans="1:4" s="33" customFormat="1" x14ac:dyDescent="0.25">
      <c r="A149"/>
      <c r="B149"/>
      <c r="C149" s="9"/>
      <c r="D149" s="34"/>
    </row>
    <row r="150" spans="1:4" s="33" customFormat="1" x14ac:dyDescent="0.25">
      <c r="A150"/>
      <c r="B150"/>
      <c r="C150" s="9"/>
      <c r="D150" s="34"/>
    </row>
    <row r="151" spans="1:4" s="33" customFormat="1" x14ac:dyDescent="0.25">
      <c r="A151"/>
      <c r="B151"/>
      <c r="C151" s="9"/>
      <c r="D151" s="34"/>
    </row>
    <row r="152" spans="1:4" s="33" customFormat="1" x14ac:dyDescent="0.25">
      <c r="A152"/>
      <c r="B152"/>
      <c r="C152" s="9"/>
      <c r="D152" s="34"/>
    </row>
    <row r="153" spans="1:4" s="33" customFormat="1" x14ac:dyDescent="0.25">
      <c r="A153"/>
      <c r="B153"/>
      <c r="C153" s="9"/>
      <c r="D153" s="34"/>
    </row>
    <row r="154" spans="1:4" s="33" customFormat="1" x14ac:dyDescent="0.25">
      <c r="A154"/>
      <c r="B154"/>
      <c r="C154" s="9"/>
      <c r="D154" s="34"/>
    </row>
    <row r="155" spans="1:4" s="33" customFormat="1" x14ac:dyDescent="0.25">
      <c r="A155"/>
      <c r="B155"/>
      <c r="C155" s="9"/>
      <c r="D155" s="34"/>
    </row>
    <row r="156" spans="1:4" s="33" customFormat="1" x14ac:dyDescent="0.25">
      <c r="A156"/>
      <c r="B156"/>
      <c r="C156" s="9"/>
      <c r="D156" s="34"/>
    </row>
    <row r="157" spans="1:4" s="33" customFormat="1" x14ac:dyDescent="0.25">
      <c r="A157"/>
      <c r="B157"/>
      <c r="C157" s="9"/>
      <c r="D157" s="34"/>
    </row>
    <row r="158" spans="1:4" s="33" customFormat="1" x14ac:dyDescent="0.25">
      <c r="A158"/>
      <c r="B158"/>
      <c r="C158" s="9"/>
      <c r="D158" s="34"/>
    </row>
    <row r="159" spans="1:4" s="33" customFormat="1" x14ac:dyDescent="0.25">
      <c r="A159"/>
      <c r="B159"/>
      <c r="C159" s="9"/>
      <c r="D159" s="34"/>
    </row>
    <row r="160" spans="1:4" s="33" customFormat="1" x14ac:dyDescent="0.25">
      <c r="A160"/>
      <c r="B160"/>
      <c r="C160" s="9"/>
      <c r="D160" s="34"/>
    </row>
    <row r="161" spans="1:4" s="33" customFormat="1" x14ac:dyDescent="0.25">
      <c r="A161"/>
      <c r="B161"/>
      <c r="C161" s="9"/>
      <c r="D161" s="34"/>
    </row>
    <row r="162" spans="1:4" s="33" customFormat="1" x14ac:dyDescent="0.25">
      <c r="A162"/>
      <c r="B162"/>
      <c r="C162" s="9"/>
      <c r="D162" s="34"/>
    </row>
    <row r="163" spans="1:4" s="33" customFormat="1" x14ac:dyDescent="0.25">
      <c r="A163"/>
      <c r="B163"/>
      <c r="C163" s="9"/>
      <c r="D163" s="34"/>
    </row>
    <row r="164" spans="1:4" s="33" customFormat="1" x14ac:dyDescent="0.25">
      <c r="A164"/>
      <c r="B164"/>
      <c r="C164" s="9"/>
      <c r="D164" s="34"/>
    </row>
    <row r="165" spans="1:4" s="33" customFormat="1" x14ac:dyDescent="0.25">
      <c r="A165"/>
      <c r="B165"/>
      <c r="C165" s="9"/>
      <c r="D165" s="34"/>
    </row>
    <row r="166" spans="1:4" s="33" customFormat="1" x14ac:dyDescent="0.25">
      <c r="A166"/>
      <c r="B166"/>
      <c r="C166" s="9"/>
      <c r="D166" s="34"/>
    </row>
    <row r="167" spans="1:4" s="33" customFormat="1" x14ac:dyDescent="0.25">
      <c r="A167"/>
      <c r="B167"/>
      <c r="C167" s="9"/>
      <c r="D167" s="34"/>
    </row>
    <row r="168" spans="1:4" s="33" customFormat="1" x14ac:dyDescent="0.25">
      <c r="A168"/>
      <c r="B168"/>
      <c r="C168" s="9"/>
      <c r="D168" s="34"/>
    </row>
    <row r="169" spans="1:4" s="33" customFormat="1" x14ac:dyDescent="0.25">
      <c r="A169"/>
      <c r="B169"/>
      <c r="C169" s="9"/>
      <c r="D169" s="34"/>
    </row>
    <row r="170" spans="1:4" s="33" customFormat="1" x14ac:dyDescent="0.25">
      <c r="A170"/>
      <c r="B170"/>
      <c r="C170" s="9"/>
      <c r="D170" s="34"/>
    </row>
    <row r="171" spans="1:4" s="33" customFormat="1" x14ac:dyDescent="0.25">
      <c r="A171"/>
      <c r="B171"/>
      <c r="C171" s="9"/>
      <c r="D171" s="34"/>
    </row>
    <row r="172" spans="1:4" s="33" customFormat="1" x14ac:dyDescent="0.25">
      <c r="A172"/>
      <c r="B172"/>
      <c r="C172" s="9"/>
      <c r="D172" s="34"/>
    </row>
    <row r="173" spans="1:4" s="33" customFormat="1" x14ac:dyDescent="0.25">
      <c r="A173"/>
      <c r="B173"/>
      <c r="C173" s="9"/>
      <c r="D173" s="34"/>
    </row>
    <row r="174" spans="1:4" s="33" customFormat="1" x14ac:dyDescent="0.25">
      <c r="A174"/>
      <c r="B174"/>
      <c r="C174" s="9"/>
      <c r="D174" s="34"/>
    </row>
    <row r="175" spans="1:4" s="33" customFormat="1" x14ac:dyDescent="0.25">
      <c r="A175"/>
      <c r="B175"/>
      <c r="C175" s="9"/>
      <c r="D175" s="34"/>
    </row>
    <row r="176" spans="1:4" s="33" customFormat="1" x14ac:dyDescent="0.25">
      <c r="A176"/>
      <c r="B176"/>
      <c r="C176" s="9"/>
      <c r="D176" s="34"/>
    </row>
    <row r="177" spans="1:4" s="33" customFormat="1" x14ac:dyDescent="0.25">
      <c r="A177"/>
      <c r="B177"/>
      <c r="C177" s="9"/>
      <c r="D177" s="34"/>
    </row>
    <row r="178" spans="1:4" s="33" customFormat="1" x14ac:dyDescent="0.25">
      <c r="A178"/>
      <c r="B178"/>
      <c r="C178" s="9"/>
      <c r="D178" s="34"/>
    </row>
    <row r="179" spans="1:4" s="33" customFormat="1" x14ac:dyDescent="0.25">
      <c r="A179"/>
      <c r="B179"/>
      <c r="C179" s="9"/>
      <c r="D179" s="34"/>
    </row>
    <row r="180" spans="1:4" s="33" customFormat="1" x14ac:dyDescent="0.25">
      <c r="A180"/>
      <c r="B180"/>
      <c r="C180" s="9"/>
      <c r="D180" s="34"/>
    </row>
    <row r="181" spans="1:4" s="33" customFormat="1" x14ac:dyDescent="0.25">
      <c r="A181"/>
      <c r="B181"/>
      <c r="C181" s="9"/>
      <c r="D181" s="34"/>
    </row>
    <row r="182" spans="1:4" s="33" customFormat="1" x14ac:dyDescent="0.25">
      <c r="A182"/>
      <c r="B182"/>
      <c r="C182" s="9"/>
      <c r="D182" s="34"/>
    </row>
    <row r="183" spans="1:4" s="33" customFormat="1" x14ac:dyDescent="0.25">
      <c r="A183"/>
      <c r="B183"/>
      <c r="C183" s="9"/>
      <c r="D183" s="34"/>
    </row>
    <row r="184" spans="1:4" s="33" customFormat="1" x14ac:dyDescent="0.25">
      <c r="A184"/>
      <c r="B184"/>
      <c r="C184" s="9"/>
      <c r="D184" s="34"/>
    </row>
    <row r="185" spans="1:4" s="33" customFormat="1" x14ac:dyDescent="0.25">
      <c r="A185"/>
      <c r="B185"/>
      <c r="C185" s="9"/>
      <c r="D185" s="34"/>
    </row>
    <row r="186" spans="1:4" s="33" customFormat="1" x14ac:dyDescent="0.25">
      <c r="A186"/>
      <c r="B186"/>
      <c r="C186" s="9"/>
      <c r="D186" s="34"/>
    </row>
    <row r="187" spans="1:4" s="33" customFormat="1" x14ac:dyDescent="0.25">
      <c r="A187"/>
      <c r="B187"/>
      <c r="C187" s="9"/>
      <c r="D187" s="34"/>
    </row>
    <row r="188" spans="1:4" s="33" customFormat="1" x14ac:dyDescent="0.25">
      <c r="A188"/>
      <c r="B188"/>
      <c r="C188" s="9"/>
      <c r="D188" s="34"/>
    </row>
    <row r="189" spans="1:4" s="33" customFormat="1" x14ac:dyDescent="0.25">
      <c r="A189"/>
      <c r="B189"/>
      <c r="C189" s="9"/>
      <c r="D189" s="34"/>
    </row>
    <row r="190" spans="1:4" s="33" customFormat="1" x14ac:dyDescent="0.25">
      <c r="A190"/>
      <c r="B190"/>
      <c r="C190" s="9"/>
      <c r="D190" s="34"/>
    </row>
    <row r="191" spans="1:4" s="33" customFormat="1" x14ac:dyDescent="0.25">
      <c r="A191"/>
      <c r="B191"/>
      <c r="C191" s="9"/>
      <c r="D191" s="34"/>
    </row>
    <row r="192" spans="1:4" s="33" customFormat="1" x14ac:dyDescent="0.25">
      <c r="A192"/>
      <c r="B192"/>
      <c r="C192" s="9"/>
      <c r="D192" s="34"/>
    </row>
    <row r="193" spans="1:4" s="33" customFormat="1" x14ac:dyDescent="0.25">
      <c r="A193"/>
      <c r="B193"/>
      <c r="C193" s="9"/>
      <c r="D193" s="34"/>
    </row>
    <row r="194" spans="1:4" s="33" customFormat="1" x14ac:dyDescent="0.25">
      <c r="A194"/>
      <c r="B194"/>
      <c r="C194" s="9"/>
      <c r="D194" s="34"/>
    </row>
    <row r="195" spans="1:4" s="33" customFormat="1" x14ac:dyDescent="0.25">
      <c r="A195"/>
      <c r="B195"/>
      <c r="C195" s="9"/>
      <c r="D195" s="34"/>
    </row>
    <row r="196" spans="1:4" s="33" customFormat="1" x14ac:dyDescent="0.25">
      <c r="A196"/>
      <c r="B196"/>
      <c r="C196" s="9"/>
      <c r="D196" s="34"/>
    </row>
    <row r="197" spans="1:4" s="33" customFormat="1" x14ac:dyDescent="0.25">
      <c r="A197"/>
      <c r="B197"/>
      <c r="C197" s="9"/>
      <c r="D197" s="34"/>
    </row>
    <row r="198" spans="1:4" s="33" customFormat="1" x14ac:dyDescent="0.25">
      <c r="A198"/>
      <c r="B198"/>
      <c r="C198" s="9"/>
      <c r="D198" s="34"/>
    </row>
    <row r="199" spans="1:4" s="33" customFormat="1" x14ac:dyDescent="0.25">
      <c r="A199"/>
      <c r="B199"/>
      <c r="C199" s="9"/>
      <c r="D199" s="34"/>
    </row>
    <row r="200" spans="1:4" s="33" customFormat="1" x14ac:dyDescent="0.25">
      <c r="A200"/>
      <c r="B200"/>
      <c r="C200" s="9"/>
      <c r="D200" s="34"/>
    </row>
    <row r="201" spans="1:4" s="33" customFormat="1" x14ac:dyDescent="0.25">
      <c r="A201"/>
      <c r="B201"/>
      <c r="C201" s="9"/>
      <c r="D201" s="34"/>
    </row>
    <row r="202" spans="1:4" s="33" customFormat="1" x14ac:dyDescent="0.25">
      <c r="A202"/>
      <c r="B202"/>
      <c r="C202" s="9"/>
      <c r="D202" s="34"/>
    </row>
    <row r="203" spans="1:4" s="33" customFormat="1" x14ac:dyDescent="0.25">
      <c r="A203"/>
      <c r="B203"/>
      <c r="C203" s="9"/>
      <c r="D203" s="34"/>
    </row>
    <row r="204" spans="1:4" s="33" customFormat="1" x14ac:dyDescent="0.25">
      <c r="A204"/>
      <c r="B204"/>
      <c r="C204" s="9"/>
      <c r="D204" s="34"/>
    </row>
    <row r="205" spans="1:4" s="33" customFormat="1" x14ac:dyDescent="0.25">
      <c r="A205"/>
      <c r="B205"/>
      <c r="C205" s="9"/>
      <c r="D205" s="34"/>
    </row>
    <row r="206" spans="1:4" s="33" customFormat="1" x14ac:dyDescent="0.25">
      <c r="A206"/>
      <c r="B206"/>
      <c r="C206" s="9"/>
      <c r="D206" s="34"/>
    </row>
    <row r="207" spans="1:4" s="33" customFormat="1" x14ac:dyDescent="0.25">
      <c r="A207"/>
      <c r="B207"/>
      <c r="C207" s="9"/>
      <c r="D207" s="34"/>
    </row>
    <row r="208" spans="1:4" s="33" customFormat="1" x14ac:dyDescent="0.25">
      <c r="A208"/>
      <c r="B208"/>
      <c r="C208" s="9"/>
      <c r="D208" s="34"/>
    </row>
    <row r="209" spans="1:4" s="33" customFormat="1" x14ac:dyDescent="0.25">
      <c r="A209"/>
      <c r="B209"/>
      <c r="C209" s="9"/>
      <c r="D209" s="34"/>
    </row>
    <row r="210" spans="1:4" s="33" customFormat="1" x14ac:dyDescent="0.25">
      <c r="A210"/>
      <c r="B210"/>
      <c r="C210" s="9"/>
      <c r="D210" s="34"/>
    </row>
    <row r="211" spans="1:4" s="33" customFormat="1" x14ac:dyDescent="0.25">
      <c r="A211"/>
      <c r="B211"/>
      <c r="C211" s="9"/>
      <c r="D211" s="34"/>
    </row>
    <row r="212" spans="1:4" s="33" customFormat="1" x14ac:dyDescent="0.25">
      <c r="A212"/>
      <c r="B212"/>
      <c r="C212" s="9"/>
      <c r="D212" s="34"/>
    </row>
    <row r="213" spans="1:4" s="33" customFormat="1" x14ac:dyDescent="0.25">
      <c r="A213"/>
      <c r="B213"/>
      <c r="C213" s="9"/>
      <c r="D213" s="34"/>
    </row>
    <row r="214" spans="1:4" s="33" customFormat="1" x14ac:dyDescent="0.25">
      <c r="A214"/>
      <c r="B214"/>
      <c r="C214" s="9"/>
      <c r="D214" s="34"/>
    </row>
    <row r="215" spans="1:4" s="33" customFormat="1" x14ac:dyDescent="0.25">
      <c r="A215"/>
      <c r="B215"/>
      <c r="C215" s="9"/>
      <c r="D215" s="34"/>
    </row>
    <row r="216" spans="1:4" s="33" customFormat="1" x14ac:dyDescent="0.25">
      <c r="A216"/>
      <c r="B216"/>
      <c r="C216" s="9"/>
      <c r="D216" s="34"/>
    </row>
    <row r="217" spans="1:4" s="33" customFormat="1" x14ac:dyDescent="0.25">
      <c r="A217"/>
      <c r="B217"/>
      <c r="C217" s="9"/>
      <c r="D217" s="34"/>
    </row>
    <row r="218" spans="1:4" s="33" customFormat="1" x14ac:dyDescent="0.25">
      <c r="A218"/>
      <c r="B218"/>
      <c r="C218" s="9"/>
      <c r="D218" s="34"/>
    </row>
    <row r="219" spans="1:4" s="33" customFormat="1" x14ac:dyDescent="0.25">
      <c r="A219"/>
      <c r="B219"/>
      <c r="C219" s="9"/>
      <c r="D219" s="34"/>
    </row>
    <row r="220" spans="1:4" s="33" customFormat="1" x14ac:dyDescent="0.25">
      <c r="A220"/>
      <c r="B220"/>
      <c r="C220" s="9"/>
      <c r="D220" s="34"/>
    </row>
    <row r="221" spans="1:4" s="33" customFormat="1" x14ac:dyDescent="0.25">
      <c r="A221"/>
      <c r="B221"/>
      <c r="C221" s="9"/>
      <c r="D221" s="34"/>
    </row>
    <row r="222" spans="1:4" s="33" customFormat="1" x14ac:dyDescent="0.25">
      <c r="A222"/>
      <c r="B222"/>
      <c r="C222" s="9"/>
      <c r="D222" s="34"/>
    </row>
    <row r="223" spans="1:4" s="33" customFormat="1" x14ac:dyDescent="0.25">
      <c r="A223"/>
      <c r="B223"/>
      <c r="C223" s="9"/>
      <c r="D223" s="34"/>
    </row>
    <row r="224" spans="1:4" s="33" customFormat="1" x14ac:dyDescent="0.25">
      <c r="A224"/>
      <c r="B224"/>
      <c r="C224" s="9"/>
      <c r="D224" s="34"/>
    </row>
    <row r="225" spans="1:4" s="33" customFormat="1" x14ac:dyDescent="0.25">
      <c r="A225"/>
      <c r="B225"/>
      <c r="C225" s="9"/>
      <c r="D225" s="34"/>
    </row>
    <row r="226" spans="1:4" s="33" customFormat="1" x14ac:dyDescent="0.25">
      <c r="A226"/>
      <c r="B226"/>
      <c r="C226" s="9"/>
      <c r="D226" s="34"/>
    </row>
    <row r="227" spans="1:4" s="33" customFormat="1" x14ac:dyDescent="0.25">
      <c r="A227"/>
      <c r="B227"/>
      <c r="C227" s="9"/>
      <c r="D227" s="34"/>
    </row>
    <row r="228" spans="1:4" s="33" customFormat="1" x14ac:dyDescent="0.25">
      <c r="A228"/>
      <c r="B228"/>
      <c r="C228" s="9"/>
      <c r="D228" s="34"/>
    </row>
    <row r="229" spans="1:4" s="33" customFormat="1" x14ac:dyDescent="0.25">
      <c r="A229"/>
      <c r="B229"/>
      <c r="C229" s="9"/>
      <c r="D229" s="34"/>
    </row>
    <row r="230" spans="1:4" s="33" customFormat="1" x14ac:dyDescent="0.25">
      <c r="A230"/>
      <c r="B230"/>
      <c r="C230" s="9"/>
      <c r="D230" s="34"/>
    </row>
    <row r="231" spans="1:4" s="33" customFormat="1" x14ac:dyDescent="0.25">
      <c r="A231"/>
      <c r="B231"/>
      <c r="C231" s="9"/>
      <c r="D231" s="34"/>
    </row>
    <row r="232" spans="1:4" s="33" customFormat="1" x14ac:dyDescent="0.25">
      <c r="A232"/>
      <c r="B232"/>
      <c r="C232" s="9"/>
      <c r="D232" s="34"/>
    </row>
    <row r="233" spans="1:4" s="33" customFormat="1" x14ac:dyDescent="0.25">
      <c r="A233"/>
      <c r="B233"/>
      <c r="C233" s="9"/>
      <c r="D233" s="34"/>
    </row>
    <row r="234" spans="1:4" s="33" customFormat="1" x14ac:dyDescent="0.25">
      <c r="A234"/>
      <c r="B234"/>
      <c r="C234" s="9"/>
      <c r="D234" s="34"/>
    </row>
    <row r="235" spans="1:4" s="33" customFormat="1" x14ac:dyDescent="0.25">
      <c r="A235"/>
      <c r="B235"/>
      <c r="C235" s="9"/>
      <c r="D235" s="34"/>
    </row>
    <row r="236" spans="1:4" s="33" customFormat="1" x14ac:dyDescent="0.25">
      <c r="A236"/>
      <c r="B236"/>
      <c r="C236" s="9"/>
      <c r="D236" s="34"/>
    </row>
    <row r="237" spans="1:4" s="33" customFormat="1" x14ac:dyDescent="0.25">
      <c r="A237"/>
      <c r="B237"/>
      <c r="C237" s="9"/>
      <c r="D237" s="34"/>
    </row>
    <row r="238" spans="1:4" s="33" customFormat="1" x14ac:dyDescent="0.25">
      <c r="A238"/>
      <c r="B238"/>
      <c r="C238" s="9"/>
      <c r="D238" s="34"/>
    </row>
    <row r="239" spans="1:4" s="33" customFormat="1" x14ac:dyDescent="0.25">
      <c r="A239"/>
      <c r="B239"/>
      <c r="C239" s="9"/>
      <c r="D239" s="34"/>
    </row>
    <row r="240" spans="1:4" s="33" customFormat="1" x14ac:dyDescent="0.25">
      <c r="A240"/>
      <c r="B240"/>
      <c r="C240" s="9"/>
      <c r="D240" s="34"/>
    </row>
    <row r="241" spans="1:4" s="33" customFormat="1" x14ac:dyDescent="0.25">
      <c r="A241"/>
      <c r="B241"/>
      <c r="C241" s="9"/>
      <c r="D241" s="34"/>
    </row>
    <row r="242" spans="1:4" s="33" customFormat="1" x14ac:dyDescent="0.25">
      <c r="A242"/>
      <c r="B242"/>
      <c r="C242" s="9"/>
      <c r="D242" s="34"/>
    </row>
    <row r="243" spans="1:4" s="33" customFormat="1" x14ac:dyDescent="0.25">
      <c r="A243"/>
      <c r="B243"/>
      <c r="C243" s="9"/>
      <c r="D243" s="34"/>
    </row>
    <row r="244" spans="1:4" s="33" customFormat="1" x14ac:dyDescent="0.25">
      <c r="A244"/>
      <c r="B244"/>
      <c r="C244" s="9"/>
      <c r="D244" s="34"/>
    </row>
    <row r="245" spans="1:4" s="33" customFormat="1" x14ac:dyDescent="0.25">
      <c r="A245"/>
      <c r="B245"/>
      <c r="C245" s="9"/>
      <c r="D245" s="34"/>
    </row>
    <row r="246" spans="1:4" s="33" customFormat="1" x14ac:dyDescent="0.25">
      <c r="A246"/>
      <c r="B246"/>
      <c r="C246" s="9"/>
      <c r="D246" s="34"/>
    </row>
    <row r="247" spans="1:4" s="33" customFormat="1" x14ac:dyDescent="0.25">
      <c r="A247"/>
      <c r="B247"/>
      <c r="C247" s="9"/>
      <c r="D247" s="34"/>
    </row>
    <row r="248" spans="1:4" s="33" customFormat="1" x14ac:dyDescent="0.25">
      <c r="A248"/>
      <c r="B248"/>
      <c r="C248" s="9"/>
      <c r="D248" s="34"/>
    </row>
    <row r="249" spans="1:4" s="33" customFormat="1" x14ac:dyDescent="0.25">
      <c r="A249"/>
      <c r="B249"/>
      <c r="C249" s="9"/>
      <c r="D249" s="34"/>
    </row>
    <row r="250" spans="1:4" s="33" customFormat="1" x14ac:dyDescent="0.25">
      <c r="A250"/>
      <c r="B250"/>
      <c r="C250" s="9"/>
      <c r="D250" s="34"/>
    </row>
    <row r="251" spans="1:4" s="33" customFormat="1" x14ac:dyDescent="0.25">
      <c r="A251"/>
      <c r="B251"/>
      <c r="C251" s="9"/>
      <c r="D251" s="34"/>
    </row>
    <row r="252" spans="1:4" s="33" customFormat="1" x14ac:dyDescent="0.25">
      <c r="A252"/>
      <c r="B252"/>
      <c r="C252" s="9"/>
      <c r="D252" s="34"/>
    </row>
    <row r="253" spans="1:4" s="33" customFormat="1" x14ac:dyDescent="0.25">
      <c r="A253"/>
      <c r="B253"/>
      <c r="C253" s="9"/>
      <c r="D253" s="34"/>
    </row>
    <row r="254" spans="1:4" s="33" customFormat="1" x14ac:dyDescent="0.25">
      <c r="A254"/>
      <c r="B254"/>
      <c r="C254" s="9"/>
      <c r="D254" s="34"/>
    </row>
    <row r="255" spans="1:4" s="33" customFormat="1" x14ac:dyDescent="0.25">
      <c r="A255"/>
      <c r="B255"/>
      <c r="C255" s="9"/>
      <c r="D255" s="34"/>
    </row>
    <row r="256" spans="1:4" s="33" customFormat="1" x14ac:dyDescent="0.25">
      <c r="A256"/>
      <c r="B256"/>
      <c r="C256" s="9"/>
      <c r="D256" s="34"/>
    </row>
    <row r="257" spans="1:4" s="33" customFormat="1" x14ac:dyDescent="0.25">
      <c r="A257"/>
      <c r="B257"/>
      <c r="C257" s="9"/>
      <c r="D257" s="34"/>
    </row>
    <row r="258" spans="1:4" s="33" customFormat="1" x14ac:dyDescent="0.25">
      <c r="A258"/>
      <c r="B258"/>
      <c r="C258" s="9"/>
      <c r="D258" s="34"/>
    </row>
    <row r="259" spans="1:4" s="33" customFormat="1" x14ac:dyDescent="0.25">
      <c r="A259"/>
      <c r="B259"/>
      <c r="C259" s="34"/>
      <c r="D259" s="34"/>
    </row>
    <row r="260" spans="1:4" s="33" customFormat="1" x14ac:dyDescent="0.25">
      <c r="A260"/>
      <c r="B260"/>
      <c r="C260" s="34"/>
      <c r="D260" s="34"/>
    </row>
    <row r="261" spans="1:4" s="33" customFormat="1" x14ac:dyDescent="0.25">
      <c r="A261"/>
      <c r="B261"/>
      <c r="C261" s="34"/>
      <c r="D261" s="34"/>
    </row>
    <row r="262" spans="1:4" s="33" customFormat="1" x14ac:dyDescent="0.25">
      <c r="B262" s="34"/>
      <c r="C262" s="34"/>
      <c r="D262" s="34"/>
    </row>
    <row r="263" spans="1:4" s="33" customFormat="1" x14ac:dyDescent="0.25">
      <c r="B263" s="34"/>
      <c r="C263" s="34"/>
      <c r="D263" s="34"/>
    </row>
    <row r="264" spans="1:4" s="33" customFormat="1" x14ac:dyDescent="0.25">
      <c r="B264" s="34"/>
      <c r="C264" s="34"/>
      <c r="D264" s="34"/>
    </row>
    <row r="265" spans="1:4" s="33" customFormat="1" x14ac:dyDescent="0.25">
      <c r="B265" s="34"/>
      <c r="C265" s="34"/>
      <c r="D265" s="34"/>
    </row>
    <row r="266" spans="1:4" s="33" customFormat="1" x14ac:dyDescent="0.25">
      <c r="B266" s="34"/>
      <c r="C266" s="34"/>
      <c r="D266" s="34"/>
    </row>
    <row r="267" spans="1:4" s="33" customFormat="1" x14ac:dyDescent="0.25">
      <c r="B267" s="34"/>
      <c r="C267" s="34"/>
      <c r="D267" s="34"/>
    </row>
    <row r="268" spans="1:4" s="33" customFormat="1" x14ac:dyDescent="0.25">
      <c r="B268" s="34"/>
      <c r="C268" s="34"/>
      <c r="D268" s="34"/>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CAPITULO 6000 INVERSION PUBLICA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6"/>
  <sheetViews>
    <sheetView tabSelected="1" view="pageLayout" topLeftCell="A660" zoomScale="90" zoomScaleNormal="100" zoomScalePageLayoutView="90" workbookViewId="0">
      <selection activeCell="A17" sqref="A17"/>
    </sheetView>
  </sheetViews>
  <sheetFormatPr baseColWidth="10" defaultRowHeight="15" x14ac:dyDescent="0.25"/>
  <cols>
    <col min="1" max="1" width="96.42578125" customWidth="1"/>
    <col min="2" max="2" width="25.140625" style="40" customWidth="1"/>
    <col min="3" max="3" width="50.28515625" style="40" customWidth="1"/>
    <col min="4" max="4" width="15.28515625" style="9" customWidth="1"/>
    <col min="5" max="5" width="15.28515625" customWidth="1"/>
    <col min="6" max="9" width="13.7109375" customWidth="1"/>
    <col min="10" max="10" width="14.140625" customWidth="1"/>
    <col min="11" max="15" width="16.7109375" customWidth="1"/>
    <col min="16" max="16" width="15.28515625" bestFit="1" customWidth="1"/>
    <col min="17" max="17" width="10.5703125" customWidth="1"/>
  </cols>
  <sheetData>
    <row r="1" spans="1:10" ht="14.45" hidden="1" x14ac:dyDescent="0.3">
      <c r="B1" s="39"/>
      <c r="D1"/>
    </row>
    <row r="2" spans="1:10" ht="14.45" hidden="1" x14ac:dyDescent="0.3">
      <c r="B2" s="39"/>
      <c r="D2"/>
    </row>
    <row r="3" spans="1:10" s="33" customFormat="1" ht="14.45" x14ac:dyDescent="0.3">
      <c r="A3"/>
      <c r="B3" s="39"/>
      <c r="C3" s="39"/>
      <c r="D3"/>
      <c r="E3"/>
      <c r="F3"/>
      <c r="G3"/>
      <c r="H3"/>
      <c r="I3"/>
      <c r="J3"/>
    </row>
    <row r="4" spans="1:10" s="33" customFormat="1" x14ac:dyDescent="0.25">
      <c r="A4" s="26" t="s">
        <v>952</v>
      </c>
      <c r="B4" s="36" t="s">
        <v>431</v>
      </c>
      <c r="C4" s="39"/>
      <c r="D4"/>
      <c r="E4"/>
      <c r="F4"/>
      <c r="G4"/>
      <c r="H4"/>
      <c r="I4"/>
      <c r="J4"/>
    </row>
    <row r="5" spans="1:10" s="33" customFormat="1" x14ac:dyDescent="0.25">
      <c r="A5" s="27" t="s">
        <v>341</v>
      </c>
      <c r="B5" s="4">
        <v>10000000</v>
      </c>
      <c r="C5" s="39"/>
      <c r="D5"/>
      <c r="E5"/>
      <c r="F5"/>
      <c r="G5"/>
      <c r="H5"/>
      <c r="I5"/>
      <c r="J5"/>
    </row>
    <row r="6" spans="1:10" s="33" customFormat="1" ht="14.45" x14ac:dyDescent="0.3">
      <c r="A6" s="32" t="s">
        <v>101</v>
      </c>
      <c r="B6" s="4">
        <v>10000000</v>
      </c>
      <c r="C6" s="39"/>
      <c r="D6"/>
      <c r="E6"/>
      <c r="F6"/>
      <c r="G6"/>
      <c r="H6"/>
      <c r="I6"/>
      <c r="J6"/>
    </row>
    <row r="7" spans="1:10" s="33" customFormat="1" x14ac:dyDescent="0.25">
      <c r="A7" s="278" t="s">
        <v>339</v>
      </c>
      <c r="B7" s="4">
        <v>10000000</v>
      </c>
      <c r="C7" s="39"/>
      <c r="D7"/>
      <c r="E7"/>
      <c r="F7"/>
      <c r="G7"/>
      <c r="H7"/>
      <c r="I7"/>
      <c r="J7"/>
    </row>
    <row r="8" spans="1:10" s="33" customFormat="1" ht="14.45" x14ac:dyDescent="0.3">
      <c r="A8" s="282">
        <v>4211</v>
      </c>
      <c r="B8" s="4">
        <v>10000000</v>
      </c>
      <c r="C8" s="39"/>
      <c r="D8"/>
      <c r="E8"/>
      <c r="F8"/>
      <c r="G8"/>
      <c r="H8"/>
      <c r="I8"/>
      <c r="J8"/>
    </row>
    <row r="9" spans="1:10" s="33" customFormat="1" ht="14.45" x14ac:dyDescent="0.3">
      <c r="A9" s="284" t="s">
        <v>336</v>
      </c>
      <c r="B9" s="4">
        <v>10000000</v>
      </c>
      <c r="C9" s="39"/>
      <c r="D9"/>
      <c r="E9"/>
      <c r="F9"/>
      <c r="G9"/>
      <c r="H9"/>
      <c r="I9"/>
      <c r="J9"/>
    </row>
    <row r="10" spans="1:10" s="33" customFormat="1" ht="14.45" x14ac:dyDescent="0.3">
      <c r="A10" s="27" t="s">
        <v>358</v>
      </c>
      <c r="B10" s="4">
        <v>15000000</v>
      </c>
      <c r="C10" s="39"/>
      <c r="D10"/>
      <c r="E10"/>
      <c r="F10"/>
      <c r="G10"/>
      <c r="H10"/>
      <c r="I10"/>
      <c r="J10"/>
    </row>
    <row r="11" spans="1:10" s="33" customFormat="1" ht="14.45" x14ac:dyDescent="0.3">
      <c r="A11" s="32" t="s">
        <v>108</v>
      </c>
      <c r="B11" s="4">
        <v>15000000</v>
      </c>
      <c r="C11" s="39"/>
      <c r="D11"/>
      <c r="E11"/>
      <c r="F11"/>
      <c r="G11"/>
      <c r="H11"/>
      <c r="I11"/>
      <c r="J11"/>
    </row>
    <row r="12" spans="1:10" s="33" customFormat="1" ht="14.45" x14ac:dyDescent="0.3">
      <c r="A12" s="278" t="s">
        <v>359</v>
      </c>
      <c r="B12" s="4">
        <v>15000000</v>
      </c>
      <c r="C12" s="39"/>
      <c r="D12"/>
      <c r="E12"/>
      <c r="F12"/>
      <c r="G12"/>
      <c r="H12"/>
      <c r="I12"/>
      <c r="J12"/>
    </row>
    <row r="13" spans="1:10" s="33" customFormat="1" ht="14.45" x14ac:dyDescent="0.3">
      <c r="A13" s="282">
        <v>4211</v>
      </c>
      <c r="B13" s="4">
        <v>15000000</v>
      </c>
      <c r="C13" s="39"/>
      <c r="D13"/>
      <c r="E13"/>
      <c r="F13"/>
      <c r="G13"/>
      <c r="H13"/>
      <c r="I13"/>
      <c r="J13"/>
    </row>
    <row r="14" spans="1:10" s="33" customFormat="1" ht="14.45" x14ac:dyDescent="0.3">
      <c r="A14" s="284" t="s">
        <v>336</v>
      </c>
      <c r="B14" s="4">
        <v>15000000</v>
      </c>
      <c r="C14" s="39"/>
      <c r="D14"/>
      <c r="E14"/>
      <c r="F14"/>
      <c r="G14"/>
      <c r="H14"/>
      <c r="I14"/>
      <c r="J14"/>
    </row>
    <row r="15" spans="1:10" s="33" customFormat="1" x14ac:dyDescent="0.25">
      <c r="A15" s="27" t="s">
        <v>130</v>
      </c>
      <c r="B15" s="4">
        <v>11130000</v>
      </c>
      <c r="C15" s="39"/>
      <c r="D15"/>
      <c r="E15"/>
      <c r="F15"/>
      <c r="G15"/>
      <c r="H15"/>
      <c r="I15"/>
      <c r="J15"/>
    </row>
    <row r="16" spans="1:10" s="33" customFormat="1" ht="14.45" x14ac:dyDescent="0.3">
      <c r="A16" s="32" t="s">
        <v>127</v>
      </c>
      <c r="B16" s="4">
        <v>11130000</v>
      </c>
      <c r="C16" s="39"/>
      <c r="D16"/>
      <c r="E16"/>
      <c r="F16"/>
      <c r="G16"/>
      <c r="H16"/>
      <c r="I16"/>
      <c r="J16"/>
    </row>
    <row r="17" spans="1:10" s="33" customFormat="1" x14ac:dyDescent="0.25">
      <c r="A17" s="278" t="s">
        <v>238</v>
      </c>
      <c r="B17" s="4">
        <v>40000</v>
      </c>
      <c r="C17" s="39"/>
      <c r="D17"/>
      <c r="E17"/>
      <c r="F17"/>
      <c r="G17"/>
      <c r="H17"/>
      <c r="I17"/>
      <c r="J17"/>
    </row>
    <row r="18" spans="1:10" s="33" customFormat="1" ht="14.45" x14ac:dyDescent="0.3">
      <c r="A18" s="282">
        <v>3181</v>
      </c>
      <c r="B18" s="4">
        <v>10000</v>
      </c>
      <c r="C18" s="39"/>
      <c r="D18"/>
      <c r="E18"/>
      <c r="F18"/>
      <c r="G18"/>
      <c r="H18"/>
      <c r="I18"/>
      <c r="J18"/>
    </row>
    <row r="19" spans="1:10" s="33" customFormat="1" x14ac:dyDescent="0.25">
      <c r="A19" s="284" t="s">
        <v>239</v>
      </c>
      <c r="B19" s="4">
        <v>10000</v>
      </c>
      <c r="C19" s="39"/>
      <c r="D19"/>
      <c r="E19"/>
      <c r="F19"/>
      <c r="G19"/>
      <c r="H19"/>
      <c r="I19"/>
      <c r="J19"/>
    </row>
    <row r="20" spans="1:10" s="33" customFormat="1" ht="14.45" x14ac:dyDescent="0.3">
      <c r="A20" s="282">
        <v>3711</v>
      </c>
      <c r="B20" s="4">
        <v>15000</v>
      </c>
      <c r="C20" s="39"/>
      <c r="D20"/>
      <c r="E20"/>
      <c r="F20"/>
      <c r="G20"/>
      <c r="H20"/>
      <c r="I20"/>
      <c r="J20"/>
    </row>
    <row r="21" spans="1:10" s="33" customFormat="1" x14ac:dyDescent="0.25">
      <c r="A21" s="284" t="s">
        <v>292</v>
      </c>
      <c r="B21" s="4">
        <v>15000</v>
      </c>
      <c r="C21" s="39"/>
      <c r="D21"/>
      <c r="E21"/>
      <c r="F21"/>
      <c r="G21"/>
      <c r="H21"/>
      <c r="I21"/>
      <c r="J21"/>
    </row>
    <row r="22" spans="1:10" s="33" customFormat="1" ht="14.45" x14ac:dyDescent="0.3">
      <c r="A22" s="282">
        <v>3751</v>
      </c>
      <c r="B22" s="4">
        <v>2702</v>
      </c>
      <c r="C22" s="39"/>
      <c r="D22"/>
      <c r="E22"/>
      <c r="F22"/>
      <c r="G22"/>
      <c r="H22"/>
      <c r="I22"/>
      <c r="J22"/>
    </row>
    <row r="23" spans="1:10" s="33" customFormat="1" x14ac:dyDescent="0.25">
      <c r="A23" s="284" t="s">
        <v>301</v>
      </c>
      <c r="B23" s="4">
        <v>2702</v>
      </c>
      <c r="C23" s="39"/>
      <c r="D23"/>
      <c r="E23"/>
      <c r="F23"/>
      <c r="G23"/>
      <c r="H23"/>
      <c r="I23"/>
      <c r="J23"/>
    </row>
    <row r="24" spans="1:10" s="33" customFormat="1" ht="14.45" x14ac:dyDescent="0.3">
      <c r="A24" s="282">
        <v>3941</v>
      </c>
      <c r="B24" s="4">
        <v>12298</v>
      </c>
      <c r="C24" s="39"/>
      <c r="D24"/>
      <c r="E24"/>
      <c r="F24"/>
      <c r="G24"/>
      <c r="H24"/>
      <c r="I24"/>
      <c r="J24"/>
    </row>
    <row r="25" spans="1:10" s="33" customFormat="1" ht="14.45" x14ac:dyDescent="0.3">
      <c r="A25" s="284" t="s">
        <v>331</v>
      </c>
      <c r="B25" s="4">
        <v>12298</v>
      </c>
      <c r="C25" s="39"/>
      <c r="D25"/>
      <c r="E25"/>
      <c r="F25"/>
      <c r="G25"/>
      <c r="H25"/>
      <c r="I25"/>
      <c r="J25"/>
    </row>
    <row r="26" spans="1:10" s="33" customFormat="1" ht="14.45" x14ac:dyDescent="0.3">
      <c r="A26" s="278" t="s">
        <v>128</v>
      </c>
      <c r="B26" s="4">
        <v>11090000</v>
      </c>
      <c r="C26" s="39"/>
      <c r="D26"/>
      <c r="E26"/>
      <c r="F26"/>
      <c r="G26"/>
      <c r="H26"/>
      <c r="I26"/>
      <c r="J26"/>
    </row>
    <row r="27" spans="1:10" s="33" customFormat="1" ht="14.45" x14ac:dyDescent="0.3">
      <c r="A27" s="282">
        <v>2211</v>
      </c>
      <c r="B27" s="4">
        <v>250000</v>
      </c>
      <c r="C27" s="39"/>
      <c r="D27"/>
      <c r="E27"/>
      <c r="F27"/>
      <c r="G27"/>
      <c r="H27"/>
      <c r="I27"/>
      <c r="J27"/>
    </row>
    <row r="28" spans="1:10" s="33" customFormat="1" x14ac:dyDescent="0.25">
      <c r="A28" s="284" t="s">
        <v>112</v>
      </c>
      <c r="B28" s="4">
        <v>250000</v>
      </c>
      <c r="C28" s="39"/>
      <c r="D28"/>
      <c r="E28"/>
      <c r="F28"/>
      <c r="G28"/>
      <c r="H28"/>
      <c r="I28"/>
      <c r="J28"/>
    </row>
    <row r="29" spans="1:10" s="33" customFormat="1" x14ac:dyDescent="0.25">
      <c r="A29" s="282">
        <v>2711</v>
      </c>
      <c r="B29" s="4">
        <v>245514.00000000003</v>
      </c>
      <c r="C29" s="39"/>
      <c r="D29"/>
      <c r="E29"/>
      <c r="F29"/>
      <c r="G29"/>
      <c r="H29"/>
      <c r="I29"/>
      <c r="J29"/>
    </row>
    <row r="30" spans="1:10" s="33" customFormat="1" x14ac:dyDescent="0.25">
      <c r="A30" s="284" t="s">
        <v>215</v>
      </c>
      <c r="B30" s="4">
        <v>245514.00000000003</v>
      </c>
      <c r="C30" s="39"/>
      <c r="D30"/>
      <c r="E30"/>
      <c r="F30"/>
      <c r="G30"/>
      <c r="H30"/>
      <c r="I30"/>
      <c r="J30"/>
    </row>
    <row r="31" spans="1:10" s="33" customFormat="1" x14ac:dyDescent="0.25">
      <c r="A31" s="282">
        <v>2821</v>
      </c>
      <c r="B31" s="4">
        <v>822170.91</v>
      </c>
      <c r="C31" s="39"/>
      <c r="D31"/>
      <c r="E31"/>
      <c r="F31"/>
      <c r="G31"/>
      <c r="H31"/>
      <c r="I31"/>
      <c r="J31"/>
    </row>
    <row r="32" spans="1:10" s="33" customFormat="1" x14ac:dyDescent="0.25">
      <c r="A32" s="284" t="s">
        <v>222</v>
      </c>
      <c r="B32" s="4">
        <v>822170.91</v>
      </c>
      <c r="C32" s="39"/>
      <c r="D32"/>
      <c r="E32"/>
      <c r="F32"/>
      <c r="G32"/>
      <c r="H32"/>
      <c r="I32"/>
      <c r="J32"/>
    </row>
    <row r="33" spans="1:10" s="33" customFormat="1" x14ac:dyDescent="0.25">
      <c r="A33" s="282">
        <v>2831</v>
      </c>
      <c r="B33" s="4">
        <v>3100000</v>
      </c>
      <c r="C33" s="39"/>
      <c r="D33"/>
      <c r="E33"/>
      <c r="F33"/>
      <c r="G33"/>
      <c r="H33"/>
      <c r="I33"/>
      <c r="J33"/>
    </row>
    <row r="34" spans="1:10" s="33" customFormat="1" x14ac:dyDescent="0.25">
      <c r="A34" s="284" t="s">
        <v>223</v>
      </c>
      <c r="B34" s="4">
        <v>3100000</v>
      </c>
      <c r="C34" s="39"/>
      <c r="D34"/>
      <c r="E34"/>
      <c r="F34"/>
      <c r="G34"/>
      <c r="H34"/>
      <c r="I34"/>
      <c r="J34"/>
    </row>
    <row r="35" spans="1:10" s="33" customFormat="1" x14ac:dyDescent="0.25">
      <c r="A35" s="282">
        <v>3341</v>
      </c>
      <c r="B35" s="4">
        <v>3000000</v>
      </c>
      <c r="C35" s="39"/>
      <c r="D35"/>
      <c r="E35"/>
      <c r="F35"/>
      <c r="G35"/>
      <c r="H35"/>
      <c r="I35"/>
      <c r="J35"/>
    </row>
    <row r="36" spans="1:10" s="33" customFormat="1" x14ac:dyDescent="0.25">
      <c r="A36" s="284" t="s">
        <v>257</v>
      </c>
      <c r="B36" s="4">
        <v>3000000</v>
      </c>
      <c r="C36" s="39"/>
      <c r="D36"/>
      <c r="E36"/>
      <c r="F36"/>
      <c r="G36"/>
      <c r="H36"/>
      <c r="I36"/>
      <c r="J36"/>
    </row>
    <row r="37" spans="1:10" s="33" customFormat="1" x14ac:dyDescent="0.25">
      <c r="A37" s="282">
        <v>3391</v>
      </c>
      <c r="B37" s="4">
        <v>1560588</v>
      </c>
      <c r="C37" s="39"/>
      <c r="D37"/>
      <c r="E37"/>
      <c r="F37"/>
      <c r="G37"/>
      <c r="H37"/>
      <c r="I37"/>
      <c r="J37"/>
    </row>
    <row r="38" spans="1:10" s="33" customFormat="1" x14ac:dyDescent="0.25">
      <c r="A38" s="284" t="s">
        <v>263</v>
      </c>
      <c r="B38" s="4">
        <v>1560588</v>
      </c>
      <c r="C38" s="39"/>
      <c r="D38"/>
      <c r="E38"/>
      <c r="F38"/>
      <c r="G38"/>
      <c r="H38"/>
      <c r="I38"/>
      <c r="J38"/>
    </row>
    <row r="39" spans="1:10" s="33" customFormat="1" x14ac:dyDescent="0.25">
      <c r="A39" s="282">
        <v>3962</v>
      </c>
      <c r="B39" s="4">
        <v>111727.09</v>
      </c>
      <c r="C39" s="39"/>
      <c r="D39"/>
      <c r="E39"/>
      <c r="F39"/>
      <c r="G39"/>
      <c r="H39"/>
      <c r="I39"/>
      <c r="J39"/>
    </row>
    <row r="40" spans="1:10" s="33" customFormat="1" x14ac:dyDescent="0.25">
      <c r="A40" s="284" t="s">
        <v>334</v>
      </c>
      <c r="B40" s="4">
        <v>111727.09</v>
      </c>
      <c r="C40" s="39"/>
      <c r="D40"/>
      <c r="E40"/>
      <c r="F40"/>
      <c r="G40"/>
      <c r="H40"/>
      <c r="I40"/>
      <c r="J40"/>
    </row>
    <row r="41" spans="1:10" s="33" customFormat="1" x14ac:dyDescent="0.25">
      <c r="A41" s="282">
        <v>4411</v>
      </c>
      <c r="B41" s="4">
        <v>2000000</v>
      </c>
      <c r="C41" s="39"/>
      <c r="D41"/>
      <c r="E41"/>
      <c r="F41"/>
      <c r="G41"/>
      <c r="H41"/>
      <c r="I41"/>
      <c r="J41"/>
    </row>
    <row r="42" spans="1:10" s="33" customFormat="1" x14ac:dyDescent="0.25">
      <c r="A42" s="284" t="s">
        <v>374</v>
      </c>
      <c r="B42" s="4">
        <v>2000000</v>
      </c>
      <c r="C42" s="39"/>
      <c r="D42"/>
      <c r="E42"/>
      <c r="F42"/>
      <c r="G42"/>
      <c r="H42"/>
      <c r="I42"/>
      <c r="J42"/>
    </row>
    <row r="43" spans="1:10" s="33" customFormat="1" x14ac:dyDescent="0.25">
      <c r="A43" s="27" t="s">
        <v>182</v>
      </c>
      <c r="B43" s="4">
        <v>10165000</v>
      </c>
      <c r="C43" s="39"/>
      <c r="D43"/>
      <c r="E43"/>
      <c r="F43"/>
      <c r="G43"/>
      <c r="H43"/>
      <c r="I43"/>
      <c r="J43"/>
    </row>
    <row r="44" spans="1:10" s="33" customFormat="1" x14ac:dyDescent="0.25">
      <c r="A44" s="32" t="s">
        <v>108</v>
      </c>
      <c r="B44" s="4">
        <v>10165000</v>
      </c>
      <c r="C44" s="39"/>
      <c r="D44"/>
      <c r="E44"/>
      <c r="F44"/>
      <c r="G44"/>
      <c r="H44"/>
      <c r="I44"/>
      <c r="J44"/>
    </row>
    <row r="45" spans="1:10" s="33" customFormat="1" x14ac:dyDescent="0.25">
      <c r="A45" s="278" t="s">
        <v>180</v>
      </c>
      <c r="B45" s="4">
        <v>4965000</v>
      </c>
      <c r="C45" s="39"/>
      <c r="D45"/>
      <c r="E45"/>
      <c r="F45"/>
      <c r="G45"/>
      <c r="H45"/>
      <c r="I45"/>
      <c r="J45"/>
    </row>
    <row r="46" spans="1:10" s="33" customFormat="1" x14ac:dyDescent="0.25">
      <c r="A46" s="282">
        <v>2461</v>
      </c>
      <c r="B46" s="4">
        <v>173652</v>
      </c>
      <c r="C46" s="39"/>
      <c r="D46"/>
      <c r="E46"/>
      <c r="F46"/>
      <c r="G46"/>
      <c r="H46"/>
      <c r="I46"/>
      <c r="J46"/>
    </row>
    <row r="47" spans="1:10" s="33" customFormat="1" x14ac:dyDescent="0.25">
      <c r="A47" s="284" t="s">
        <v>175</v>
      </c>
      <c r="B47" s="4">
        <v>173652</v>
      </c>
      <c r="C47" s="39"/>
      <c r="D47"/>
      <c r="E47"/>
      <c r="F47"/>
      <c r="G47"/>
      <c r="H47"/>
      <c r="I47"/>
      <c r="J47"/>
    </row>
    <row r="48" spans="1:10" s="33" customFormat="1" x14ac:dyDescent="0.25">
      <c r="A48" s="282">
        <v>2491</v>
      </c>
      <c r="B48" s="4">
        <v>282669</v>
      </c>
      <c r="C48" s="39"/>
      <c r="D48"/>
      <c r="E48"/>
      <c r="F48"/>
      <c r="G48"/>
      <c r="H48"/>
      <c r="I48"/>
      <c r="J48"/>
    </row>
    <row r="49" spans="1:10" s="33" customFormat="1" x14ac:dyDescent="0.25">
      <c r="A49" s="284" t="s">
        <v>194</v>
      </c>
      <c r="B49" s="4">
        <v>282669</v>
      </c>
      <c r="C49" s="39"/>
      <c r="D49"/>
      <c r="E49"/>
      <c r="F49"/>
      <c r="G49"/>
      <c r="H49"/>
      <c r="I49"/>
      <c r="J49"/>
    </row>
    <row r="50" spans="1:10" s="33" customFormat="1" x14ac:dyDescent="0.25">
      <c r="A50" s="282">
        <v>2911</v>
      </c>
      <c r="B50" s="4">
        <v>7285</v>
      </c>
      <c r="C50" s="39"/>
      <c r="D50"/>
      <c r="E50"/>
      <c r="F50"/>
      <c r="G50"/>
      <c r="H50"/>
      <c r="I50"/>
      <c r="J50"/>
    </row>
    <row r="51" spans="1:10" s="33" customFormat="1" x14ac:dyDescent="0.25">
      <c r="A51" s="284" t="s">
        <v>224</v>
      </c>
      <c r="B51" s="4">
        <v>7285</v>
      </c>
      <c r="C51" s="39"/>
      <c r="D51"/>
      <c r="E51"/>
      <c r="F51"/>
      <c r="G51"/>
      <c r="H51"/>
      <c r="I51"/>
      <c r="J51"/>
    </row>
    <row r="52" spans="1:10" s="33" customFormat="1" x14ac:dyDescent="0.25">
      <c r="A52" s="282">
        <v>2921</v>
      </c>
      <c r="B52" s="4">
        <v>322374</v>
      </c>
      <c r="C52" s="39"/>
      <c r="D52"/>
      <c r="E52"/>
      <c r="F52"/>
      <c r="G52"/>
      <c r="H52"/>
      <c r="I52"/>
      <c r="J52"/>
    </row>
    <row r="53" spans="1:10" s="33" customFormat="1" x14ac:dyDescent="0.25">
      <c r="A53" s="284" t="s">
        <v>228</v>
      </c>
      <c r="B53" s="4">
        <v>322374</v>
      </c>
      <c r="C53" s="39"/>
      <c r="D53"/>
      <c r="E53"/>
      <c r="F53"/>
      <c r="G53"/>
      <c r="H53"/>
      <c r="I53"/>
      <c r="J53"/>
    </row>
    <row r="54" spans="1:10" s="33" customFormat="1" x14ac:dyDescent="0.25">
      <c r="A54" s="282">
        <v>4431</v>
      </c>
      <c r="B54" s="4">
        <v>3800000</v>
      </c>
      <c r="C54" s="39"/>
      <c r="D54"/>
      <c r="E54"/>
      <c r="F54"/>
      <c r="G54"/>
      <c r="H54"/>
      <c r="I54"/>
      <c r="J54"/>
    </row>
    <row r="55" spans="1:10" s="33" customFormat="1" x14ac:dyDescent="0.25">
      <c r="A55" s="284" t="s">
        <v>385</v>
      </c>
      <c r="B55" s="4">
        <v>3800000</v>
      </c>
      <c r="C55" s="39"/>
      <c r="D55"/>
      <c r="E55"/>
      <c r="F55"/>
      <c r="G55"/>
      <c r="H55"/>
      <c r="I55"/>
      <c r="J55"/>
    </row>
    <row r="56" spans="1:10" s="33" customFormat="1" x14ac:dyDescent="0.25">
      <c r="A56" s="282">
        <v>5671</v>
      </c>
      <c r="B56" s="4">
        <v>379020</v>
      </c>
      <c r="C56" s="39"/>
      <c r="D56"/>
      <c r="E56"/>
      <c r="F56"/>
      <c r="G56"/>
      <c r="H56"/>
      <c r="I56"/>
      <c r="J56"/>
    </row>
    <row r="57" spans="1:10" s="33" customFormat="1" x14ac:dyDescent="0.25">
      <c r="A57" s="284" t="s">
        <v>408</v>
      </c>
      <c r="B57" s="4">
        <v>379020</v>
      </c>
      <c r="C57" s="39"/>
      <c r="D57"/>
      <c r="E57"/>
      <c r="F57"/>
      <c r="G57"/>
      <c r="H57"/>
      <c r="I57"/>
      <c r="J57"/>
    </row>
    <row r="58" spans="1:10" s="33" customFormat="1" x14ac:dyDescent="0.25">
      <c r="A58" s="278" t="s">
        <v>382</v>
      </c>
      <c r="B58" s="4">
        <v>4000000</v>
      </c>
      <c r="C58" s="39"/>
      <c r="D58"/>
      <c r="E58"/>
      <c r="F58"/>
      <c r="G58"/>
      <c r="H58"/>
      <c r="I58"/>
      <c r="J58"/>
    </row>
    <row r="59" spans="1:10" s="33" customFormat="1" x14ac:dyDescent="0.25">
      <c r="A59" s="282">
        <v>4411</v>
      </c>
      <c r="B59" s="4">
        <v>4000000</v>
      </c>
      <c r="C59" s="40"/>
      <c r="D59" s="9"/>
      <c r="E59"/>
      <c r="F59"/>
      <c r="G59"/>
      <c r="H59"/>
      <c r="I59"/>
      <c r="J59"/>
    </row>
    <row r="60" spans="1:10" s="33" customFormat="1" x14ac:dyDescent="0.25">
      <c r="A60" s="284" t="s">
        <v>374</v>
      </c>
      <c r="B60" s="4">
        <v>4000000</v>
      </c>
      <c r="C60" s="40"/>
      <c r="D60" s="9"/>
      <c r="E60"/>
      <c r="F60"/>
      <c r="G60"/>
      <c r="H60"/>
      <c r="I60"/>
      <c r="J60"/>
    </row>
    <row r="61" spans="1:10" s="33" customFormat="1" x14ac:dyDescent="0.25">
      <c r="A61" s="278" t="s">
        <v>381</v>
      </c>
      <c r="B61" s="4">
        <v>1000000</v>
      </c>
      <c r="C61" s="40"/>
      <c r="D61" s="9"/>
      <c r="E61"/>
      <c r="F61"/>
      <c r="G61"/>
      <c r="H61"/>
      <c r="I61"/>
      <c r="J61"/>
    </row>
    <row r="62" spans="1:10" s="33" customFormat="1" x14ac:dyDescent="0.25">
      <c r="A62" s="282">
        <v>4411</v>
      </c>
      <c r="B62" s="4">
        <v>1000000</v>
      </c>
      <c r="C62" s="40"/>
      <c r="D62" s="9"/>
      <c r="E62"/>
      <c r="F62"/>
      <c r="G62"/>
      <c r="H62"/>
      <c r="I62"/>
      <c r="J62"/>
    </row>
    <row r="63" spans="1:10" s="33" customFormat="1" x14ac:dyDescent="0.25">
      <c r="A63" s="284" t="s">
        <v>374</v>
      </c>
      <c r="B63" s="4">
        <v>1000000</v>
      </c>
      <c r="C63" s="40"/>
      <c r="D63" s="9"/>
      <c r="E63"/>
      <c r="F63"/>
      <c r="G63"/>
      <c r="H63"/>
      <c r="I63"/>
      <c r="J63"/>
    </row>
    <row r="64" spans="1:10" s="33" customFormat="1" x14ac:dyDescent="0.25">
      <c r="A64" s="278" t="s">
        <v>383</v>
      </c>
      <c r="B64" s="4">
        <v>200000</v>
      </c>
      <c r="C64" s="40"/>
      <c r="D64" s="9"/>
      <c r="E64"/>
      <c r="F64"/>
      <c r="G64"/>
      <c r="H64"/>
      <c r="I64"/>
      <c r="J64"/>
    </row>
    <row r="65" spans="1:10" s="33" customFormat="1" x14ac:dyDescent="0.25">
      <c r="A65" s="282">
        <v>4421</v>
      </c>
      <c r="B65" s="4">
        <v>200000</v>
      </c>
      <c r="C65" s="40"/>
      <c r="D65" s="9"/>
      <c r="E65"/>
      <c r="F65"/>
      <c r="G65"/>
      <c r="H65"/>
      <c r="I65"/>
      <c r="J65"/>
    </row>
    <row r="66" spans="1:10" s="33" customFormat="1" x14ac:dyDescent="0.25">
      <c r="A66" s="284" t="s">
        <v>384</v>
      </c>
      <c r="B66" s="4">
        <v>200000</v>
      </c>
      <c r="C66" s="40"/>
      <c r="D66" s="9"/>
      <c r="E66"/>
      <c r="F66"/>
      <c r="G66"/>
      <c r="H66"/>
      <c r="I66"/>
      <c r="J66"/>
    </row>
    <row r="67" spans="1:10" s="33" customFormat="1" x14ac:dyDescent="0.25">
      <c r="A67" s="27" t="s">
        <v>157</v>
      </c>
      <c r="B67" s="4">
        <v>3152976</v>
      </c>
      <c r="C67" s="40"/>
      <c r="D67" s="9"/>
      <c r="E67"/>
      <c r="F67"/>
      <c r="G67"/>
      <c r="H67"/>
      <c r="I67"/>
      <c r="J67"/>
    </row>
    <row r="68" spans="1:10" s="33" customFormat="1" x14ac:dyDescent="0.25">
      <c r="A68" s="32" t="s">
        <v>154</v>
      </c>
      <c r="B68" s="4">
        <v>3152976</v>
      </c>
      <c r="C68" s="40"/>
      <c r="D68" s="9"/>
      <c r="E68"/>
      <c r="F68"/>
      <c r="G68"/>
      <c r="H68"/>
      <c r="I68"/>
      <c r="J68"/>
    </row>
    <row r="69" spans="1:10" s="33" customFormat="1" x14ac:dyDescent="0.25">
      <c r="A69" s="278" t="s">
        <v>155</v>
      </c>
      <c r="B69" s="4">
        <v>3152976</v>
      </c>
      <c r="C69" s="40"/>
      <c r="D69" s="9"/>
      <c r="E69"/>
      <c r="F69"/>
      <c r="G69"/>
      <c r="H69"/>
      <c r="I69"/>
      <c r="J69"/>
    </row>
    <row r="70" spans="1:10" s="33" customFormat="1" x14ac:dyDescent="0.25">
      <c r="A70" s="282">
        <v>2221</v>
      </c>
      <c r="B70" s="4">
        <v>76000</v>
      </c>
      <c r="C70" s="40"/>
      <c r="D70" s="9"/>
      <c r="E70"/>
      <c r="F70"/>
      <c r="G70"/>
      <c r="H70"/>
      <c r="I70"/>
      <c r="J70"/>
    </row>
    <row r="71" spans="1:10" s="33" customFormat="1" x14ac:dyDescent="0.25">
      <c r="A71" s="284" t="s">
        <v>149</v>
      </c>
      <c r="B71" s="4">
        <v>76000</v>
      </c>
      <c r="C71" s="40"/>
      <c r="D71" s="9"/>
      <c r="E71"/>
      <c r="F71"/>
      <c r="G71"/>
      <c r="H71"/>
      <c r="I71"/>
      <c r="J71"/>
    </row>
    <row r="72" spans="1:10" s="33" customFormat="1" x14ac:dyDescent="0.25">
      <c r="A72" s="282">
        <v>2351</v>
      </c>
      <c r="B72" s="4">
        <v>620976</v>
      </c>
      <c r="C72" s="40"/>
      <c r="D72" s="9"/>
      <c r="E72"/>
      <c r="F72"/>
      <c r="G72"/>
      <c r="H72"/>
      <c r="I72"/>
      <c r="J72"/>
    </row>
    <row r="73" spans="1:10" s="33" customFormat="1" x14ac:dyDescent="0.25">
      <c r="A73" s="284" t="s">
        <v>159</v>
      </c>
      <c r="B73" s="4">
        <v>620976</v>
      </c>
      <c r="C73" s="40"/>
      <c r="D73" s="9"/>
      <c r="E73"/>
      <c r="F73"/>
      <c r="G73"/>
      <c r="H73"/>
      <c r="I73"/>
      <c r="J73"/>
    </row>
    <row r="74" spans="1:10" s="33" customFormat="1" x14ac:dyDescent="0.25">
      <c r="A74" s="282">
        <v>2391</v>
      </c>
      <c r="B74" s="4">
        <v>400000</v>
      </c>
      <c r="C74" s="40"/>
      <c r="D74" s="9"/>
      <c r="E74"/>
      <c r="F74"/>
      <c r="G74"/>
      <c r="H74"/>
      <c r="I74"/>
      <c r="J74"/>
    </row>
    <row r="75" spans="1:10" s="33" customFormat="1" x14ac:dyDescent="0.25">
      <c r="A75" s="284" t="s">
        <v>160</v>
      </c>
      <c r="B75" s="4">
        <v>400000</v>
      </c>
      <c r="C75" s="40"/>
      <c r="D75" s="9"/>
      <c r="E75"/>
      <c r="F75"/>
      <c r="G75"/>
      <c r="H75"/>
      <c r="I75"/>
      <c r="J75"/>
    </row>
    <row r="76" spans="1:10" s="33" customFormat="1" x14ac:dyDescent="0.25">
      <c r="A76" s="282">
        <v>3261</v>
      </c>
      <c r="B76" s="4">
        <v>500000</v>
      </c>
      <c r="C76" s="40"/>
      <c r="D76" s="9"/>
      <c r="E76"/>
      <c r="F76"/>
      <c r="G76"/>
      <c r="H76"/>
      <c r="I76"/>
      <c r="J76"/>
    </row>
    <row r="77" spans="1:10" s="33" customFormat="1" x14ac:dyDescent="0.25">
      <c r="A77" s="284" t="s">
        <v>252</v>
      </c>
      <c r="B77" s="4">
        <v>500000</v>
      </c>
      <c r="C77" s="40"/>
      <c r="D77" s="9"/>
      <c r="E77"/>
      <c r="F77"/>
      <c r="G77"/>
      <c r="H77"/>
      <c r="I77"/>
      <c r="J77"/>
    </row>
    <row r="78" spans="1:10" s="33" customFormat="1" x14ac:dyDescent="0.25">
      <c r="A78" s="282">
        <v>3821</v>
      </c>
      <c r="B78" s="4">
        <v>1556000</v>
      </c>
      <c r="C78" s="40"/>
      <c r="D78" s="9"/>
      <c r="E78"/>
      <c r="F78"/>
      <c r="G78"/>
      <c r="H78"/>
      <c r="I78"/>
      <c r="J78"/>
    </row>
    <row r="79" spans="1:10" s="33" customFormat="1" x14ac:dyDescent="0.25">
      <c r="A79" s="284" t="s">
        <v>308</v>
      </c>
      <c r="B79" s="4">
        <v>1556000</v>
      </c>
      <c r="C79" s="40"/>
      <c r="D79" s="9"/>
      <c r="E79"/>
      <c r="F79"/>
      <c r="G79"/>
      <c r="H79"/>
      <c r="I79"/>
      <c r="J79"/>
    </row>
    <row r="80" spans="1:10" s="33" customFormat="1" x14ac:dyDescent="0.25">
      <c r="A80" s="282">
        <v>5111</v>
      </c>
      <c r="B80" s="4">
        <v>0</v>
      </c>
      <c r="C80" s="40"/>
      <c r="D80" s="9"/>
      <c r="E80"/>
      <c r="F80"/>
      <c r="G80"/>
      <c r="H80"/>
      <c r="I80"/>
      <c r="J80"/>
    </row>
    <row r="81" spans="1:10" s="33" customFormat="1" x14ac:dyDescent="0.25">
      <c r="A81" s="284" t="s">
        <v>395</v>
      </c>
      <c r="B81" s="4">
        <v>0</v>
      </c>
      <c r="C81" s="40"/>
      <c r="D81" s="9"/>
      <c r="E81"/>
      <c r="F81"/>
      <c r="G81"/>
      <c r="H81"/>
      <c r="I81"/>
      <c r="J81"/>
    </row>
    <row r="82" spans="1:10" s="33" customFormat="1" x14ac:dyDescent="0.25">
      <c r="A82" s="282">
        <v>5121</v>
      </c>
      <c r="B82" s="4">
        <v>0</v>
      </c>
      <c r="C82" s="40"/>
      <c r="D82" s="9"/>
      <c r="E82"/>
      <c r="F82"/>
      <c r="G82"/>
      <c r="H82"/>
      <c r="I82"/>
      <c r="J82"/>
    </row>
    <row r="83" spans="1:10" s="33" customFormat="1" x14ac:dyDescent="0.25">
      <c r="A83" s="284" t="s">
        <v>396</v>
      </c>
      <c r="B83" s="4">
        <v>0</v>
      </c>
      <c r="C83" s="40"/>
      <c r="D83" s="9"/>
      <c r="E83"/>
      <c r="F83"/>
      <c r="G83"/>
      <c r="H83"/>
      <c r="I83"/>
      <c r="J83"/>
    </row>
    <row r="84" spans="1:10" s="33" customFormat="1" x14ac:dyDescent="0.25">
      <c r="A84" s="282">
        <v>5211</v>
      </c>
      <c r="B84" s="4">
        <v>0</v>
      </c>
      <c r="C84" s="40"/>
      <c r="D84" s="9"/>
      <c r="E84"/>
      <c r="F84"/>
      <c r="G84"/>
      <c r="H84"/>
      <c r="I84"/>
      <c r="J84"/>
    </row>
    <row r="85" spans="1:10" s="33" customFormat="1" x14ac:dyDescent="0.25">
      <c r="A85" s="284" t="s">
        <v>401</v>
      </c>
      <c r="B85" s="4">
        <v>0</v>
      </c>
      <c r="C85" s="40"/>
      <c r="D85" s="9"/>
      <c r="E85"/>
      <c r="F85"/>
      <c r="G85"/>
      <c r="H85"/>
      <c r="I85"/>
      <c r="J85"/>
    </row>
    <row r="86" spans="1:10" s="33" customFormat="1" x14ac:dyDescent="0.25">
      <c r="A86" s="27" t="s">
        <v>173</v>
      </c>
      <c r="B86" s="4">
        <v>32830000</v>
      </c>
      <c r="C86" s="40"/>
      <c r="D86" s="9"/>
      <c r="E86"/>
      <c r="F86"/>
      <c r="G86"/>
      <c r="H86"/>
      <c r="I86"/>
      <c r="J86"/>
    </row>
    <row r="87" spans="1:10" s="33" customFormat="1" x14ac:dyDescent="0.25">
      <c r="A87" s="32" t="s">
        <v>119</v>
      </c>
      <c r="B87" s="4">
        <v>32830000</v>
      </c>
      <c r="C87" s="40"/>
      <c r="D87" s="9"/>
      <c r="E87"/>
      <c r="F87"/>
      <c r="G87"/>
      <c r="H87"/>
      <c r="I87"/>
      <c r="J87"/>
    </row>
    <row r="88" spans="1:10" s="33" customFormat="1" x14ac:dyDescent="0.25">
      <c r="A88" s="278" t="s">
        <v>171</v>
      </c>
      <c r="B88" s="4">
        <v>32830000</v>
      </c>
      <c r="C88" s="40"/>
      <c r="D88" s="9"/>
      <c r="E88"/>
      <c r="F88"/>
      <c r="G88"/>
      <c r="H88"/>
      <c r="I88"/>
      <c r="J88"/>
    </row>
    <row r="89" spans="1:10" s="33" customFormat="1" x14ac:dyDescent="0.25">
      <c r="A89" s="282">
        <v>2421</v>
      </c>
      <c r="B89" s="4">
        <v>10632000</v>
      </c>
      <c r="C89" s="40"/>
      <c r="D89" s="9"/>
      <c r="E89"/>
      <c r="F89"/>
      <c r="G89"/>
      <c r="H89"/>
      <c r="I89"/>
      <c r="J89"/>
    </row>
    <row r="90" spans="1:10" s="33" customFormat="1" x14ac:dyDescent="0.25">
      <c r="A90" s="284" t="s">
        <v>170</v>
      </c>
      <c r="B90" s="4">
        <v>10632000</v>
      </c>
      <c r="C90" s="40"/>
      <c r="D90" s="9"/>
      <c r="E90"/>
      <c r="F90"/>
      <c r="G90"/>
      <c r="H90"/>
      <c r="I90"/>
      <c r="J90"/>
    </row>
    <row r="91" spans="1:10" s="33" customFormat="1" x14ac:dyDescent="0.25">
      <c r="A91" s="282">
        <v>2471</v>
      </c>
      <c r="B91" s="4">
        <v>1020000</v>
      </c>
      <c r="C91" s="40"/>
      <c r="D91" s="9"/>
      <c r="E91"/>
      <c r="F91"/>
      <c r="G91"/>
      <c r="H91"/>
      <c r="I91"/>
      <c r="J91"/>
    </row>
    <row r="92" spans="1:10" s="33" customFormat="1" x14ac:dyDescent="0.25">
      <c r="A92" s="284" t="s">
        <v>186</v>
      </c>
      <c r="B92" s="4">
        <v>1020000</v>
      </c>
      <c r="C92" s="40"/>
      <c r="D92" s="9"/>
      <c r="E92"/>
      <c r="F92"/>
      <c r="G92"/>
      <c r="H92"/>
      <c r="I92"/>
      <c r="J92"/>
    </row>
    <row r="93" spans="1:10" s="33" customFormat="1" x14ac:dyDescent="0.25">
      <c r="A93" s="282">
        <v>2491</v>
      </c>
      <c r="B93" s="4">
        <v>3348000</v>
      </c>
      <c r="C93" s="40"/>
      <c r="D93" s="9"/>
      <c r="E93"/>
      <c r="F93"/>
      <c r="G93"/>
      <c r="H93"/>
      <c r="I93"/>
      <c r="J93"/>
    </row>
    <row r="94" spans="1:10" s="33" customFormat="1" x14ac:dyDescent="0.25">
      <c r="A94" s="284" t="s">
        <v>194</v>
      </c>
      <c r="B94" s="4">
        <v>3348000</v>
      </c>
      <c r="C94" s="40"/>
      <c r="D94" s="9"/>
      <c r="E94"/>
      <c r="F94"/>
      <c r="G94"/>
      <c r="H94"/>
      <c r="I94"/>
      <c r="J94"/>
    </row>
    <row r="95" spans="1:10" s="33" customFormat="1" x14ac:dyDescent="0.25">
      <c r="A95" s="282">
        <v>2721</v>
      </c>
      <c r="B95" s="4">
        <v>377000</v>
      </c>
      <c r="C95" s="40"/>
      <c r="D95" s="9"/>
      <c r="E95"/>
      <c r="F95"/>
      <c r="G95"/>
      <c r="H95"/>
      <c r="I95"/>
      <c r="J95"/>
    </row>
    <row r="96" spans="1:10" s="33" customFormat="1" x14ac:dyDescent="0.25">
      <c r="A96" s="284" t="s">
        <v>221</v>
      </c>
      <c r="B96" s="4">
        <v>377000</v>
      </c>
      <c r="C96" s="40"/>
      <c r="D96" s="9"/>
      <c r="E96"/>
      <c r="F96"/>
      <c r="G96"/>
      <c r="H96"/>
      <c r="I96"/>
      <c r="J96"/>
    </row>
    <row r="97" spans="1:10" s="33" customFormat="1" x14ac:dyDescent="0.25">
      <c r="A97" s="282">
        <v>2911</v>
      </c>
      <c r="B97" s="4">
        <v>1000000</v>
      </c>
      <c r="C97" s="40"/>
      <c r="D97" s="9"/>
      <c r="E97"/>
      <c r="F97"/>
      <c r="G97"/>
      <c r="H97"/>
      <c r="I97"/>
      <c r="J97"/>
    </row>
    <row r="98" spans="1:10" s="33" customFormat="1" x14ac:dyDescent="0.25">
      <c r="A98" s="284" t="s">
        <v>224</v>
      </c>
      <c r="B98" s="4">
        <v>1000000</v>
      </c>
      <c r="C98" s="40"/>
      <c r="D98" s="9"/>
      <c r="E98"/>
      <c r="F98"/>
      <c r="G98"/>
      <c r="H98"/>
      <c r="I98"/>
      <c r="J98"/>
    </row>
    <row r="99" spans="1:10" s="33" customFormat="1" x14ac:dyDescent="0.25">
      <c r="A99" s="282">
        <v>3261</v>
      </c>
      <c r="B99" s="4">
        <v>10243000</v>
      </c>
      <c r="C99" s="40"/>
      <c r="D99" s="9"/>
      <c r="E99"/>
      <c r="F99"/>
      <c r="G99"/>
      <c r="H99"/>
      <c r="I99"/>
      <c r="J99"/>
    </row>
    <row r="100" spans="1:10" s="33" customFormat="1" x14ac:dyDescent="0.25">
      <c r="A100" s="284" t="s">
        <v>252</v>
      </c>
      <c r="B100" s="4">
        <v>10243000</v>
      </c>
      <c r="C100" s="40"/>
      <c r="D100" s="9"/>
      <c r="E100"/>
      <c r="F100"/>
      <c r="G100"/>
      <c r="H100"/>
      <c r="I100"/>
      <c r="J100"/>
    </row>
    <row r="101" spans="1:10" s="33" customFormat="1" x14ac:dyDescent="0.25">
      <c r="A101" s="282">
        <v>3371</v>
      </c>
      <c r="B101" s="4">
        <v>5010000</v>
      </c>
      <c r="C101" s="40"/>
      <c r="D101" s="9"/>
      <c r="E101"/>
      <c r="F101"/>
      <c r="G101"/>
      <c r="H101"/>
      <c r="I101"/>
      <c r="J101"/>
    </row>
    <row r="102" spans="1:10" s="33" customFormat="1" x14ac:dyDescent="0.25">
      <c r="A102" s="284" t="s">
        <v>261</v>
      </c>
      <c r="B102" s="4">
        <v>5010000</v>
      </c>
      <c r="C102" s="40"/>
      <c r="D102" s="9"/>
      <c r="E102"/>
      <c r="F102"/>
      <c r="G102"/>
      <c r="H102"/>
      <c r="I102"/>
      <c r="J102"/>
    </row>
    <row r="103" spans="1:10" s="33" customFormat="1" x14ac:dyDescent="0.25">
      <c r="A103" s="282">
        <v>3571</v>
      </c>
      <c r="B103" s="4">
        <v>0</v>
      </c>
      <c r="C103" s="40"/>
      <c r="D103" s="9"/>
      <c r="E103"/>
      <c r="F103"/>
      <c r="G103"/>
      <c r="H103"/>
      <c r="I103"/>
      <c r="J103"/>
    </row>
    <row r="104" spans="1:10" s="33" customFormat="1" x14ac:dyDescent="0.25">
      <c r="A104" s="284" t="s">
        <v>280</v>
      </c>
      <c r="B104" s="4">
        <v>0</v>
      </c>
      <c r="C104" s="40"/>
      <c r="D104" s="9"/>
      <c r="E104"/>
      <c r="F104"/>
      <c r="G104"/>
      <c r="H104"/>
      <c r="I104"/>
      <c r="J104"/>
    </row>
    <row r="105" spans="1:10" s="33" customFormat="1" x14ac:dyDescent="0.25">
      <c r="A105" s="282">
        <v>5611</v>
      </c>
      <c r="B105" s="4">
        <v>200000</v>
      </c>
      <c r="C105" s="40"/>
      <c r="D105" s="9"/>
      <c r="E105"/>
      <c r="F105"/>
      <c r="G105"/>
      <c r="H105"/>
      <c r="I105"/>
      <c r="J105"/>
    </row>
    <row r="106" spans="1:10" s="33" customFormat="1" x14ac:dyDescent="0.25">
      <c r="A106" s="284" t="s">
        <v>405</v>
      </c>
      <c r="B106" s="4">
        <v>200000</v>
      </c>
      <c r="C106" s="40"/>
      <c r="D106" s="9"/>
      <c r="E106"/>
      <c r="F106"/>
      <c r="G106"/>
      <c r="H106"/>
      <c r="I106"/>
      <c r="J106"/>
    </row>
    <row r="107" spans="1:10" s="33" customFormat="1" x14ac:dyDescent="0.25">
      <c r="A107" s="282">
        <v>5671</v>
      </c>
      <c r="B107" s="4">
        <v>1000000</v>
      </c>
      <c r="C107" s="40"/>
      <c r="D107" s="9"/>
      <c r="E107"/>
      <c r="F107"/>
      <c r="G107"/>
      <c r="H107"/>
      <c r="I107"/>
      <c r="J107"/>
    </row>
    <row r="108" spans="1:10" s="33" customFormat="1" x14ac:dyDescent="0.25">
      <c r="A108" s="284" t="s">
        <v>408</v>
      </c>
      <c r="B108" s="4">
        <v>1000000</v>
      </c>
      <c r="C108" s="40"/>
      <c r="D108" s="9"/>
      <c r="E108"/>
      <c r="F108"/>
      <c r="G108"/>
      <c r="H108"/>
      <c r="I108"/>
      <c r="J108"/>
    </row>
    <row r="109" spans="1:10" s="33" customFormat="1" x14ac:dyDescent="0.25">
      <c r="A109" s="27" t="s">
        <v>185</v>
      </c>
      <c r="B109" s="4">
        <v>91500000</v>
      </c>
      <c r="C109" s="40"/>
      <c r="D109" s="9"/>
      <c r="E109"/>
      <c r="F109"/>
      <c r="G109"/>
      <c r="H109"/>
      <c r="I109"/>
      <c r="J109"/>
    </row>
    <row r="110" spans="1:10" s="33" customFormat="1" x14ac:dyDescent="0.25">
      <c r="A110" s="32" t="s">
        <v>119</v>
      </c>
      <c r="B110" s="4">
        <v>91500000</v>
      </c>
      <c r="C110" s="40"/>
      <c r="D110" s="9"/>
      <c r="E110"/>
      <c r="F110"/>
      <c r="G110"/>
      <c r="H110"/>
      <c r="I110"/>
      <c r="J110"/>
    </row>
    <row r="111" spans="1:10" s="33" customFormat="1" x14ac:dyDescent="0.25">
      <c r="A111" s="278" t="s">
        <v>183</v>
      </c>
      <c r="B111" s="4">
        <v>91500000</v>
      </c>
      <c r="C111" s="40"/>
      <c r="D111" s="9"/>
      <c r="E111"/>
      <c r="F111"/>
      <c r="G111"/>
      <c r="H111"/>
      <c r="I111"/>
      <c r="J111"/>
    </row>
    <row r="112" spans="1:10" s="33" customFormat="1" x14ac:dyDescent="0.25">
      <c r="A112" s="282">
        <v>2461</v>
      </c>
      <c r="B112" s="4">
        <v>6000000</v>
      </c>
      <c r="C112" s="40"/>
      <c r="D112" s="9"/>
      <c r="E112"/>
      <c r="F112"/>
      <c r="G112"/>
      <c r="H112"/>
      <c r="I112"/>
      <c r="J112"/>
    </row>
    <row r="113" spans="1:10" s="33" customFormat="1" x14ac:dyDescent="0.25">
      <c r="A113" s="284" t="s">
        <v>175</v>
      </c>
      <c r="B113" s="4">
        <v>6000000</v>
      </c>
      <c r="C113" s="40"/>
      <c r="D113" s="9"/>
      <c r="E113"/>
      <c r="F113"/>
      <c r="G113"/>
      <c r="H113"/>
      <c r="I113"/>
      <c r="J113"/>
    </row>
    <row r="114" spans="1:10" s="33" customFormat="1" x14ac:dyDescent="0.25">
      <c r="A114" s="282">
        <v>3111</v>
      </c>
      <c r="B114" s="4">
        <v>85500000</v>
      </c>
      <c r="C114" s="40"/>
      <c r="D114" s="34"/>
    </row>
    <row r="115" spans="1:10" s="33" customFormat="1" x14ac:dyDescent="0.25">
      <c r="A115" s="284" t="s">
        <v>235</v>
      </c>
      <c r="B115" s="4">
        <v>85500000</v>
      </c>
      <c r="C115" s="40"/>
      <c r="D115" s="34"/>
    </row>
    <row r="116" spans="1:10" s="33" customFormat="1" x14ac:dyDescent="0.25">
      <c r="A116" s="27" t="s">
        <v>286</v>
      </c>
      <c r="B116" s="4">
        <v>147979112.99000001</v>
      </c>
      <c r="C116" s="40"/>
      <c r="D116" s="34"/>
    </row>
    <row r="117" spans="1:10" s="33" customFormat="1" x14ac:dyDescent="0.25">
      <c r="A117" s="32" t="s">
        <v>119</v>
      </c>
      <c r="B117" s="4">
        <v>147979112.99000001</v>
      </c>
      <c r="C117" s="40"/>
      <c r="D117" s="34"/>
    </row>
    <row r="118" spans="1:10" s="33" customFormat="1" x14ac:dyDescent="0.25">
      <c r="A118" s="278" t="s">
        <v>284</v>
      </c>
      <c r="B118" s="4">
        <v>147979112.99000001</v>
      </c>
      <c r="C118" s="40"/>
      <c r="D118" s="34"/>
    </row>
    <row r="119" spans="1:10" s="33" customFormat="1" x14ac:dyDescent="0.25">
      <c r="A119" s="282">
        <v>3581</v>
      </c>
      <c r="B119" s="4">
        <v>147979112.99000001</v>
      </c>
      <c r="C119" s="40"/>
      <c r="D119" s="34"/>
    </row>
    <row r="120" spans="1:10" s="33" customFormat="1" x14ac:dyDescent="0.25">
      <c r="A120" s="284" t="s">
        <v>287</v>
      </c>
      <c r="B120" s="4">
        <v>147979112.99000001</v>
      </c>
      <c r="C120" s="40"/>
      <c r="D120" s="34"/>
    </row>
    <row r="121" spans="1:10" s="33" customFormat="1" x14ac:dyDescent="0.25">
      <c r="A121" s="27" t="s">
        <v>266</v>
      </c>
      <c r="B121" s="4">
        <v>39158777.899999999</v>
      </c>
      <c r="C121" s="40"/>
      <c r="D121" s="34"/>
    </row>
    <row r="122" spans="1:10" s="33" customFormat="1" x14ac:dyDescent="0.25">
      <c r="A122" s="32" t="s">
        <v>45</v>
      </c>
      <c r="B122" s="4">
        <v>39158777.899999999</v>
      </c>
      <c r="C122" s="40"/>
      <c r="D122" s="34"/>
    </row>
    <row r="123" spans="1:10" s="33" customFormat="1" x14ac:dyDescent="0.25">
      <c r="A123" s="278" t="s">
        <v>264</v>
      </c>
      <c r="B123" s="4">
        <v>39158777.899999999</v>
      </c>
      <c r="C123" s="40"/>
      <c r="D123" s="34"/>
    </row>
    <row r="124" spans="1:10" s="33" customFormat="1" x14ac:dyDescent="0.25">
      <c r="A124" s="282">
        <v>3391</v>
      </c>
      <c r="B124" s="4">
        <v>437500</v>
      </c>
      <c r="C124" s="40"/>
      <c r="D124" s="34"/>
    </row>
    <row r="125" spans="1:10" s="33" customFormat="1" x14ac:dyDescent="0.25">
      <c r="A125" s="284" t="s">
        <v>263</v>
      </c>
      <c r="B125" s="4">
        <v>437500</v>
      </c>
      <c r="C125" s="40"/>
      <c r="D125" s="34"/>
    </row>
    <row r="126" spans="1:10" s="33" customFormat="1" x14ac:dyDescent="0.25">
      <c r="A126" s="282">
        <v>3611</v>
      </c>
      <c r="B126" s="4">
        <v>26721277.899999999</v>
      </c>
      <c r="C126" s="40"/>
      <c r="D126" s="34"/>
    </row>
    <row r="127" spans="1:10" s="33" customFormat="1" x14ac:dyDescent="0.25">
      <c r="A127" s="284" t="s">
        <v>288</v>
      </c>
      <c r="B127" s="4">
        <v>26721277.899999999</v>
      </c>
      <c r="C127" s="40"/>
      <c r="D127" s="34"/>
    </row>
    <row r="128" spans="1:10" s="33" customFormat="1" x14ac:dyDescent="0.25">
      <c r="A128" s="282">
        <v>3651</v>
      </c>
      <c r="B128" s="4">
        <v>6000000</v>
      </c>
      <c r="C128" s="40"/>
      <c r="D128" s="34"/>
    </row>
    <row r="129" spans="1:4" s="33" customFormat="1" x14ac:dyDescent="0.25">
      <c r="A129" s="284" t="s">
        <v>290</v>
      </c>
      <c r="B129" s="4">
        <v>6000000</v>
      </c>
      <c r="C129" s="40"/>
      <c r="D129" s="34"/>
    </row>
    <row r="130" spans="1:4" s="33" customFormat="1" x14ac:dyDescent="0.25">
      <c r="A130" s="282">
        <v>3661</v>
      </c>
      <c r="B130" s="4">
        <v>6000000</v>
      </c>
      <c r="C130" s="40"/>
      <c r="D130" s="34"/>
    </row>
    <row r="131" spans="1:4" s="33" customFormat="1" x14ac:dyDescent="0.25">
      <c r="A131" s="284" t="s">
        <v>291</v>
      </c>
      <c r="B131" s="4">
        <v>6000000</v>
      </c>
      <c r="C131" s="40"/>
      <c r="D131" s="34"/>
    </row>
    <row r="132" spans="1:4" s="33" customFormat="1" x14ac:dyDescent="0.25">
      <c r="A132" s="27" t="s">
        <v>244</v>
      </c>
      <c r="B132" s="4">
        <v>61812848.690000005</v>
      </c>
      <c r="C132" s="40"/>
      <c r="D132" s="34"/>
    </row>
    <row r="133" spans="1:4" s="33" customFormat="1" x14ac:dyDescent="0.25">
      <c r="A133" s="32" t="s">
        <v>45</v>
      </c>
      <c r="B133" s="4">
        <v>61812848.690000005</v>
      </c>
      <c r="C133" s="40"/>
      <c r="D133" s="34"/>
    </row>
    <row r="134" spans="1:4" s="33" customFormat="1" x14ac:dyDescent="0.25">
      <c r="A134" s="278" t="s">
        <v>242</v>
      </c>
      <c r="B134" s="4">
        <v>61812848.690000005</v>
      </c>
      <c r="C134" s="40"/>
      <c r="D134" s="34"/>
    </row>
    <row r="135" spans="1:4" s="33" customFormat="1" x14ac:dyDescent="0.25">
      <c r="A135" s="282">
        <v>3231</v>
      </c>
      <c r="B135" s="4">
        <v>650000</v>
      </c>
      <c r="C135" s="40"/>
      <c r="D135" s="34"/>
    </row>
    <row r="136" spans="1:4" s="33" customFormat="1" x14ac:dyDescent="0.25">
      <c r="A136" s="284" t="s">
        <v>241</v>
      </c>
      <c r="B136" s="4">
        <v>650000</v>
      </c>
      <c r="C136" s="40"/>
      <c r="D136" s="34"/>
    </row>
    <row r="137" spans="1:4" s="33" customFormat="1" x14ac:dyDescent="0.25">
      <c r="A137" s="282">
        <v>3331</v>
      </c>
      <c r="B137" s="4">
        <v>29000</v>
      </c>
      <c r="C137" s="40"/>
      <c r="D137" s="34"/>
    </row>
    <row r="138" spans="1:4" s="33" customFormat="1" x14ac:dyDescent="0.25">
      <c r="A138" s="284" t="s">
        <v>256</v>
      </c>
      <c r="B138" s="4">
        <v>29000</v>
      </c>
      <c r="C138" s="40"/>
      <c r="D138" s="34"/>
    </row>
    <row r="139" spans="1:4" s="33" customFormat="1" x14ac:dyDescent="0.25">
      <c r="A139" s="282">
        <v>3391</v>
      </c>
      <c r="B139" s="4">
        <v>1804000</v>
      </c>
      <c r="C139" s="40"/>
      <c r="D139" s="34"/>
    </row>
    <row r="140" spans="1:4" s="33" customFormat="1" x14ac:dyDescent="0.25">
      <c r="A140" s="284" t="s">
        <v>263</v>
      </c>
      <c r="B140" s="4">
        <v>1804000</v>
      </c>
      <c r="C140" s="40"/>
      <c r="D140" s="34"/>
    </row>
    <row r="141" spans="1:4" s="33" customFormat="1" x14ac:dyDescent="0.25">
      <c r="A141" s="282">
        <v>5151</v>
      </c>
      <c r="B141" s="4">
        <v>0</v>
      </c>
      <c r="C141" s="40"/>
      <c r="D141" s="34"/>
    </row>
    <row r="142" spans="1:4" s="33" customFormat="1" x14ac:dyDescent="0.25">
      <c r="A142" s="284" t="s">
        <v>399</v>
      </c>
      <c r="B142" s="4">
        <v>0</v>
      </c>
      <c r="C142" s="40"/>
      <c r="D142" s="34"/>
    </row>
    <row r="143" spans="1:4" s="33" customFormat="1" x14ac:dyDescent="0.25">
      <c r="A143" s="282">
        <v>5211</v>
      </c>
      <c r="B143" s="4">
        <v>495320</v>
      </c>
      <c r="C143" s="40"/>
      <c r="D143" s="34"/>
    </row>
    <row r="144" spans="1:4" s="33" customFormat="1" x14ac:dyDescent="0.25">
      <c r="A144" s="284" t="s">
        <v>401</v>
      </c>
      <c r="B144" s="4">
        <v>495320</v>
      </c>
      <c r="C144" s="40"/>
      <c r="D144" s="34"/>
    </row>
    <row r="145" spans="1:4" s="33" customFormat="1" x14ac:dyDescent="0.25">
      <c r="A145" s="282">
        <v>5691</v>
      </c>
      <c r="B145" s="4">
        <v>52155749.090000004</v>
      </c>
      <c r="C145" s="40"/>
      <c r="D145" s="34"/>
    </row>
    <row r="146" spans="1:4" s="33" customFormat="1" x14ac:dyDescent="0.25">
      <c r="A146" s="284" t="s">
        <v>409</v>
      </c>
      <c r="B146" s="4">
        <v>52155749.090000004</v>
      </c>
      <c r="C146" s="40"/>
      <c r="D146" s="34"/>
    </row>
    <row r="147" spans="1:4" s="33" customFormat="1" x14ac:dyDescent="0.25">
      <c r="A147" s="282">
        <v>5911</v>
      </c>
      <c r="B147" s="4">
        <v>6020779.5999999996</v>
      </c>
      <c r="C147" s="40"/>
      <c r="D147" s="34"/>
    </row>
    <row r="148" spans="1:4" s="33" customFormat="1" x14ac:dyDescent="0.25">
      <c r="A148" s="284" t="s">
        <v>411</v>
      </c>
      <c r="B148" s="4">
        <v>6020779.5999999996</v>
      </c>
      <c r="C148" s="40"/>
      <c r="D148" s="34"/>
    </row>
    <row r="149" spans="1:4" s="33" customFormat="1" x14ac:dyDescent="0.25">
      <c r="A149" s="282">
        <v>5971</v>
      </c>
      <c r="B149" s="4">
        <v>658000</v>
      </c>
      <c r="C149" s="40"/>
      <c r="D149" s="34"/>
    </row>
    <row r="150" spans="1:4" s="33" customFormat="1" x14ac:dyDescent="0.25">
      <c r="A150" s="284" t="s">
        <v>412</v>
      </c>
      <c r="B150" s="4">
        <v>658000</v>
      </c>
      <c r="C150" s="40"/>
      <c r="D150" s="34"/>
    </row>
    <row r="151" spans="1:4" s="33" customFormat="1" x14ac:dyDescent="0.25">
      <c r="A151" s="27" t="s">
        <v>307</v>
      </c>
      <c r="B151" s="4">
        <v>1700000</v>
      </c>
      <c r="C151" s="40"/>
      <c r="D151" s="34"/>
    </row>
    <row r="152" spans="1:4" s="33" customFormat="1" x14ac:dyDescent="0.25">
      <c r="A152" s="32" t="s">
        <v>145</v>
      </c>
      <c r="B152" s="4">
        <v>1700000</v>
      </c>
      <c r="C152" s="40"/>
      <c r="D152" s="34"/>
    </row>
    <row r="153" spans="1:4" s="33" customFormat="1" x14ac:dyDescent="0.25">
      <c r="A153" s="278" t="s">
        <v>305</v>
      </c>
      <c r="B153" s="4">
        <v>1700000</v>
      </c>
      <c r="C153" s="40"/>
      <c r="D153" s="34"/>
    </row>
    <row r="154" spans="1:4" s="33" customFormat="1" x14ac:dyDescent="0.25">
      <c r="A154" s="282">
        <v>3821</v>
      </c>
      <c r="B154" s="4">
        <v>500000</v>
      </c>
      <c r="C154" s="40"/>
      <c r="D154" s="34"/>
    </row>
    <row r="155" spans="1:4" s="33" customFormat="1" x14ac:dyDescent="0.25">
      <c r="A155" s="284" t="s">
        <v>308</v>
      </c>
      <c r="B155" s="4">
        <v>500000</v>
      </c>
      <c r="C155" s="40"/>
      <c r="D155" s="34"/>
    </row>
    <row r="156" spans="1:4" s="33" customFormat="1" x14ac:dyDescent="0.25">
      <c r="A156" s="282">
        <v>4211</v>
      </c>
      <c r="B156" s="4">
        <v>1200000</v>
      </c>
      <c r="C156" s="40"/>
      <c r="D156" s="34"/>
    </row>
    <row r="157" spans="1:4" s="33" customFormat="1" x14ac:dyDescent="0.25">
      <c r="A157" s="284" t="s">
        <v>336</v>
      </c>
      <c r="B157" s="4">
        <v>1200000</v>
      </c>
      <c r="C157" s="40"/>
      <c r="D157" s="34"/>
    </row>
    <row r="158" spans="1:4" s="33" customFormat="1" x14ac:dyDescent="0.25">
      <c r="A158" s="27" t="s">
        <v>93</v>
      </c>
      <c r="B158" s="4">
        <v>15401237.579999998</v>
      </c>
      <c r="C158" s="40"/>
      <c r="D158" s="34"/>
    </row>
    <row r="159" spans="1:4" s="33" customFormat="1" x14ac:dyDescent="0.25">
      <c r="A159" s="32" t="s">
        <v>45</v>
      </c>
      <c r="B159" s="4">
        <v>15401237.579999998</v>
      </c>
      <c r="C159" s="40"/>
      <c r="D159" s="34"/>
    </row>
    <row r="160" spans="1:4" s="33" customFormat="1" x14ac:dyDescent="0.25">
      <c r="A160" s="278" t="s">
        <v>91</v>
      </c>
      <c r="B160" s="4">
        <v>15401237.579999998</v>
      </c>
      <c r="C160" s="40"/>
      <c r="D160" s="34"/>
    </row>
    <row r="161" spans="1:4" s="33" customFormat="1" x14ac:dyDescent="0.25">
      <c r="A161" s="282">
        <v>2141</v>
      </c>
      <c r="B161" s="4">
        <v>2204</v>
      </c>
      <c r="C161" s="40"/>
      <c r="D161" s="34"/>
    </row>
    <row r="162" spans="1:4" s="33" customFormat="1" x14ac:dyDescent="0.25">
      <c r="A162" s="284" t="s">
        <v>85</v>
      </c>
      <c r="B162" s="4">
        <v>2204</v>
      </c>
      <c r="C162" s="40"/>
      <c r="D162" s="34"/>
    </row>
    <row r="163" spans="1:4" s="33" customFormat="1" x14ac:dyDescent="0.25">
      <c r="A163" s="282">
        <v>2461</v>
      </c>
      <c r="B163" s="4">
        <v>217100</v>
      </c>
      <c r="C163" s="40"/>
      <c r="D163" s="34"/>
    </row>
    <row r="164" spans="1:4" s="33" customFormat="1" x14ac:dyDescent="0.25">
      <c r="A164" s="284" t="s">
        <v>175</v>
      </c>
      <c r="B164" s="4">
        <v>217100</v>
      </c>
      <c r="C164" s="40"/>
      <c r="D164" s="34"/>
    </row>
    <row r="165" spans="1:4" s="33" customFormat="1" x14ac:dyDescent="0.25">
      <c r="A165" s="282">
        <v>2721</v>
      </c>
      <c r="B165" s="4">
        <v>26000</v>
      </c>
      <c r="C165" s="40"/>
      <c r="D165" s="34"/>
    </row>
    <row r="166" spans="1:4" s="33" customFormat="1" x14ac:dyDescent="0.25">
      <c r="A166" s="284" t="s">
        <v>221</v>
      </c>
      <c r="B166" s="4">
        <v>26000</v>
      </c>
      <c r="C166" s="40"/>
      <c r="D166" s="34"/>
    </row>
    <row r="167" spans="1:4" s="33" customFormat="1" x14ac:dyDescent="0.25">
      <c r="A167" s="282">
        <v>2911</v>
      </c>
      <c r="B167" s="4">
        <v>29000</v>
      </c>
      <c r="C167" s="40"/>
      <c r="D167" s="34"/>
    </row>
    <row r="168" spans="1:4" s="33" customFormat="1" x14ac:dyDescent="0.25">
      <c r="A168" s="284" t="s">
        <v>224</v>
      </c>
      <c r="B168" s="4">
        <v>29000</v>
      </c>
      <c r="C168" s="40"/>
      <c r="D168" s="34"/>
    </row>
    <row r="169" spans="1:4" s="33" customFormat="1" x14ac:dyDescent="0.25">
      <c r="A169" s="282">
        <v>2941</v>
      </c>
      <c r="B169" s="4">
        <v>264900</v>
      </c>
      <c r="C169" s="40"/>
      <c r="D169" s="34"/>
    </row>
    <row r="170" spans="1:4" s="33" customFormat="1" x14ac:dyDescent="0.25">
      <c r="A170" s="284" t="s">
        <v>229</v>
      </c>
      <c r="B170" s="4">
        <v>264900</v>
      </c>
      <c r="C170" s="40"/>
      <c r="D170" s="34"/>
    </row>
    <row r="171" spans="1:4" s="33" customFormat="1" x14ac:dyDescent="0.25">
      <c r="A171" s="282">
        <v>2991</v>
      </c>
      <c r="B171" s="4">
        <v>2000</v>
      </c>
      <c r="C171" s="40"/>
      <c r="D171" s="34"/>
    </row>
    <row r="172" spans="1:4" s="33" customFormat="1" x14ac:dyDescent="0.25">
      <c r="A172" s="284" t="s">
        <v>233</v>
      </c>
      <c r="B172" s="4">
        <v>2000</v>
      </c>
      <c r="C172" s="40"/>
      <c r="D172" s="34"/>
    </row>
    <row r="173" spans="1:4" s="33" customFormat="1" x14ac:dyDescent="0.25">
      <c r="A173" s="282">
        <v>3141</v>
      </c>
      <c r="B173" s="4">
        <v>1325490.2</v>
      </c>
      <c r="C173" s="40"/>
      <c r="D173" s="34"/>
    </row>
    <row r="174" spans="1:4" s="33" customFormat="1" x14ac:dyDescent="0.25">
      <c r="A174" s="284" t="s">
        <v>236</v>
      </c>
      <c r="B174" s="4">
        <v>1325490.2</v>
      </c>
      <c r="C174" s="40"/>
      <c r="D174" s="34"/>
    </row>
    <row r="175" spans="1:4" s="33" customFormat="1" x14ac:dyDescent="0.25">
      <c r="A175" s="282">
        <v>3531</v>
      </c>
      <c r="B175" s="4">
        <v>17000</v>
      </c>
      <c r="C175" s="40"/>
      <c r="D175" s="34"/>
    </row>
    <row r="176" spans="1:4" s="33" customFormat="1" x14ac:dyDescent="0.25">
      <c r="A176" s="284" t="s">
        <v>277</v>
      </c>
      <c r="B176" s="4">
        <v>17000</v>
      </c>
      <c r="C176" s="40"/>
      <c r="D176" s="34"/>
    </row>
    <row r="177" spans="1:4" s="33" customFormat="1" x14ac:dyDescent="0.25">
      <c r="A177" s="282">
        <v>5151</v>
      </c>
      <c r="B177" s="4">
        <v>13111543.379999999</v>
      </c>
      <c r="C177" s="40"/>
      <c r="D177" s="34"/>
    </row>
    <row r="178" spans="1:4" s="33" customFormat="1" x14ac:dyDescent="0.25">
      <c r="A178" s="284" t="s">
        <v>399</v>
      </c>
      <c r="B178" s="4">
        <v>13111543.379999999</v>
      </c>
      <c r="C178" s="40"/>
      <c r="D178" s="34"/>
    </row>
    <row r="179" spans="1:4" s="33" customFormat="1" x14ac:dyDescent="0.25">
      <c r="A179" s="282">
        <v>5231</v>
      </c>
      <c r="B179" s="4">
        <v>248000</v>
      </c>
      <c r="C179" s="40"/>
      <c r="D179" s="34"/>
    </row>
    <row r="180" spans="1:4" s="33" customFormat="1" x14ac:dyDescent="0.25">
      <c r="A180" s="284" t="s">
        <v>402</v>
      </c>
      <c r="B180" s="4">
        <v>248000</v>
      </c>
      <c r="C180" s="40"/>
      <c r="D180" s="34"/>
    </row>
    <row r="181" spans="1:4" s="33" customFormat="1" x14ac:dyDescent="0.25">
      <c r="A181" s="282">
        <v>5651</v>
      </c>
      <c r="B181" s="4">
        <v>158000</v>
      </c>
      <c r="C181" s="40"/>
      <c r="D181" s="34"/>
    </row>
    <row r="182" spans="1:4" s="33" customFormat="1" x14ac:dyDescent="0.25">
      <c r="A182" s="284" t="s">
        <v>407</v>
      </c>
      <c r="B182" s="4">
        <v>158000</v>
      </c>
      <c r="C182" s="40"/>
      <c r="D182" s="34"/>
    </row>
    <row r="183" spans="1:4" s="33" customFormat="1" x14ac:dyDescent="0.25">
      <c r="A183" s="27" t="s">
        <v>270</v>
      </c>
      <c r="B183" s="4">
        <v>3086660</v>
      </c>
      <c r="C183" s="40"/>
      <c r="D183" s="34"/>
    </row>
    <row r="184" spans="1:4" s="33" customFormat="1" x14ac:dyDescent="0.25">
      <c r="A184" s="32" t="s">
        <v>101</v>
      </c>
      <c r="B184" s="4">
        <v>3086660</v>
      </c>
      <c r="C184" s="40"/>
      <c r="D184" s="34"/>
    </row>
    <row r="185" spans="1:4" s="33" customFormat="1" x14ac:dyDescent="0.25">
      <c r="A185" s="278" t="s">
        <v>281</v>
      </c>
      <c r="B185" s="4">
        <v>1696522.6099999999</v>
      </c>
      <c r="C185" s="40"/>
      <c r="D185" s="34"/>
    </row>
    <row r="186" spans="1:4" s="33" customFormat="1" x14ac:dyDescent="0.25">
      <c r="A186" s="282">
        <v>3571</v>
      </c>
      <c r="B186" s="4">
        <v>508862.61</v>
      </c>
      <c r="C186" s="40"/>
      <c r="D186" s="34"/>
    </row>
    <row r="187" spans="1:4" s="33" customFormat="1" x14ac:dyDescent="0.25">
      <c r="A187" s="284" t="s">
        <v>280</v>
      </c>
      <c r="B187" s="4">
        <v>508862.61</v>
      </c>
      <c r="C187" s="40"/>
      <c r="D187" s="34"/>
    </row>
    <row r="188" spans="1:4" s="33" customFormat="1" x14ac:dyDescent="0.25">
      <c r="A188" s="282">
        <v>3711</v>
      </c>
      <c r="B188" s="4">
        <v>101642.48</v>
      </c>
      <c r="C188" s="40"/>
      <c r="D188" s="34"/>
    </row>
    <row r="189" spans="1:4" s="33" customFormat="1" x14ac:dyDescent="0.25">
      <c r="A189" s="284" t="s">
        <v>292</v>
      </c>
      <c r="B189" s="4">
        <v>101642.48</v>
      </c>
      <c r="C189" s="40"/>
      <c r="D189" s="34"/>
    </row>
    <row r="190" spans="1:4" s="33" customFormat="1" x14ac:dyDescent="0.25">
      <c r="A190" s="282">
        <v>3751</v>
      </c>
      <c r="B190" s="4">
        <v>2900</v>
      </c>
      <c r="C190" s="40"/>
      <c r="D190" s="34"/>
    </row>
    <row r="191" spans="1:4" s="33" customFormat="1" x14ac:dyDescent="0.25">
      <c r="A191" s="284" t="s">
        <v>301</v>
      </c>
      <c r="B191" s="4">
        <v>2900</v>
      </c>
      <c r="C191" s="40"/>
      <c r="D191" s="34"/>
    </row>
    <row r="192" spans="1:4" s="33" customFormat="1" x14ac:dyDescent="0.25">
      <c r="A192" s="282">
        <v>3761</v>
      </c>
      <c r="B192" s="4">
        <v>31899.38</v>
      </c>
      <c r="C192" s="40"/>
      <c r="D192" s="34"/>
    </row>
    <row r="193" spans="1:4" s="33" customFormat="1" x14ac:dyDescent="0.25">
      <c r="A193" s="284" t="s">
        <v>302</v>
      </c>
      <c r="B193" s="4">
        <v>31899.38</v>
      </c>
      <c r="C193" s="40"/>
      <c r="D193" s="34"/>
    </row>
    <row r="194" spans="1:4" s="33" customFormat="1" x14ac:dyDescent="0.25">
      <c r="A194" s="282">
        <v>3791</v>
      </c>
      <c r="B194" s="4">
        <v>35558.14</v>
      </c>
      <c r="C194" s="40"/>
      <c r="D194" s="34"/>
    </row>
    <row r="195" spans="1:4" s="33" customFormat="1" x14ac:dyDescent="0.25">
      <c r="A195" s="284" t="s">
        <v>303</v>
      </c>
      <c r="B195" s="4">
        <v>35558.14</v>
      </c>
      <c r="C195" s="40"/>
      <c r="D195" s="34"/>
    </row>
    <row r="196" spans="1:4" s="33" customFormat="1" x14ac:dyDescent="0.25">
      <c r="A196" s="282">
        <v>3821</v>
      </c>
      <c r="B196" s="4">
        <v>15660</v>
      </c>
      <c r="C196" s="40"/>
      <c r="D196" s="34"/>
    </row>
    <row r="197" spans="1:4" s="33" customFormat="1" x14ac:dyDescent="0.25">
      <c r="A197" s="284" t="s">
        <v>308</v>
      </c>
      <c r="B197" s="4">
        <v>15660</v>
      </c>
      <c r="C197" s="40"/>
      <c r="D197" s="34"/>
    </row>
    <row r="198" spans="1:4" s="33" customFormat="1" x14ac:dyDescent="0.25">
      <c r="A198" s="282">
        <v>4451</v>
      </c>
      <c r="B198" s="4">
        <v>500000</v>
      </c>
      <c r="C198" s="40"/>
      <c r="D198" s="34"/>
    </row>
    <row r="199" spans="1:4" s="33" customFormat="1" x14ac:dyDescent="0.25">
      <c r="A199" s="284" t="s">
        <v>387</v>
      </c>
      <c r="B199" s="4">
        <v>500000</v>
      </c>
      <c r="C199" s="40"/>
      <c r="D199" s="34"/>
    </row>
    <row r="200" spans="1:4" s="33" customFormat="1" x14ac:dyDescent="0.25">
      <c r="A200" s="282">
        <v>4481</v>
      </c>
      <c r="B200" s="4">
        <v>500000</v>
      </c>
      <c r="C200" s="40"/>
      <c r="D200" s="34"/>
    </row>
    <row r="201" spans="1:4" s="33" customFormat="1" x14ac:dyDescent="0.25">
      <c r="A201" s="284" t="s">
        <v>392</v>
      </c>
      <c r="B201" s="4">
        <v>500000</v>
      </c>
      <c r="C201" s="40"/>
      <c r="D201" s="34"/>
    </row>
    <row r="202" spans="1:4" s="33" customFormat="1" x14ac:dyDescent="0.25">
      <c r="A202" s="278" t="s">
        <v>268</v>
      </c>
      <c r="B202" s="4">
        <v>1390137.3900000001</v>
      </c>
      <c r="C202" s="40"/>
      <c r="D202" s="34"/>
    </row>
    <row r="203" spans="1:4" s="33" customFormat="1" x14ac:dyDescent="0.25">
      <c r="A203" s="282">
        <v>3411</v>
      </c>
      <c r="B203" s="4">
        <v>734937.39</v>
      </c>
      <c r="C203" s="40"/>
      <c r="D203" s="34"/>
    </row>
    <row r="204" spans="1:4" s="33" customFormat="1" x14ac:dyDescent="0.25">
      <c r="A204" s="284" t="s">
        <v>267</v>
      </c>
      <c r="B204" s="4">
        <v>734937.39</v>
      </c>
      <c r="C204" s="40"/>
      <c r="D204" s="34"/>
    </row>
    <row r="205" spans="1:4" s="33" customFormat="1" x14ac:dyDescent="0.25">
      <c r="A205" s="282">
        <v>3922</v>
      </c>
      <c r="B205" s="4">
        <v>655200</v>
      </c>
      <c r="C205" s="40"/>
      <c r="D205" s="34"/>
    </row>
    <row r="206" spans="1:4" s="33" customFormat="1" x14ac:dyDescent="0.25">
      <c r="A206" s="284" t="s">
        <v>330</v>
      </c>
      <c r="B206" s="4">
        <v>655200</v>
      </c>
      <c r="C206" s="40"/>
      <c r="D206" s="34"/>
    </row>
    <row r="207" spans="1:4" s="33" customFormat="1" x14ac:dyDescent="0.25">
      <c r="A207" s="27" t="s">
        <v>140</v>
      </c>
      <c r="B207" s="4">
        <v>167445698.67000005</v>
      </c>
      <c r="C207" s="40"/>
      <c r="D207" s="34"/>
    </row>
    <row r="208" spans="1:4" s="33" customFormat="1" x14ac:dyDescent="0.25">
      <c r="A208" s="32" t="s">
        <v>45</v>
      </c>
      <c r="B208" s="4">
        <v>167445698.67000005</v>
      </c>
      <c r="C208" s="40"/>
      <c r="D208" s="34"/>
    </row>
    <row r="209" spans="1:4" s="33" customFormat="1" x14ac:dyDescent="0.25">
      <c r="A209" s="278" t="s">
        <v>138</v>
      </c>
      <c r="B209" s="4">
        <v>167445698.67000005</v>
      </c>
      <c r="C209" s="40"/>
      <c r="D209" s="34"/>
    </row>
    <row r="210" spans="1:4" s="33" customFormat="1" x14ac:dyDescent="0.25">
      <c r="A210" s="282">
        <v>2211</v>
      </c>
      <c r="B210" s="4">
        <v>2500</v>
      </c>
      <c r="C210" s="40"/>
      <c r="D210" s="34"/>
    </row>
    <row r="211" spans="1:4" s="33" customFormat="1" x14ac:dyDescent="0.25">
      <c r="A211" s="284" t="s">
        <v>112</v>
      </c>
      <c r="B211" s="4">
        <v>2500</v>
      </c>
      <c r="C211" s="40"/>
      <c r="D211" s="34"/>
    </row>
    <row r="212" spans="1:4" s="33" customFormat="1" x14ac:dyDescent="0.25">
      <c r="A212" s="282">
        <v>2721</v>
      </c>
      <c r="B212" s="4">
        <v>15776</v>
      </c>
      <c r="C212" s="40"/>
      <c r="D212" s="34"/>
    </row>
    <row r="213" spans="1:4" s="33" customFormat="1" x14ac:dyDescent="0.25">
      <c r="A213" s="284" t="s">
        <v>221</v>
      </c>
      <c r="B213" s="4">
        <v>15776</v>
      </c>
      <c r="C213" s="40"/>
      <c r="D213" s="34"/>
    </row>
    <row r="214" spans="1:4" s="33" customFormat="1" x14ac:dyDescent="0.25">
      <c r="A214" s="282">
        <v>2921</v>
      </c>
      <c r="B214" s="4">
        <v>200</v>
      </c>
      <c r="C214" s="40"/>
      <c r="D214" s="34"/>
    </row>
    <row r="215" spans="1:4" s="33" customFormat="1" x14ac:dyDescent="0.25">
      <c r="A215" s="284" t="s">
        <v>228</v>
      </c>
      <c r="B215" s="4">
        <v>200</v>
      </c>
      <c r="C215" s="40"/>
      <c r="D215" s="34"/>
    </row>
    <row r="216" spans="1:4" s="33" customFormat="1" x14ac:dyDescent="0.25">
      <c r="A216" s="282">
        <v>2961</v>
      </c>
      <c r="B216" s="4">
        <v>500</v>
      </c>
      <c r="C216" s="40"/>
      <c r="D216" s="34"/>
    </row>
    <row r="217" spans="1:4" s="33" customFormat="1" x14ac:dyDescent="0.25">
      <c r="A217" s="284" t="s">
        <v>230</v>
      </c>
      <c r="B217" s="4">
        <v>500</v>
      </c>
      <c r="C217" s="40"/>
      <c r="D217" s="34"/>
    </row>
    <row r="218" spans="1:4" s="33" customFormat="1" x14ac:dyDescent="0.25">
      <c r="A218" s="282">
        <v>3181</v>
      </c>
      <c r="B218" s="4">
        <v>3500</v>
      </c>
      <c r="C218" s="40"/>
      <c r="D218" s="34"/>
    </row>
    <row r="219" spans="1:4" s="33" customFormat="1" x14ac:dyDescent="0.25">
      <c r="A219" s="284" t="s">
        <v>239</v>
      </c>
      <c r="B219" s="4">
        <v>3500</v>
      </c>
      <c r="C219" s="40"/>
      <c r="D219" s="34"/>
    </row>
    <row r="220" spans="1:4" s="33" customFormat="1" x14ac:dyDescent="0.25">
      <c r="A220" s="282">
        <v>3291</v>
      </c>
      <c r="B220" s="4">
        <v>120000</v>
      </c>
      <c r="C220" s="40"/>
      <c r="D220" s="34"/>
    </row>
    <row r="221" spans="1:4" s="33" customFormat="1" x14ac:dyDescent="0.25">
      <c r="A221" s="284" t="s">
        <v>253</v>
      </c>
      <c r="B221" s="4">
        <v>120000</v>
      </c>
      <c r="C221" s="40"/>
      <c r="D221" s="34"/>
    </row>
    <row r="222" spans="1:4" s="33" customFormat="1" x14ac:dyDescent="0.25">
      <c r="A222" s="282">
        <v>3311</v>
      </c>
      <c r="B222" s="4">
        <v>1653618.0000000596</v>
      </c>
      <c r="C222" s="40"/>
      <c r="D222" s="34"/>
    </row>
    <row r="223" spans="1:4" s="33" customFormat="1" x14ac:dyDescent="0.25">
      <c r="A223" s="284" t="s">
        <v>254</v>
      </c>
      <c r="B223" s="4">
        <v>1653618.0000000596</v>
      </c>
      <c r="C223" s="40"/>
      <c r="D223" s="34"/>
    </row>
    <row r="224" spans="1:4" s="33" customFormat="1" x14ac:dyDescent="0.25">
      <c r="A224" s="282">
        <v>3331</v>
      </c>
      <c r="B224" s="4">
        <v>1000000</v>
      </c>
      <c r="C224" s="40"/>
      <c r="D224" s="34"/>
    </row>
    <row r="225" spans="1:4" s="33" customFormat="1" x14ac:dyDescent="0.25">
      <c r="A225" s="284" t="s">
        <v>256</v>
      </c>
      <c r="B225" s="4">
        <v>1000000</v>
      </c>
      <c r="C225" s="40"/>
      <c r="D225" s="34"/>
    </row>
    <row r="226" spans="1:4" s="33" customFormat="1" x14ac:dyDescent="0.25">
      <c r="A226" s="282">
        <v>3361</v>
      </c>
      <c r="B226" s="4">
        <v>2440000</v>
      </c>
      <c r="C226" s="40"/>
      <c r="D226" s="34"/>
    </row>
    <row r="227" spans="1:4" s="33" customFormat="1" x14ac:dyDescent="0.25">
      <c r="A227" s="284" t="s">
        <v>260</v>
      </c>
      <c r="B227" s="4">
        <v>2440000</v>
      </c>
      <c r="C227" s="40"/>
      <c r="D227" s="34"/>
    </row>
    <row r="228" spans="1:4" s="33" customFormat="1" x14ac:dyDescent="0.25">
      <c r="A228" s="282">
        <v>3411</v>
      </c>
      <c r="B228" s="4">
        <v>6249672.7999999998</v>
      </c>
      <c r="C228" s="40"/>
      <c r="D228" s="34"/>
    </row>
    <row r="229" spans="1:4" s="33" customFormat="1" x14ac:dyDescent="0.25">
      <c r="A229" s="284" t="s">
        <v>267</v>
      </c>
      <c r="B229" s="4">
        <v>6249672.7999999998</v>
      </c>
      <c r="C229" s="40"/>
      <c r="D229" s="34"/>
    </row>
    <row r="230" spans="1:4" s="33" customFormat="1" x14ac:dyDescent="0.25">
      <c r="A230" s="282">
        <v>3421</v>
      </c>
      <c r="B230" s="4">
        <v>42648981.939999998</v>
      </c>
      <c r="C230" s="40"/>
      <c r="D230" s="34"/>
    </row>
    <row r="231" spans="1:4" s="33" customFormat="1" x14ac:dyDescent="0.25">
      <c r="A231" s="284" t="s">
        <v>271</v>
      </c>
      <c r="B231" s="4">
        <v>42648981.939999998</v>
      </c>
      <c r="C231" s="40"/>
      <c r="D231" s="34"/>
    </row>
    <row r="232" spans="1:4" s="33" customFormat="1" x14ac:dyDescent="0.25">
      <c r="A232" s="282">
        <v>3431</v>
      </c>
      <c r="B232" s="4">
        <v>810949.93</v>
      </c>
      <c r="C232" s="40"/>
      <c r="D232" s="34"/>
    </row>
    <row r="233" spans="1:4" s="33" customFormat="1" x14ac:dyDescent="0.25">
      <c r="A233" s="284" t="s">
        <v>272</v>
      </c>
      <c r="B233" s="4">
        <v>810949.93</v>
      </c>
      <c r="C233" s="40"/>
      <c r="D233" s="34"/>
    </row>
    <row r="234" spans="1:4" s="33" customFormat="1" x14ac:dyDescent="0.25">
      <c r="A234" s="282">
        <v>3511</v>
      </c>
      <c r="B234" s="4">
        <v>15500000</v>
      </c>
      <c r="C234" s="40"/>
      <c r="D234" s="34"/>
    </row>
    <row r="235" spans="1:4" s="33" customFormat="1" x14ac:dyDescent="0.25">
      <c r="A235" s="284" t="s">
        <v>276</v>
      </c>
      <c r="B235" s="4">
        <v>15500000</v>
      </c>
      <c r="C235" s="40"/>
      <c r="D235" s="34"/>
    </row>
    <row r="236" spans="1:4" s="33" customFormat="1" x14ac:dyDescent="0.25">
      <c r="A236" s="282">
        <v>3821</v>
      </c>
      <c r="B236" s="4">
        <v>1000000</v>
      </c>
      <c r="C236" s="40"/>
      <c r="D236" s="34"/>
    </row>
    <row r="237" spans="1:4" s="33" customFormat="1" x14ac:dyDescent="0.25">
      <c r="A237" s="284" t="s">
        <v>308</v>
      </c>
      <c r="B237" s="4">
        <v>1000000</v>
      </c>
      <c r="C237" s="40"/>
      <c r="D237" s="34"/>
    </row>
    <row r="238" spans="1:4" s="33" customFormat="1" x14ac:dyDescent="0.25">
      <c r="A238" s="282">
        <v>6321</v>
      </c>
      <c r="B238" s="4">
        <v>96000000</v>
      </c>
      <c r="C238" s="40"/>
      <c r="D238" s="34"/>
    </row>
    <row r="239" spans="1:4" s="33" customFormat="1" x14ac:dyDescent="0.25">
      <c r="A239" s="284" t="s">
        <v>420</v>
      </c>
      <c r="B239" s="4">
        <v>96000000</v>
      </c>
      <c r="C239" s="40"/>
      <c r="D239" s="34"/>
    </row>
    <row r="240" spans="1:4" s="33" customFormat="1" x14ac:dyDescent="0.25">
      <c r="A240" s="27" t="s">
        <v>227</v>
      </c>
      <c r="B240" s="4">
        <v>100000</v>
      </c>
      <c r="C240" s="40"/>
      <c r="D240" s="34"/>
    </row>
    <row r="241" spans="1:4" s="33" customFormat="1" x14ac:dyDescent="0.25">
      <c r="A241" s="32" t="s">
        <v>119</v>
      </c>
      <c r="B241" s="4">
        <v>100000</v>
      </c>
      <c r="C241" s="48"/>
      <c r="D241" s="34"/>
    </row>
    <row r="242" spans="1:4" s="33" customFormat="1" x14ac:dyDescent="0.25">
      <c r="A242" s="278" t="s">
        <v>225</v>
      </c>
      <c r="B242" s="4">
        <v>100000</v>
      </c>
      <c r="C242" s="48"/>
      <c r="D242" s="34"/>
    </row>
    <row r="243" spans="1:4" s="33" customFormat="1" x14ac:dyDescent="0.25">
      <c r="A243" s="282">
        <v>2911</v>
      </c>
      <c r="B243" s="4">
        <v>50000</v>
      </c>
      <c r="C243" s="48"/>
      <c r="D243" s="34"/>
    </row>
    <row r="244" spans="1:4" s="33" customFormat="1" x14ac:dyDescent="0.25">
      <c r="A244" s="284" t="s">
        <v>224</v>
      </c>
      <c r="B244" s="4">
        <v>50000</v>
      </c>
      <c r="C244" s="48"/>
      <c r="D244" s="34"/>
    </row>
    <row r="245" spans="1:4" s="33" customFormat="1" x14ac:dyDescent="0.25">
      <c r="A245" s="282">
        <v>3571</v>
      </c>
      <c r="B245" s="4">
        <v>50000</v>
      </c>
      <c r="C245" s="48"/>
      <c r="D245" s="34"/>
    </row>
    <row r="246" spans="1:4" s="33" customFormat="1" x14ac:dyDescent="0.25">
      <c r="A246" s="284" t="s">
        <v>280</v>
      </c>
      <c r="B246" s="4">
        <v>50000</v>
      </c>
      <c r="C246" s="48"/>
      <c r="D246" s="34"/>
    </row>
    <row r="247" spans="1:4" s="33" customFormat="1" x14ac:dyDescent="0.25">
      <c r="A247" s="27" t="s">
        <v>378</v>
      </c>
      <c r="B247" s="4">
        <v>2200000</v>
      </c>
      <c r="C247" s="48"/>
      <c r="D247" s="34"/>
    </row>
    <row r="248" spans="1:4" s="33" customFormat="1" x14ac:dyDescent="0.25">
      <c r="A248" s="32" t="s">
        <v>101</v>
      </c>
      <c r="B248" s="4">
        <v>2200000</v>
      </c>
      <c r="C248" s="48"/>
      <c r="D248" s="34"/>
    </row>
    <row r="249" spans="1:4" s="33" customFormat="1" x14ac:dyDescent="0.25">
      <c r="A249" s="278" t="s">
        <v>376</v>
      </c>
      <c r="B249" s="4">
        <v>2200000</v>
      </c>
      <c r="C249" s="48"/>
      <c r="D249" s="34"/>
    </row>
    <row r="250" spans="1:4" s="33" customFormat="1" x14ac:dyDescent="0.25">
      <c r="A250" s="282">
        <v>4411</v>
      </c>
      <c r="B250" s="4">
        <v>2200000</v>
      </c>
      <c r="C250" s="48"/>
      <c r="D250" s="34"/>
    </row>
    <row r="251" spans="1:4" x14ac:dyDescent="0.25">
      <c r="A251" s="284" t="s">
        <v>374</v>
      </c>
      <c r="B251" s="4">
        <v>2200000</v>
      </c>
    </row>
    <row r="252" spans="1:4" x14ac:dyDescent="0.25">
      <c r="A252" s="27" t="s">
        <v>122</v>
      </c>
      <c r="B252" s="4">
        <v>6455000</v>
      </c>
    </row>
    <row r="253" spans="1:4" x14ac:dyDescent="0.25">
      <c r="A253" s="32" t="s">
        <v>119</v>
      </c>
      <c r="B253" s="4">
        <v>6455000</v>
      </c>
    </row>
    <row r="254" spans="1:4" x14ac:dyDescent="0.25">
      <c r="A254" s="278" t="s">
        <v>120</v>
      </c>
      <c r="B254" s="4">
        <v>209000</v>
      </c>
    </row>
    <row r="255" spans="1:4" x14ac:dyDescent="0.25">
      <c r="A255" s="282">
        <v>2211</v>
      </c>
      <c r="B255" s="4">
        <v>100000</v>
      </c>
    </row>
    <row r="256" spans="1:4" x14ac:dyDescent="0.25">
      <c r="A256" s="284" t="s">
        <v>112</v>
      </c>
      <c r="B256" s="4">
        <v>100000</v>
      </c>
    </row>
    <row r="257" spans="1:2" x14ac:dyDescent="0.25">
      <c r="A257" s="282">
        <v>2461</v>
      </c>
      <c r="B257" s="4">
        <v>1000</v>
      </c>
    </row>
    <row r="258" spans="1:2" x14ac:dyDescent="0.25">
      <c r="A258" s="284" t="s">
        <v>175</v>
      </c>
      <c r="B258" s="4">
        <v>1000</v>
      </c>
    </row>
    <row r="259" spans="1:2" x14ac:dyDescent="0.25">
      <c r="A259" s="282">
        <v>2471</v>
      </c>
      <c r="B259" s="4">
        <v>2000</v>
      </c>
    </row>
    <row r="260" spans="1:2" x14ac:dyDescent="0.25">
      <c r="A260" s="284" t="s">
        <v>186</v>
      </c>
      <c r="B260" s="4">
        <v>2000</v>
      </c>
    </row>
    <row r="261" spans="1:2" x14ac:dyDescent="0.25">
      <c r="A261" s="282">
        <v>2611</v>
      </c>
      <c r="B261" s="4">
        <v>1000</v>
      </c>
    </row>
    <row r="262" spans="1:2" x14ac:dyDescent="0.25">
      <c r="A262" s="284" t="s">
        <v>213</v>
      </c>
      <c r="B262" s="4">
        <v>1000</v>
      </c>
    </row>
    <row r="263" spans="1:2" x14ac:dyDescent="0.25">
      <c r="A263" s="282">
        <v>2961</v>
      </c>
      <c r="B263" s="4">
        <v>55000</v>
      </c>
    </row>
    <row r="264" spans="1:2" x14ac:dyDescent="0.25">
      <c r="A264" s="284" t="s">
        <v>230</v>
      </c>
      <c r="B264" s="4">
        <v>55000</v>
      </c>
    </row>
    <row r="265" spans="1:2" x14ac:dyDescent="0.25">
      <c r="A265" s="282">
        <v>3571</v>
      </c>
      <c r="B265" s="4">
        <v>50000</v>
      </c>
    </row>
    <row r="266" spans="1:2" x14ac:dyDescent="0.25">
      <c r="A266" s="284" t="s">
        <v>280</v>
      </c>
      <c r="B266" s="4">
        <v>50000</v>
      </c>
    </row>
    <row r="267" spans="1:2" x14ac:dyDescent="0.25">
      <c r="A267" s="278" t="s">
        <v>201</v>
      </c>
      <c r="B267" s="4">
        <v>746000</v>
      </c>
    </row>
    <row r="268" spans="1:2" x14ac:dyDescent="0.25">
      <c r="A268" s="282">
        <v>2531</v>
      </c>
      <c r="B268" s="4">
        <v>30000</v>
      </c>
    </row>
    <row r="269" spans="1:2" x14ac:dyDescent="0.25">
      <c r="A269" s="284" t="s">
        <v>200</v>
      </c>
      <c r="B269" s="4">
        <v>30000</v>
      </c>
    </row>
    <row r="270" spans="1:2" x14ac:dyDescent="0.25">
      <c r="A270" s="282">
        <v>2541</v>
      </c>
      <c r="B270" s="4">
        <v>37000</v>
      </c>
    </row>
    <row r="271" spans="1:2" x14ac:dyDescent="0.25">
      <c r="A271" s="284" t="s">
        <v>202</v>
      </c>
      <c r="B271" s="4">
        <v>37000</v>
      </c>
    </row>
    <row r="272" spans="1:2" x14ac:dyDescent="0.25">
      <c r="A272" s="282">
        <v>2721</v>
      </c>
      <c r="B272" s="4">
        <v>50000</v>
      </c>
    </row>
    <row r="273" spans="1:2" x14ac:dyDescent="0.25">
      <c r="A273" s="284" t="s">
        <v>221</v>
      </c>
      <c r="B273" s="4">
        <v>50000</v>
      </c>
    </row>
    <row r="274" spans="1:2" x14ac:dyDescent="0.25">
      <c r="A274" s="282">
        <v>2911</v>
      </c>
      <c r="B274" s="4">
        <v>29000</v>
      </c>
    </row>
    <row r="275" spans="1:2" x14ac:dyDescent="0.25">
      <c r="A275" s="284" t="s">
        <v>224</v>
      </c>
      <c r="B275" s="4">
        <v>29000</v>
      </c>
    </row>
    <row r="276" spans="1:2" x14ac:dyDescent="0.25">
      <c r="A276" s="282">
        <v>5651</v>
      </c>
      <c r="B276" s="4">
        <v>100000</v>
      </c>
    </row>
    <row r="277" spans="1:2" x14ac:dyDescent="0.25">
      <c r="A277" s="284" t="s">
        <v>407</v>
      </c>
      <c r="B277" s="4">
        <v>100000</v>
      </c>
    </row>
    <row r="278" spans="1:2" x14ac:dyDescent="0.25">
      <c r="A278" s="282">
        <v>5691</v>
      </c>
      <c r="B278" s="4">
        <v>500000</v>
      </c>
    </row>
    <row r="279" spans="1:2" x14ac:dyDescent="0.25">
      <c r="A279" s="284" t="s">
        <v>409</v>
      </c>
      <c r="B279" s="4">
        <v>500000</v>
      </c>
    </row>
    <row r="280" spans="1:2" x14ac:dyDescent="0.25">
      <c r="A280" s="278" t="s">
        <v>245</v>
      </c>
      <c r="B280" s="4">
        <v>5500000</v>
      </c>
    </row>
    <row r="281" spans="1:2" x14ac:dyDescent="0.25">
      <c r="A281" s="282">
        <v>3251</v>
      </c>
      <c r="B281" s="4">
        <v>5500000</v>
      </c>
    </row>
    <row r="282" spans="1:2" x14ac:dyDescent="0.25">
      <c r="A282" s="284" t="s">
        <v>246</v>
      </c>
      <c r="B282" s="4">
        <v>5500000</v>
      </c>
    </row>
    <row r="283" spans="1:2" x14ac:dyDescent="0.25">
      <c r="A283" s="27" t="s">
        <v>48</v>
      </c>
      <c r="B283" s="4">
        <v>1537648121.1700001</v>
      </c>
    </row>
    <row r="284" spans="1:2" x14ac:dyDescent="0.25">
      <c r="A284" s="32" t="s">
        <v>45</v>
      </c>
      <c r="B284" s="4">
        <v>1537648121.1700001</v>
      </c>
    </row>
    <row r="285" spans="1:2" x14ac:dyDescent="0.25">
      <c r="A285" s="278" t="s">
        <v>75</v>
      </c>
      <c r="B285" s="4">
        <v>148681243.84</v>
      </c>
    </row>
    <row r="286" spans="1:2" x14ac:dyDescent="0.25">
      <c r="A286" s="282">
        <v>2111</v>
      </c>
      <c r="B286" s="4">
        <v>1673822.4</v>
      </c>
    </row>
    <row r="287" spans="1:2" x14ac:dyDescent="0.25">
      <c r="A287" s="284" t="s">
        <v>77</v>
      </c>
      <c r="B287" s="4">
        <v>1673822.4</v>
      </c>
    </row>
    <row r="288" spans="1:2" x14ac:dyDescent="0.25">
      <c r="A288" s="282">
        <v>2141</v>
      </c>
      <c r="B288" s="4">
        <v>145000</v>
      </c>
    </row>
    <row r="289" spans="1:2" x14ac:dyDescent="0.25">
      <c r="A289" s="284" t="s">
        <v>85</v>
      </c>
      <c r="B289" s="4">
        <v>145000</v>
      </c>
    </row>
    <row r="290" spans="1:2" x14ac:dyDescent="0.25">
      <c r="A290" s="282">
        <v>2161</v>
      </c>
      <c r="B290" s="4">
        <v>1257760</v>
      </c>
    </row>
    <row r="291" spans="1:2" x14ac:dyDescent="0.25">
      <c r="A291" s="284" t="s">
        <v>94</v>
      </c>
      <c r="B291" s="4">
        <v>1257760</v>
      </c>
    </row>
    <row r="292" spans="1:2" x14ac:dyDescent="0.25">
      <c r="A292" s="282">
        <v>2211</v>
      </c>
      <c r="B292" s="4">
        <v>360000</v>
      </c>
    </row>
    <row r="293" spans="1:2" x14ac:dyDescent="0.25">
      <c r="A293" s="284" t="s">
        <v>112</v>
      </c>
      <c r="B293" s="4">
        <v>360000</v>
      </c>
    </row>
    <row r="294" spans="1:2" x14ac:dyDescent="0.25">
      <c r="A294" s="282">
        <v>2411</v>
      </c>
      <c r="B294" s="4">
        <v>300000</v>
      </c>
    </row>
    <row r="295" spans="1:2" x14ac:dyDescent="0.25">
      <c r="A295" s="284" t="s">
        <v>161</v>
      </c>
      <c r="B295" s="4">
        <v>300000</v>
      </c>
    </row>
    <row r="296" spans="1:2" x14ac:dyDescent="0.25">
      <c r="A296" s="282">
        <v>2461</v>
      </c>
      <c r="B296" s="4">
        <v>120000</v>
      </c>
    </row>
    <row r="297" spans="1:2" x14ac:dyDescent="0.25">
      <c r="A297" s="284" t="s">
        <v>175</v>
      </c>
      <c r="B297" s="4">
        <v>120000</v>
      </c>
    </row>
    <row r="298" spans="1:2" x14ac:dyDescent="0.25">
      <c r="A298" s="282">
        <v>2471</v>
      </c>
      <c r="B298" s="4">
        <v>120000</v>
      </c>
    </row>
    <row r="299" spans="1:2" x14ac:dyDescent="0.25">
      <c r="A299" s="284" t="s">
        <v>186</v>
      </c>
      <c r="B299" s="4">
        <v>120000</v>
      </c>
    </row>
    <row r="300" spans="1:2" x14ac:dyDescent="0.25">
      <c r="A300" s="282">
        <v>2491</v>
      </c>
      <c r="B300" s="4">
        <v>275794</v>
      </c>
    </row>
    <row r="301" spans="1:2" x14ac:dyDescent="0.25">
      <c r="A301" s="284" t="s">
        <v>194</v>
      </c>
      <c r="B301" s="4">
        <v>275794</v>
      </c>
    </row>
    <row r="302" spans="1:2" x14ac:dyDescent="0.25">
      <c r="A302" s="282">
        <v>2521</v>
      </c>
      <c r="B302" s="4">
        <v>40000</v>
      </c>
    </row>
    <row r="303" spans="1:2" x14ac:dyDescent="0.25">
      <c r="A303" s="284" t="s">
        <v>199</v>
      </c>
      <c r="B303" s="4">
        <v>40000</v>
      </c>
    </row>
    <row r="304" spans="1:2" x14ac:dyDescent="0.25">
      <c r="A304" s="282">
        <v>2611</v>
      </c>
      <c r="B304" s="4">
        <v>28500232.379999999</v>
      </c>
    </row>
    <row r="305" spans="1:2" x14ac:dyDescent="0.25">
      <c r="A305" s="284" t="s">
        <v>213</v>
      </c>
      <c r="B305" s="4">
        <v>28500232.379999999</v>
      </c>
    </row>
    <row r="306" spans="1:2" x14ac:dyDescent="0.25">
      <c r="A306" s="282">
        <v>2911</v>
      </c>
      <c r="B306" s="4">
        <v>200000</v>
      </c>
    </row>
    <row r="307" spans="1:2" x14ac:dyDescent="0.25">
      <c r="A307" s="284" t="s">
        <v>224</v>
      </c>
      <c r="B307" s="4">
        <v>200000</v>
      </c>
    </row>
    <row r="308" spans="1:2" x14ac:dyDescent="0.25">
      <c r="A308" s="282">
        <v>2921</v>
      </c>
      <c r="B308" s="4">
        <v>110000</v>
      </c>
    </row>
    <row r="309" spans="1:2" x14ac:dyDescent="0.25">
      <c r="A309" s="284" t="s">
        <v>228</v>
      </c>
      <c r="B309" s="4">
        <v>110000</v>
      </c>
    </row>
    <row r="310" spans="1:2" x14ac:dyDescent="0.25">
      <c r="A310" s="282">
        <v>2961</v>
      </c>
      <c r="B310" s="4">
        <v>5300000</v>
      </c>
    </row>
    <row r="311" spans="1:2" x14ac:dyDescent="0.25">
      <c r="A311" s="284" t="s">
        <v>230</v>
      </c>
      <c r="B311" s="4">
        <v>5300000</v>
      </c>
    </row>
    <row r="312" spans="1:2" x14ac:dyDescent="0.25">
      <c r="A312" s="282">
        <v>2981</v>
      </c>
      <c r="B312" s="4">
        <v>2000000</v>
      </c>
    </row>
    <row r="313" spans="1:2" x14ac:dyDescent="0.25">
      <c r="A313" s="284" t="s">
        <v>232</v>
      </c>
      <c r="B313" s="4">
        <v>2000000</v>
      </c>
    </row>
    <row r="314" spans="1:2" x14ac:dyDescent="0.25">
      <c r="A314" s="282">
        <v>3111</v>
      </c>
      <c r="B314" s="4">
        <v>5200000</v>
      </c>
    </row>
    <row r="315" spans="1:2" x14ac:dyDescent="0.25">
      <c r="A315" s="284" t="s">
        <v>235</v>
      </c>
      <c r="B315" s="4">
        <v>5200000</v>
      </c>
    </row>
    <row r="316" spans="1:2" x14ac:dyDescent="0.25">
      <c r="A316" s="282">
        <v>3141</v>
      </c>
      <c r="B316" s="4">
        <v>1053250</v>
      </c>
    </row>
    <row r="317" spans="1:2" x14ac:dyDescent="0.25">
      <c r="A317" s="284" t="s">
        <v>236</v>
      </c>
      <c r="B317" s="4">
        <v>1053250</v>
      </c>
    </row>
    <row r="318" spans="1:2" x14ac:dyDescent="0.25">
      <c r="A318" s="282">
        <v>3161</v>
      </c>
      <c r="B318" s="4">
        <v>2438262</v>
      </c>
    </row>
    <row r="319" spans="1:2" x14ac:dyDescent="0.25">
      <c r="A319" s="284" t="s">
        <v>237</v>
      </c>
      <c r="B319" s="4">
        <v>2438262</v>
      </c>
    </row>
    <row r="320" spans="1:2" x14ac:dyDescent="0.25">
      <c r="A320" s="282">
        <v>3221</v>
      </c>
      <c r="B320" s="4">
        <v>2500000</v>
      </c>
    </row>
    <row r="321" spans="1:2" x14ac:dyDescent="0.25">
      <c r="A321" s="284" t="s">
        <v>240</v>
      </c>
      <c r="B321" s="4">
        <v>2500000</v>
      </c>
    </row>
    <row r="322" spans="1:2" x14ac:dyDescent="0.25">
      <c r="A322" s="282">
        <v>3231</v>
      </c>
      <c r="B322" s="4">
        <v>2700000</v>
      </c>
    </row>
    <row r="323" spans="1:2" x14ac:dyDescent="0.25">
      <c r="A323" s="284" t="s">
        <v>241</v>
      </c>
      <c r="B323" s="4">
        <v>2700000</v>
      </c>
    </row>
    <row r="324" spans="1:2" x14ac:dyDescent="0.25">
      <c r="A324" s="282">
        <v>3251</v>
      </c>
      <c r="B324" s="4">
        <v>30696971.399999999</v>
      </c>
    </row>
    <row r="325" spans="1:2" x14ac:dyDescent="0.25">
      <c r="A325" s="284" t="s">
        <v>246</v>
      </c>
      <c r="B325" s="4">
        <v>30696971.399999999</v>
      </c>
    </row>
    <row r="326" spans="1:2" x14ac:dyDescent="0.25">
      <c r="A326" s="282">
        <v>3291</v>
      </c>
      <c r="B326" s="4">
        <v>88200</v>
      </c>
    </row>
    <row r="327" spans="1:2" x14ac:dyDescent="0.25">
      <c r="A327" s="284" t="s">
        <v>253</v>
      </c>
      <c r="B327" s="4">
        <v>88200</v>
      </c>
    </row>
    <row r="328" spans="1:2" x14ac:dyDescent="0.25">
      <c r="A328" s="282">
        <v>3311</v>
      </c>
      <c r="B328" s="4">
        <v>215368</v>
      </c>
    </row>
    <row r="329" spans="1:2" x14ac:dyDescent="0.25">
      <c r="A329" s="284" t="s">
        <v>254</v>
      </c>
      <c r="B329" s="4">
        <v>215368</v>
      </c>
    </row>
    <row r="330" spans="1:2" x14ac:dyDescent="0.25">
      <c r="A330" s="282">
        <v>3331</v>
      </c>
      <c r="B330" s="4">
        <v>200000</v>
      </c>
    </row>
    <row r="331" spans="1:2" x14ac:dyDescent="0.25">
      <c r="A331" s="284" t="s">
        <v>256</v>
      </c>
      <c r="B331" s="4">
        <v>200000</v>
      </c>
    </row>
    <row r="332" spans="1:2" x14ac:dyDescent="0.25">
      <c r="A332" s="282">
        <v>3341</v>
      </c>
      <c r="B332" s="4">
        <v>330000</v>
      </c>
    </row>
    <row r="333" spans="1:2" x14ac:dyDescent="0.25">
      <c r="A333" s="284" t="s">
        <v>257</v>
      </c>
      <c r="B333" s="4">
        <v>330000</v>
      </c>
    </row>
    <row r="334" spans="1:2" x14ac:dyDescent="0.25">
      <c r="A334" s="282">
        <v>3371</v>
      </c>
      <c r="B334" s="4">
        <v>20885568</v>
      </c>
    </row>
    <row r="335" spans="1:2" x14ac:dyDescent="0.25">
      <c r="A335" s="284" t="s">
        <v>261</v>
      </c>
      <c r="B335" s="4">
        <v>20885568</v>
      </c>
    </row>
    <row r="336" spans="1:2" x14ac:dyDescent="0.25">
      <c r="A336" s="282">
        <v>3441</v>
      </c>
      <c r="B336" s="4">
        <v>140000</v>
      </c>
    </row>
    <row r="337" spans="1:2" x14ac:dyDescent="0.25">
      <c r="A337" s="284" t="s">
        <v>273</v>
      </c>
      <c r="B337" s="4">
        <v>140000</v>
      </c>
    </row>
    <row r="338" spans="1:2" x14ac:dyDescent="0.25">
      <c r="A338" s="282">
        <v>3451</v>
      </c>
      <c r="B338" s="4">
        <v>5142550</v>
      </c>
    </row>
    <row r="339" spans="1:2" x14ac:dyDescent="0.25">
      <c r="A339" s="284" t="s">
        <v>274</v>
      </c>
      <c r="B339" s="4">
        <v>5142550</v>
      </c>
    </row>
    <row r="340" spans="1:2" x14ac:dyDescent="0.25">
      <c r="A340" s="282">
        <v>3481</v>
      </c>
      <c r="B340" s="4">
        <v>600000</v>
      </c>
    </row>
    <row r="341" spans="1:2" x14ac:dyDescent="0.25">
      <c r="A341" s="284" t="s">
        <v>275</v>
      </c>
      <c r="B341" s="4">
        <v>600000</v>
      </c>
    </row>
    <row r="342" spans="1:2" x14ac:dyDescent="0.25">
      <c r="A342" s="282">
        <v>3511</v>
      </c>
      <c r="B342" s="4">
        <v>700000</v>
      </c>
    </row>
    <row r="343" spans="1:2" x14ac:dyDescent="0.25">
      <c r="A343" s="284" t="s">
        <v>276</v>
      </c>
      <c r="B343" s="4">
        <v>700000</v>
      </c>
    </row>
    <row r="344" spans="1:2" x14ac:dyDescent="0.25">
      <c r="A344" s="282">
        <v>3551</v>
      </c>
      <c r="B344" s="4">
        <v>5000000</v>
      </c>
    </row>
    <row r="345" spans="1:2" x14ac:dyDescent="0.25">
      <c r="A345" s="284" t="s">
        <v>279</v>
      </c>
      <c r="B345" s="4">
        <v>5000000</v>
      </c>
    </row>
    <row r="346" spans="1:2" x14ac:dyDescent="0.25">
      <c r="A346" s="282">
        <v>3571</v>
      </c>
      <c r="B346" s="4">
        <v>12526000</v>
      </c>
    </row>
    <row r="347" spans="1:2" x14ac:dyDescent="0.25">
      <c r="A347" s="284" t="s">
        <v>280</v>
      </c>
      <c r="B347" s="4">
        <v>12526000</v>
      </c>
    </row>
    <row r="348" spans="1:2" x14ac:dyDescent="0.25">
      <c r="A348" s="282">
        <v>3631</v>
      </c>
      <c r="B348" s="4">
        <v>5272222.0999999996</v>
      </c>
    </row>
    <row r="349" spans="1:2" x14ac:dyDescent="0.25">
      <c r="A349" s="284" t="s">
        <v>289</v>
      </c>
      <c r="B349" s="4">
        <v>5272222.0999999996</v>
      </c>
    </row>
    <row r="350" spans="1:2" x14ac:dyDescent="0.25">
      <c r="A350" s="282">
        <v>3791</v>
      </c>
      <c r="B350" s="4">
        <v>3000</v>
      </c>
    </row>
    <row r="351" spans="1:2" x14ac:dyDescent="0.25">
      <c r="A351" s="284" t="s">
        <v>303</v>
      </c>
      <c r="B351" s="4">
        <v>3000</v>
      </c>
    </row>
    <row r="352" spans="1:2" x14ac:dyDescent="0.25">
      <c r="A352" s="282">
        <v>3821</v>
      </c>
      <c r="B352" s="4">
        <v>283699</v>
      </c>
    </row>
    <row r="353" spans="1:2" x14ac:dyDescent="0.25">
      <c r="A353" s="284" t="s">
        <v>308</v>
      </c>
      <c r="B353" s="4">
        <v>283699</v>
      </c>
    </row>
    <row r="354" spans="1:2" x14ac:dyDescent="0.25">
      <c r="A354" s="282">
        <v>3911</v>
      </c>
      <c r="B354" s="4">
        <v>750000</v>
      </c>
    </row>
    <row r="355" spans="1:2" x14ac:dyDescent="0.25">
      <c r="A355" s="284" t="s">
        <v>313</v>
      </c>
      <c r="B355" s="4">
        <v>750000</v>
      </c>
    </row>
    <row r="356" spans="1:2" x14ac:dyDescent="0.25">
      <c r="A356" s="282">
        <v>3922</v>
      </c>
      <c r="B356" s="4">
        <v>1000000</v>
      </c>
    </row>
    <row r="357" spans="1:2" x14ac:dyDescent="0.25">
      <c r="A357" s="284" t="s">
        <v>330</v>
      </c>
      <c r="B357" s="4">
        <v>1000000</v>
      </c>
    </row>
    <row r="358" spans="1:2" x14ac:dyDescent="0.25">
      <c r="A358" s="282">
        <v>3941</v>
      </c>
      <c r="B358" s="4">
        <v>10000000</v>
      </c>
    </row>
    <row r="359" spans="1:2" x14ac:dyDescent="0.25">
      <c r="A359" s="284" t="s">
        <v>331</v>
      </c>
      <c r="B359" s="4">
        <v>10000000</v>
      </c>
    </row>
    <row r="360" spans="1:2" x14ac:dyDescent="0.25">
      <c r="A360" s="282">
        <v>3962</v>
      </c>
      <c r="B360" s="4">
        <v>494000</v>
      </c>
    </row>
    <row r="361" spans="1:2" x14ac:dyDescent="0.25">
      <c r="A361" s="284" t="s">
        <v>334</v>
      </c>
      <c r="B361" s="4">
        <v>494000</v>
      </c>
    </row>
    <row r="362" spans="1:2" x14ac:dyDescent="0.25">
      <c r="A362" s="282">
        <v>5111</v>
      </c>
      <c r="B362" s="4">
        <v>49135.28</v>
      </c>
    </row>
    <row r="363" spans="1:2" x14ac:dyDescent="0.25">
      <c r="A363" s="284" t="s">
        <v>395</v>
      </c>
      <c r="B363" s="4">
        <v>49135.28</v>
      </c>
    </row>
    <row r="364" spans="1:2" x14ac:dyDescent="0.25">
      <c r="A364" s="282">
        <v>5191</v>
      </c>
      <c r="B364" s="4">
        <v>8129.28</v>
      </c>
    </row>
    <row r="365" spans="1:2" x14ac:dyDescent="0.25">
      <c r="A365" s="284" t="s">
        <v>400</v>
      </c>
      <c r="B365" s="4">
        <v>8129.28</v>
      </c>
    </row>
    <row r="366" spans="1:2" x14ac:dyDescent="0.25">
      <c r="A366" s="282">
        <v>5611</v>
      </c>
      <c r="B366" s="4">
        <v>2280</v>
      </c>
    </row>
    <row r="367" spans="1:2" x14ac:dyDescent="0.25">
      <c r="A367" s="284" t="s">
        <v>405</v>
      </c>
      <c r="B367" s="4">
        <v>2280</v>
      </c>
    </row>
    <row r="368" spans="1:2" x14ac:dyDescent="0.25">
      <c r="A368" s="282">
        <v>5641</v>
      </c>
      <c r="B368" s="4">
        <v>0</v>
      </c>
    </row>
    <row r="369" spans="1:2" x14ac:dyDescent="0.25">
      <c r="A369" s="284" t="s">
        <v>406</v>
      </c>
      <c r="B369" s="4">
        <v>0</v>
      </c>
    </row>
    <row r="370" spans="1:2" x14ac:dyDescent="0.25">
      <c r="A370" s="278" t="s">
        <v>214</v>
      </c>
      <c r="B370" s="4">
        <v>35000000</v>
      </c>
    </row>
    <row r="371" spans="1:2" x14ac:dyDescent="0.25">
      <c r="A371" s="282">
        <v>2611</v>
      </c>
      <c r="B371" s="4">
        <v>35000000</v>
      </c>
    </row>
    <row r="372" spans="1:2" x14ac:dyDescent="0.25">
      <c r="A372" s="284" t="s">
        <v>213</v>
      </c>
      <c r="B372" s="4">
        <v>35000000</v>
      </c>
    </row>
    <row r="373" spans="1:2" x14ac:dyDescent="0.25">
      <c r="A373" s="278" t="s">
        <v>212</v>
      </c>
      <c r="B373" s="4">
        <v>8000000</v>
      </c>
    </row>
    <row r="374" spans="1:2" x14ac:dyDescent="0.25">
      <c r="A374" s="282">
        <v>2611</v>
      </c>
      <c r="B374" s="4">
        <v>8000000</v>
      </c>
    </row>
    <row r="375" spans="1:2" x14ac:dyDescent="0.25">
      <c r="A375" s="284" t="s">
        <v>213</v>
      </c>
      <c r="B375" s="4">
        <v>8000000</v>
      </c>
    </row>
    <row r="376" spans="1:2" x14ac:dyDescent="0.25">
      <c r="A376" s="278" t="s">
        <v>46</v>
      </c>
      <c r="B376" s="4">
        <v>1345966877.3300002</v>
      </c>
    </row>
    <row r="377" spans="1:2" x14ac:dyDescent="0.25">
      <c r="A377" s="282">
        <v>1111</v>
      </c>
      <c r="B377" s="4">
        <v>12358086.84</v>
      </c>
    </row>
    <row r="378" spans="1:2" x14ac:dyDescent="0.25">
      <c r="A378" s="284" t="s">
        <v>50</v>
      </c>
      <c r="B378" s="4">
        <v>12358086.84</v>
      </c>
    </row>
    <row r="379" spans="1:2" x14ac:dyDescent="0.25">
      <c r="A379" s="282">
        <v>1131</v>
      </c>
      <c r="B379" s="4">
        <v>705679141.08000004</v>
      </c>
    </row>
    <row r="380" spans="1:2" x14ac:dyDescent="0.25">
      <c r="A380" s="284" t="s">
        <v>54</v>
      </c>
      <c r="B380" s="4">
        <v>705679141.08000004</v>
      </c>
    </row>
    <row r="381" spans="1:2" x14ac:dyDescent="0.25">
      <c r="A381" s="282">
        <v>1221</v>
      </c>
      <c r="B381" s="4">
        <v>133426887.48999999</v>
      </c>
    </row>
    <row r="382" spans="1:2" x14ac:dyDescent="0.25">
      <c r="A382" s="284" t="s">
        <v>57</v>
      </c>
      <c r="B382" s="4">
        <v>133426887.48999999</v>
      </c>
    </row>
    <row r="383" spans="1:2" x14ac:dyDescent="0.25">
      <c r="A383" s="282">
        <v>1231</v>
      </c>
      <c r="B383" s="4">
        <v>26400</v>
      </c>
    </row>
    <row r="384" spans="1:2" x14ac:dyDescent="0.25">
      <c r="A384" s="284" t="s">
        <v>58</v>
      </c>
      <c r="B384" s="4">
        <v>26400</v>
      </c>
    </row>
    <row r="385" spans="1:2" x14ac:dyDescent="0.25">
      <c r="A385" s="282">
        <v>1321</v>
      </c>
      <c r="B385" s="4">
        <v>11490237.190000001</v>
      </c>
    </row>
    <row r="386" spans="1:2" x14ac:dyDescent="0.25">
      <c r="A386" s="284" t="s">
        <v>59</v>
      </c>
      <c r="B386" s="4">
        <v>11490237.190000001</v>
      </c>
    </row>
    <row r="387" spans="1:2" x14ac:dyDescent="0.25">
      <c r="A387" s="282">
        <v>1322</v>
      </c>
      <c r="B387" s="4">
        <v>126711322.38000003</v>
      </c>
    </row>
    <row r="388" spans="1:2" x14ac:dyDescent="0.25">
      <c r="A388" s="284" t="s">
        <v>60</v>
      </c>
      <c r="B388" s="4">
        <v>126711322.38000003</v>
      </c>
    </row>
    <row r="389" spans="1:2" x14ac:dyDescent="0.25">
      <c r="A389" s="282">
        <v>1331</v>
      </c>
      <c r="B389" s="4">
        <v>1140000</v>
      </c>
    </row>
    <row r="390" spans="1:2" x14ac:dyDescent="0.25">
      <c r="A390" s="284" t="s">
        <v>62</v>
      </c>
      <c r="B390" s="4">
        <v>1140000</v>
      </c>
    </row>
    <row r="391" spans="1:2" x14ac:dyDescent="0.25">
      <c r="A391" s="282">
        <v>1341</v>
      </c>
      <c r="B391" s="4">
        <v>2500000</v>
      </c>
    </row>
    <row r="392" spans="1:2" x14ac:dyDescent="0.25">
      <c r="A392" s="284" t="s">
        <v>63</v>
      </c>
      <c r="B392" s="4">
        <v>2500000</v>
      </c>
    </row>
    <row r="393" spans="1:2" x14ac:dyDescent="0.25">
      <c r="A393" s="282">
        <v>1411</v>
      </c>
      <c r="B393" s="4">
        <v>49637824.68</v>
      </c>
    </row>
    <row r="394" spans="1:2" x14ac:dyDescent="0.25">
      <c r="A394" s="284" t="s">
        <v>64</v>
      </c>
      <c r="B394" s="4">
        <v>49637824.68</v>
      </c>
    </row>
    <row r="395" spans="1:2" x14ac:dyDescent="0.25">
      <c r="A395" s="282">
        <v>1421</v>
      </c>
      <c r="B395" s="4">
        <v>24818912.340000004</v>
      </c>
    </row>
    <row r="396" spans="1:2" x14ac:dyDescent="0.25">
      <c r="A396" s="284" t="s">
        <v>65</v>
      </c>
      <c r="B396" s="4">
        <v>24818912.340000004</v>
      </c>
    </row>
    <row r="397" spans="1:2" x14ac:dyDescent="0.25">
      <c r="A397" s="282">
        <v>1431</v>
      </c>
      <c r="B397" s="4">
        <v>16545941.560000001</v>
      </c>
    </row>
    <row r="398" spans="1:2" x14ac:dyDescent="0.25">
      <c r="A398" s="284" t="s">
        <v>66</v>
      </c>
      <c r="B398" s="4">
        <v>16545941.560000001</v>
      </c>
    </row>
    <row r="399" spans="1:2" x14ac:dyDescent="0.25">
      <c r="A399" s="282">
        <v>1432</v>
      </c>
      <c r="B399" s="4">
        <v>144776988.69</v>
      </c>
    </row>
    <row r="400" spans="1:2" x14ac:dyDescent="0.25">
      <c r="A400" s="284" t="s">
        <v>67</v>
      </c>
      <c r="B400" s="4">
        <v>144776988.69</v>
      </c>
    </row>
    <row r="401" spans="1:2" x14ac:dyDescent="0.25">
      <c r="A401" s="282">
        <v>1441</v>
      </c>
      <c r="B401" s="4">
        <v>10000000</v>
      </c>
    </row>
    <row r="402" spans="1:2" x14ac:dyDescent="0.25">
      <c r="A402" s="284" t="s">
        <v>68</v>
      </c>
      <c r="B402" s="4">
        <v>10000000</v>
      </c>
    </row>
    <row r="403" spans="1:2" x14ac:dyDescent="0.25">
      <c r="A403" s="282">
        <v>1521</v>
      </c>
      <c r="B403" s="4">
        <v>6000000</v>
      </c>
    </row>
    <row r="404" spans="1:2" x14ac:dyDescent="0.25">
      <c r="A404" s="284" t="s">
        <v>69</v>
      </c>
      <c r="B404" s="4">
        <v>6000000</v>
      </c>
    </row>
    <row r="405" spans="1:2" x14ac:dyDescent="0.25">
      <c r="A405" s="282">
        <v>1591</v>
      </c>
      <c r="B405" s="4">
        <v>85810257.75</v>
      </c>
    </row>
    <row r="406" spans="1:2" x14ac:dyDescent="0.25">
      <c r="A406" s="284" t="s">
        <v>70</v>
      </c>
      <c r="B406" s="4">
        <v>85810257.75</v>
      </c>
    </row>
    <row r="407" spans="1:2" x14ac:dyDescent="0.25">
      <c r="A407" s="282">
        <v>1611</v>
      </c>
      <c r="B407" s="4">
        <v>0</v>
      </c>
    </row>
    <row r="408" spans="1:2" x14ac:dyDescent="0.25">
      <c r="A408" s="284" t="s">
        <v>71</v>
      </c>
      <c r="B408" s="4">
        <v>0</v>
      </c>
    </row>
    <row r="409" spans="1:2" x14ac:dyDescent="0.25">
      <c r="A409" s="282">
        <v>1711</v>
      </c>
      <c r="B409" s="4">
        <v>15044877.330000002</v>
      </c>
    </row>
    <row r="410" spans="1:2" x14ac:dyDescent="0.25">
      <c r="A410" s="284" t="s">
        <v>74</v>
      </c>
      <c r="B410" s="4">
        <v>15044877.330000002</v>
      </c>
    </row>
    <row r="411" spans="1:2" x14ac:dyDescent="0.25">
      <c r="A411" s="27" t="s">
        <v>169</v>
      </c>
      <c r="B411" s="4">
        <v>429935096.5199998</v>
      </c>
    </row>
    <row r="412" spans="1:2" x14ac:dyDescent="0.25">
      <c r="A412" s="32" t="s">
        <v>166</v>
      </c>
      <c r="B412" s="4">
        <v>429935096.5199998</v>
      </c>
    </row>
    <row r="413" spans="1:2" x14ac:dyDescent="0.25">
      <c r="A413" s="278" t="s">
        <v>167</v>
      </c>
      <c r="B413" s="4">
        <v>429935096.5199998</v>
      </c>
    </row>
    <row r="414" spans="1:2" x14ac:dyDescent="0.25">
      <c r="A414" s="282">
        <v>2411</v>
      </c>
      <c r="B414" s="4">
        <v>100000</v>
      </c>
    </row>
    <row r="415" spans="1:2" x14ac:dyDescent="0.25">
      <c r="A415" s="284" t="s">
        <v>161</v>
      </c>
      <c r="B415" s="4">
        <v>100000</v>
      </c>
    </row>
    <row r="416" spans="1:2" x14ac:dyDescent="0.25">
      <c r="A416" s="282">
        <v>2421</v>
      </c>
      <c r="B416" s="4">
        <v>500000</v>
      </c>
    </row>
    <row r="417" spans="1:2" x14ac:dyDescent="0.25">
      <c r="A417" s="284" t="s">
        <v>170</v>
      </c>
      <c r="B417" s="4">
        <v>500000</v>
      </c>
    </row>
    <row r="418" spans="1:2" x14ac:dyDescent="0.25">
      <c r="A418" s="282">
        <v>2461</v>
      </c>
      <c r="B418" s="4">
        <v>100000</v>
      </c>
    </row>
    <row r="419" spans="1:2" x14ac:dyDescent="0.25">
      <c r="A419" s="284" t="s">
        <v>175</v>
      </c>
      <c r="B419" s="4">
        <v>100000</v>
      </c>
    </row>
    <row r="420" spans="1:2" x14ac:dyDescent="0.25">
      <c r="A420" s="282">
        <v>2471</v>
      </c>
      <c r="B420" s="4">
        <v>1200000</v>
      </c>
    </row>
    <row r="421" spans="1:2" x14ac:dyDescent="0.25">
      <c r="A421" s="284" t="s">
        <v>186</v>
      </c>
      <c r="B421" s="4">
        <v>1200000</v>
      </c>
    </row>
    <row r="422" spans="1:2" x14ac:dyDescent="0.25">
      <c r="A422" s="282">
        <v>2511</v>
      </c>
      <c r="B422" s="4">
        <v>2834500</v>
      </c>
    </row>
    <row r="423" spans="1:2" x14ac:dyDescent="0.25">
      <c r="A423" s="284" t="s">
        <v>195</v>
      </c>
      <c r="B423" s="4">
        <v>2834500</v>
      </c>
    </row>
    <row r="424" spans="1:2" x14ac:dyDescent="0.25">
      <c r="A424" s="282">
        <v>2561</v>
      </c>
      <c r="B424" s="4">
        <v>1500000</v>
      </c>
    </row>
    <row r="425" spans="1:2" x14ac:dyDescent="0.25">
      <c r="A425" s="284" t="s">
        <v>203</v>
      </c>
      <c r="B425" s="4">
        <v>1500000</v>
      </c>
    </row>
    <row r="426" spans="1:2" x14ac:dyDescent="0.25">
      <c r="A426" s="282">
        <v>2721</v>
      </c>
      <c r="B426" s="4">
        <v>250000</v>
      </c>
    </row>
    <row r="427" spans="1:2" x14ac:dyDescent="0.25">
      <c r="A427" s="284" t="s">
        <v>221</v>
      </c>
      <c r="B427" s="4">
        <v>250000</v>
      </c>
    </row>
    <row r="428" spans="1:2" x14ac:dyDescent="0.25">
      <c r="A428" s="282">
        <v>2911</v>
      </c>
      <c r="B428" s="4">
        <v>3200000</v>
      </c>
    </row>
    <row r="429" spans="1:2" x14ac:dyDescent="0.25">
      <c r="A429" s="284" t="s">
        <v>224</v>
      </c>
      <c r="B429" s="4">
        <v>3200000</v>
      </c>
    </row>
    <row r="430" spans="1:2" x14ac:dyDescent="0.25">
      <c r="A430" s="282">
        <v>3111</v>
      </c>
      <c r="B430" s="4">
        <v>206647680.16999999</v>
      </c>
    </row>
    <row r="431" spans="1:2" x14ac:dyDescent="0.25">
      <c r="A431" s="284" t="s">
        <v>235</v>
      </c>
      <c r="B431" s="4">
        <v>206647680.16999999</v>
      </c>
    </row>
    <row r="432" spans="1:2" x14ac:dyDescent="0.25">
      <c r="A432" s="282">
        <v>3261</v>
      </c>
      <c r="B432" s="4">
        <v>30000000</v>
      </c>
    </row>
    <row r="433" spans="1:2" x14ac:dyDescent="0.25">
      <c r="A433" s="284" t="s">
        <v>252</v>
      </c>
      <c r="B433" s="4">
        <v>30000000</v>
      </c>
    </row>
    <row r="434" spans="1:2" x14ac:dyDescent="0.25">
      <c r="A434" s="282">
        <v>3311</v>
      </c>
      <c r="B434" s="4">
        <v>2253000</v>
      </c>
    </row>
    <row r="435" spans="1:2" x14ac:dyDescent="0.25">
      <c r="A435" s="284" t="s">
        <v>254</v>
      </c>
      <c r="B435" s="4">
        <v>2253000</v>
      </c>
    </row>
    <row r="436" spans="1:2" x14ac:dyDescent="0.25">
      <c r="A436" s="282">
        <v>3321</v>
      </c>
      <c r="B436" s="4">
        <v>6000000</v>
      </c>
    </row>
    <row r="437" spans="1:2" x14ac:dyDescent="0.25">
      <c r="A437" s="284" t="s">
        <v>255</v>
      </c>
      <c r="B437" s="4">
        <v>6000000</v>
      </c>
    </row>
    <row r="438" spans="1:2" x14ac:dyDescent="0.25">
      <c r="A438" s="282">
        <v>3351</v>
      </c>
      <c r="B438" s="4">
        <v>0</v>
      </c>
    </row>
    <row r="439" spans="1:2" x14ac:dyDescent="0.25">
      <c r="A439" s="284" t="s">
        <v>258</v>
      </c>
      <c r="B439" s="4">
        <v>0</v>
      </c>
    </row>
    <row r="440" spans="1:2" x14ac:dyDescent="0.25">
      <c r="A440" s="282">
        <v>3381</v>
      </c>
      <c r="B440" s="4">
        <v>26747000</v>
      </c>
    </row>
    <row r="441" spans="1:2" x14ac:dyDescent="0.25">
      <c r="A441" s="284" t="s">
        <v>262</v>
      </c>
      <c r="B441" s="4">
        <v>26747000</v>
      </c>
    </row>
    <row r="442" spans="1:2" x14ac:dyDescent="0.25">
      <c r="A442" s="282">
        <v>3571</v>
      </c>
      <c r="B442" s="4">
        <v>140102916.34999985</v>
      </c>
    </row>
    <row r="443" spans="1:2" x14ac:dyDescent="0.25">
      <c r="A443" s="284" t="s">
        <v>280</v>
      </c>
      <c r="B443" s="4">
        <v>140102916.34999985</v>
      </c>
    </row>
    <row r="444" spans="1:2" x14ac:dyDescent="0.25">
      <c r="A444" s="282">
        <v>3922</v>
      </c>
      <c r="B444" s="4">
        <v>8500000</v>
      </c>
    </row>
    <row r="445" spans="1:2" x14ac:dyDescent="0.25">
      <c r="A445" s="284" t="s">
        <v>330</v>
      </c>
      <c r="B445" s="4">
        <v>8500000</v>
      </c>
    </row>
    <row r="446" spans="1:2" x14ac:dyDescent="0.25">
      <c r="A446" s="27" t="s">
        <v>137</v>
      </c>
      <c r="B446" s="4">
        <v>4319416</v>
      </c>
    </row>
    <row r="447" spans="1:2" x14ac:dyDescent="0.25">
      <c r="A447" s="32" t="s">
        <v>108</v>
      </c>
      <c r="B447" s="4">
        <v>4319416</v>
      </c>
    </row>
    <row r="448" spans="1:2" x14ac:dyDescent="0.25">
      <c r="A448" s="278" t="s">
        <v>135</v>
      </c>
      <c r="B448" s="4">
        <v>4319416</v>
      </c>
    </row>
    <row r="449" spans="1:2" x14ac:dyDescent="0.25">
      <c r="A449" s="282">
        <v>2211</v>
      </c>
      <c r="B449" s="4">
        <v>1000000</v>
      </c>
    </row>
    <row r="450" spans="1:2" x14ac:dyDescent="0.25">
      <c r="A450" s="284" t="s">
        <v>112</v>
      </c>
      <c r="B450" s="4">
        <v>1000000</v>
      </c>
    </row>
    <row r="451" spans="1:2" x14ac:dyDescent="0.25">
      <c r="A451" s="282">
        <v>2441</v>
      </c>
      <c r="B451" s="4">
        <v>33000</v>
      </c>
    </row>
    <row r="452" spans="1:2" x14ac:dyDescent="0.25">
      <c r="A452" s="284" t="s">
        <v>174</v>
      </c>
      <c r="B452" s="4">
        <v>33000</v>
      </c>
    </row>
    <row r="453" spans="1:2" x14ac:dyDescent="0.25">
      <c r="A453" s="282">
        <v>2471</v>
      </c>
      <c r="B453" s="4">
        <v>12500</v>
      </c>
    </row>
    <row r="454" spans="1:2" x14ac:dyDescent="0.25">
      <c r="A454" s="284" t="s">
        <v>186</v>
      </c>
      <c r="B454" s="4">
        <v>12500</v>
      </c>
    </row>
    <row r="455" spans="1:2" x14ac:dyDescent="0.25">
      <c r="A455" s="282">
        <v>2491</v>
      </c>
      <c r="B455" s="4">
        <v>273050</v>
      </c>
    </row>
    <row r="456" spans="1:2" x14ac:dyDescent="0.25">
      <c r="A456" s="284" t="s">
        <v>194</v>
      </c>
      <c r="B456" s="4">
        <v>273050</v>
      </c>
    </row>
    <row r="457" spans="1:2" x14ac:dyDescent="0.25">
      <c r="A457" s="282">
        <v>2911</v>
      </c>
      <c r="B457" s="4">
        <v>1150</v>
      </c>
    </row>
    <row r="458" spans="1:2" x14ac:dyDescent="0.25">
      <c r="A458" s="284" t="s">
        <v>224</v>
      </c>
      <c r="B458" s="4">
        <v>1150</v>
      </c>
    </row>
    <row r="459" spans="1:2" x14ac:dyDescent="0.25">
      <c r="A459" s="282">
        <v>2921</v>
      </c>
      <c r="B459" s="4">
        <v>300</v>
      </c>
    </row>
    <row r="460" spans="1:2" x14ac:dyDescent="0.25">
      <c r="A460" s="284" t="s">
        <v>228</v>
      </c>
      <c r="B460" s="4">
        <v>300</v>
      </c>
    </row>
    <row r="461" spans="1:2" x14ac:dyDescent="0.25">
      <c r="A461" s="282">
        <v>3341</v>
      </c>
      <c r="B461" s="4">
        <v>139200</v>
      </c>
    </row>
    <row r="462" spans="1:2" x14ac:dyDescent="0.25">
      <c r="A462" s="284" t="s">
        <v>257</v>
      </c>
      <c r="B462" s="4">
        <v>139200</v>
      </c>
    </row>
    <row r="463" spans="1:2" x14ac:dyDescent="0.25">
      <c r="A463" s="282">
        <v>3821</v>
      </c>
      <c r="B463" s="4">
        <v>2860216</v>
      </c>
    </row>
    <row r="464" spans="1:2" x14ac:dyDescent="0.25">
      <c r="A464" s="284" t="s">
        <v>308</v>
      </c>
      <c r="B464" s="4">
        <v>2860216</v>
      </c>
    </row>
    <row r="465" spans="1:2" x14ac:dyDescent="0.25">
      <c r="A465" s="27" t="s">
        <v>189</v>
      </c>
      <c r="B465" s="4">
        <v>5792556.0700000003</v>
      </c>
    </row>
    <row r="466" spans="1:2" x14ac:dyDescent="0.25">
      <c r="A466" s="32" t="s">
        <v>101</v>
      </c>
      <c r="B466" s="4">
        <v>5792556.0700000003</v>
      </c>
    </row>
    <row r="467" spans="1:2" x14ac:dyDescent="0.25">
      <c r="A467" s="278" t="s">
        <v>187</v>
      </c>
      <c r="B467" s="4">
        <v>1792556.07</v>
      </c>
    </row>
    <row r="468" spans="1:2" x14ac:dyDescent="0.25">
      <c r="A468" s="282">
        <v>2471</v>
      </c>
      <c r="B468" s="4">
        <v>9653.11</v>
      </c>
    </row>
    <row r="469" spans="1:2" x14ac:dyDescent="0.25">
      <c r="A469" s="284" t="s">
        <v>186</v>
      </c>
      <c r="B469" s="4">
        <v>9653.11</v>
      </c>
    </row>
    <row r="470" spans="1:2" x14ac:dyDescent="0.25">
      <c r="A470" s="282">
        <v>2541</v>
      </c>
      <c r="B470" s="4">
        <v>1923.6</v>
      </c>
    </row>
    <row r="471" spans="1:2" x14ac:dyDescent="0.25">
      <c r="A471" s="284" t="s">
        <v>202</v>
      </c>
      <c r="B471" s="4">
        <v>1923.6</v>
      </c>
    </row>
    <row r="472" spans="1:2" x14ac:dyDescent="0.25">
      <c r="A472" s="282">
        <v>2721</v>
      </c>
      <c r="B472" s="4">
        <v>11538.6</v>
      </c>
    </row>
    <row r="473" spans="1:2" x14ac:dyDescent="0.25">
      <c r="A473" s="284" t="s">
        <v>221</v>
      </c>
      <c r="B473" s="4">
        <v>11538.6</v>
      </c>
    </row>
    <row r="474" spans="1:2" x14ac:dyDescent="0.25">
      <c r="A474" s="282">
        <v>2911</v>
      </c>
      <c r="B474" s="4">
        <v>100586.76</v>
      </c>
    </row>
    <row r="475" spans="1:2" x14ac:dyDescent="0.25">
      <c r="A475" s="284" t="s">
        <v>224</v>
      </c>
      <c r="B475" s="4">
        <v>100586.76</v>
      </c>
    </row>
    <row r="476" spans="1:2" x14ac:dyDescent="0.25">
      <c r="A476" s="282">
        <v>2981</v>
      </c>
      <c r="B476" s="4">
        <v>921.49</v>
      </c>
    </row>
    <row r="477" spans="1:2" x14ac:dyDescent="0.25">
      <c r="A477" s="284" t="s">
        <v>232</v>
      </c>
      <c r="B477" s="4">
        <v>921.49</v>
      </c>
    </row>
    <row r="478" spans="1:2" x14ac:dyDescent="0.25">
      <c r="A478" s="282">
        <v>3391</v>
      </c>
      <c r="B478" s="4">
        <v>1629760.37</v>
      </c>
    </row>
    <row r="479" spans="1:2" x14ac:dyDescent="0.25">
      <c r="A479" s="284" t="s">
        <v>263</v>
      </c>
      <c r="B479" s="4">
        <v>1629760.37</v>
      </c>
    </row>
    <row r="480" spans="1:2" x14ac:dyDescent="0.25">
      <c r="A480" s="282">
        <v>5291</v>
      </c>
      <c r="B480" s="4">
        <v>0</v>
      </c>
    </row>
    <row r="481" spans="1:2" x14ac:dyDescent="0.25">
      <c r="A481" s="284" t="s">
        <v>403</v>
      </c>
      <c r="B481" s="4">
        <v>0</v>
      </c>
    </row>
    <row r="482" spans="1:2" x14ac:dyDescent="0.25">
      <c r="A482" s="282">
        <v>5671</v>
      </c>
      <c r="B482" s="4">
        <v>38172.14</v>
      </c>
    </row>
    <row r="483" spans="1:2" x14ac:dyDescent="0.25">
      <c r="A483" s="284" t="s">
        <v>408</v>
      </c>
      <c r="B483" s="4">
        <v>38172.14</v>
      </c>
    </row>
    <row r="484" spans="1:2" x14ac:dyDescent="0.25">
      <c r="A484" s="278" t="s">
        <v>375</v>
      </c>
      <c r="B484" s="4">
        <v>4000000</v>
      </c>
    </row>
    <row r="485" spans="1:2" x14ac:dyDescent="0.25">
      <c r="A485" s="282">
        <v>4411</v>
      </c>
      <c r="B485" s="4">
        <v>4000000</v>
      </c>
    </row>
    <row r="486" spans="1:2" x14ac:dyDescent="0.25">
      <c r="A486" s="284" t="s">
        <v>374</v>
      </c>
      <c r="B486" s="4">
        <v>4000000</v>
      </c>
    </row>
    <row r="487" spans="1:2" x14ac:dyDescent="0.25">
      <c r="A487" s="27" t="s">
        <v>198</v>
      </c>
      <c r="B487" s="4">
        <v>2209024</v>
      </c>
    </row>
    <row r="488" spans="1:2" x14ac:dyDescent="0.25">
      <c r="A488" s="32" t="s">
        <v>154</v>
      </c>
      <c r="B488" s="4">
        <v>2209024</v>
      </c>
    </row>
    <row r="489" spans="1:2" x14ac:dyDescent="0.25">
      <c r="A489" s="278" t="s">
        <v>373</v>
      </c>
      <c r="B489" s="4">
        <v>1800000</v>
      </c>
    </row>
    <row r="490" spans="1:2" x14ac:dyDescent="0.25">
      <c r="A490" s="282">
        <v>4311</v>
      </c>
      <c r="B490" s="4">
        <v>1800000</v>
      </c>
    </row>
    <row r="491" spans="1:2" x14ac:dyDescent="0.25">
      <c r="A491" s="284" t="s">
        <v>369</v>
      </c>
      <c r="B491" s="4">
        <v>1800000</v>
      </c>
    </row>
    <row r="492" spans="1:2" x14ac:dyDescent="0.25">
      <c r="A492" s="278" t="s">
        <v>372</v>
      </c>
      <c r="B492" s="4">
        <v>100000</v>
      </c>
    </row>
    <row r="493" spans="1:2" x14ac:dyDescent="0.25">
      <c r="A493" s="282">
        <v>4311</v>
      </c>
      <c r="B493" s="4">
        <v>100000</v>
      </c>
    </row>
    <row r="494" spans="1:2" x14ac:dyDescent="0.25">
      <c r="A494" s="284" t="s">
        <v>369</v>
      </c>
      <c r="B494" s="4">
        <v>100000</v>
      </c>
    </row>
    <row r="495" spans="1:2" x14ac:dyDescent="0.25">
      <c r="A495" s="278" t="s">
        <v>196</v>
      </c>
      <c r="B495" s="4">
        <v>309024</v>
      </c>
    </row>
    <row r="496" spans="1:2" x14ac:dyDescent="0.25">
      <c r="A496" s="282">
        <v>2521</v>
      </c>
      <c r="B496" s="4">
        <v>309024</v>
      </c>
    </row>
    <row r="497" spans="1:2" x14ac:dyDescent="0.25">
      <c r="A497" s="284" t="s">
        <v>199</v>
      </c>
      <c r="B497" s="4">
        <v>309024</v>
      </c>
    </row>
    <row r="498" spans="1:2" x14ac:dyDescent="0.25">
      <c r="A498" s="27" t="s">
        <v>318</v>
      </c>
      <c r="B498" s="4">
        <v>77831973.75999999</v>
      </c>
    </row>
    <row r="499" spans="1:2" x14ac:dyDescent="0.25">
      <c r="A499" s="32" t="s">
        <v>45</v>
      </c>
      <c r="B499" s="4">
        <v>77831973.75999999</v>
      </c>
    </row>
    <row r="500" spans="1:2" x14ac:dyDescent="0.25">
      <c r="A500" s="278" t="s">
        <v>316</v>
      </c>
      <c r="B500" s="4">
        <v>77831973.75999999</v>
      </c>
    </row>
    <row r="501" spans="1:2" x14ac:dyDescent="0.25">
      <c r="A501" s="282">
        <v>3921</v>
      </c>
      <c r="B501" s="4">
        <v>7807281.0800000001</v>
      </c>
    </row>
    <row r="502" spans="1:2" x14ac:dyDescent="0.25">
      <c r="A502" s="284" t="s">
        <v>319</v>
      </c>
      <c r="B502" s="4">
        <v>7807281.0800000001</v>
      </c>
    </row>
    <row r="503" spans="1:2" x14ac:dyDescent="0.25">
      <c r="A503" s="282">
        <v>3922</v>
      </c>
      <c r="B503" s="4">
        <v>17679</v>
      </c>
    </row>
    <row r="504" spans="1:2" x14ac:dyDescent="0.25">
      <c r="A504" s="284" t="s">
        <v>330</v>
      </c>
      <c r="B504" s="4">
        <v>17679</v>
      </c>
    </row>
    <row r="505" spans="1:2" x14ac:dyDescent="0.25">
      <c r="A505" s="282">
        <v>3941</v>
      </c>
      <c r="B505" s="4">
        <v>80218</v>
      </c>
    </row>
    <row r="506" spans="1:2" x14ac:dyDescent="0.25">
      <c r="A506" s="284" t="s">
        <v>331</v>
      </c>
      <c r="B506" s="4">
        <v>80218</v>
      </c>
    </row>
    <row r="507" spans="1:2" x14ac:dyDescent="0.25">
      <c r="A507" s="282">
        <v>4211</v>
      </c>
      <c r="B507" s="4">
        <v>2200000</v>
      </c>
    </row>
    <row r="508" spans="1:2" x14ac:dyDescent="0.25">
      <c r="A508" s="284" t="s">
        <v>336</v>
      </c>
      <c r="B508" s="4">
        <v>2200000</v>
      </c>
    </row>
    <row r="509" spans="1:2" x14ac:dyDescent="0.25">
      <c r="A509" s="282">
        <v>4251</v>
      </c>
      <c r="B509" s="4">
        <v>7000000</v>
      </c>
    </row>
    <row r="510" spans="1:2" x14ac:dyDescent="0.25">
      <c r="A510" s="284" t="s">
        <v>368</v>
      </c>
      <c r="B510" s="4">
        <v>7000000</v>
      </c>
    </row>
    <row r="511" spans="1:2" x14ac:dyDescent="0.25">
      <c r="A511" s="282">
        <v>5811</v>
      </c>
      <c r="B511" s="4">
        <v>1258837.02</v>
      </c>
    </row>
    <row r="512" spans="1:2" x14ac:dyDescent="0.25">
      <c r="A512" s="284" t="s">
        <v>410</v>
      </c>
      <c r="B512" s="4">
        <v>1258837.02</v>
      </c>
    </row>
    <row r="513" spans="1:2" x14ac:dyDescent="0.25">
      <c r="A513" s="282">
        <v>9111</v>
      </c>
      <c r="B513" s="4">
        <v>38214340.659999996</v>
      </c>
    </row>
    <row r="514" spans="1:2" x14ac:dyDescent="0.25">
      <c r="A514" s="284" t="s">
        <v>424</v>
      </c>
      <c r="B514" s="4">
        <v>38214340.659999996</v>
      </c>
    </row>
    <row r="515" spans="1:2" x14ac:dyDescent="0.25">
      <c r="A515" s="282">
        <v>9211</v>
      </c>
      <c r="B515" s="4">
        <v>21253618</v>
      </c>
    </row>
    <row r="516" spans="1:2" x14ac:dyDescent="0.25">
      <c r="A516" s="284" t="s">
        <v>425</v>
      </c>
      <c r="B516" s="4">
        <v>21253618</v>
      </c>
    </row>
    <row r="517" spans="1:2" x14ac:dyDescent="0.25">
      <c r="A517" s="27" t="s">
        <v>84</v>
      </c>
      <c r="B517" s="4">
        <v>5975500</v>
      </c>
    </row>
    <row r="518" spans="1:2" x14ac:dyDescent="0.25">
      <c r="A518" s="32" t="s">
        <v>45</v>
      </c>
      <c r="B518" s="4">
        <v>5975500</v>
      </c>
    </row>
    <row r="519" spans="1:2" x14ac:dyDescent="0.25">
      <c r="A519" s="278" t="s">
        <v>82</v>
      </c>
      <c r="B519" s="4">
        <v>5975500</v>
      </c>
    </row>
    <row r="520" spans="1:2" x14ac:dyDescent="0.25">
      <c r="A520" s="282">
        <v>2111</v>
      </c>
      <c r="B520" s="4">
        <v>5500</v>
      </c>
    </row>
    <row r="521" spans="1:2" x14ac:dyDescent="0.25">
      <c r="A521" s="284" t="s">
        <v>77</v>
      </c>
      <c r="B521" s="4">
        <v>5500</v>
      </c>
    </row>
    <row r="522" spans="1:2" x14ac:dyDescent="0.25">
      <c r="A522" s="282">
        <v>2181</v>
      </c>
      <c r="B522" s="4">
        <v>5370000</v>
      </c>
    </row>
    <row r="523" spans="1:2" x14ac:dyDescent="0.25">
      <c r="A523" s="284" t="s">
        <v>105</v>
      </c>
      <c r="B523" s="4">
        <v>5370000</v>
      </c>
    </row>
    <row r="524" spans="1:2" x14ac:dyDescent="0.25">
      <c r="A524" s="282">
        <v>3942</v>
      </c>
      <c r="B524" s="4">
        <v>300000</v>
      </c>
    </row>
    <row r="525" spans="1:2" x14ac:dyDescent="0.25">
      <c r="A525" s="284" t="s">
        <v>332</v>
      </c>
      <c r="B525" s="4">
        <v>300000</v>
      </c>
    </row>
    <row r="526" spans="1:2" x14ac:dyDescent="0.25">
      <c r="A526" s="282">
        <v>3951</v>
      </c>
      <c r="B526" s="4">
        <v>300000</v>
      </c>
    </row>
    <row r="527" spans="1:2" x14ac:dyDescent="0.25">
      <c r="A527" s="284" t="s">
        <v>333</v>
      </c>
      <c r="B527" s="4">
        <v>300000</v>
      </c>
    </row>
    <row r="528" spans="1:2" x14ac:dyDescent="0.25">
      <c r="A528" s="27" t="s">
        <v>297</v>
      </c>
      <c r="B528" s="4">
        <v>315781923.36000001</v>
      </c>
    </row>
    <row r="529" spans="1:2" x14ac:dyDescent="0.25">
      <c r="A529" s="32" t="s">
        <v>119</v>
      </c>
      <c r="B529" s="4">
        <v>315781923.36000001</v>
      </c>
    </row>
    <row r="530" spans="1:2" x14ac:dyDescent="0.25">
      <c r="A530" s="278" t="s">
        <v>295</v>
      </c>
      <c r="B530" s="4">
        <v>265781923.35999998</v>
      </c>
    </row>
    <row r="531" spans="1:2" x14ac:dyDescent="0.25">
      <c r="A531" s="282">
        <v>3711</v>
      </c>
      <c r="B531" s="4">
        <v>5000</v>
      </c>
    </row>
    <row r="532" spans="1:2" x14ac:dyDescent="0.25">
      <c r="A532" s="284" t="s">
        <v>292</v>
      </c>
      <c r="B532" s="4">
        <v>5000</v>
      </c>
    </row>
    <row r="533" spans="1:2" x14ac:dyDescent="0.25">
      <c r="A533" s="282">
        <v>3751</v>
      </c>
      <c r="B533" s="4">
        <v>8000</v>
      </c>
    </row>
    <row r="534" spans="1:2" x14ac:dyDescent="0.25">
      <c r="A534" s="284" t="s">
        <v>301</v>
      </c>
      <c r="B534" s="4">
        <v>8000</v>
      </c>
    </row>
    <row r="535" spans="1:2" x14ac:dyDescent="0.25">
      <c r="A535" s="282">
        <v>3922</v>
      </c>
      <c r="B535" s="4">
        <v>1300000</v>
      </c>
    </row>
    <row r="536" spans="1:2" x14ac:dyDescent="0.25">
      <c r="A536" s="284" t="s">
        <v>330</v>
      </c>
      <c r="B536" s="4">
        <v>1300000</v>
      </c>
    </row>
    <row r="537" spans="1:2" x14ac:dyDescent="0.25">
      <c r="A537" s="282">
        <v>3941</v>
      </c>
      <c r="B537" s="4">
        <v>0</v>
      </c>
    </row>
    <row r="538" spans="1:2" x14ac:dyDescent="0.25">
      <c r="A538" s="284" t="s">
        <v>331</v>
      </c>
      <c r="B538" s="4">
        <v>0</v>
      </c>
    </row>
    <row r="539" spans="1:2" x14ac:dyDescent="0.25">
      <c r="A539" s="282">
        <v>6121</v>
      </c>
      <c r="B539" s="4">
        <v>108500000</v>
      </c>
    </row>
    <row r="540" spans="1:2" x14ac:dyDescent="0.25">
      <c r="A540" s="284" t="s">
        <v>415</v>
      </c>
      <c r="B540" s="4">
        <v>108500000</v>
      </c>
    </row>
    <row r="541" spans="1:2" x14ac:dyDescent="0.25">
      <c r="A541" s="282">
        <v>6131</v>
      </c>
      <c r="B541" s="4">
        <v>147968923.35999998</v>
      </c>
    </row>
    <row r="542" spans="1:2" x14ac:dyDescent="0.25">
      <c r="A542" s="284" t="s">
        <v>418</v>
      </c>
      <c r="B542" s="4">
        <v>147968923.35999998</v>
      </c>
    </row>
    <row r="543" spans="1:2" x14ac:dyDescent="0.25">
      <c r="A543" s="282">
        <v>6151</v>
      </c>
      <c r="B543" s="4">
        <v>8000000</v>
      </c>
    </row>
    <row r="544" spans="1:2" x14ac:dyDescent="0.25">
      <c r="A544" s="284" t="s">
        <v>419</v>
      </c>
      <c r="B544" s="4">
        <v>8000000</v>
      </c>
    </row>
    <row r="545" spans="1:2" x14ac:dyDescent="0.25">
      <c r="A545" s="278" t="s">
        <v>417</v>
      </c>
      <c r="B545" s="4">
        <v>50000000</v>
      </c>
    </row>
    <row r="546" spans="1:2" x14ac:dyDescent="0.25">
      <c r="A546" s="282">
        <v>6121</v>
      </c>
      <c r="B546" s="4">
        <v>50000000</v>
      </c>
    </row>
    <row r="547" spans="1:2" x14ac:dyDescent="0.25">
      <c r="A547" s="284" t="s">
        <v>415</v>
      </c>
      <c r="B547" s="4">
        <v>50000000</v>
      </c>
    </row>
    <row r="548" spans="1:2" x14ac:dyDescent="0.25">
      <c r="A548" s="27" t="s">
        <v>251</v>
      </c>
      <c r="B548" s="4">
        <v>71750000</v>
      </c>
    </row>
    <row r="549" spans="1:2" x14ac:dyDescent="0.25">
      <c r="A549" s="32" t="s">
        <v>108</v>
      </c>
      <c r="B549" s="4">
        <v>71750000</v>
      </c>
    </row>
    <row r="550" spans="1:2" x14ac:dyDescent="0.25">
      <c r="A550" s="278" t="s">
        <v>259</v>
      </c>
      <c r="B550" s="4">
        <v>10450000</v>
      </c>
    </row>
    <row r="551" spans="1:2" x14ac:dyDescent="0.25">
      <c r="A551" s="282">
        <v>3351</v>
      </c>
      <c r="B551" s="4">
        <v>450000</v>
      </c>
    </row>
    <row r="552" spans="1:2" x14ac:dyDescent="0.25">
      <c r="A552" s="284" t="s">
        <v>258</v>
      </c>
      <c r="B552" s="4">
        <v>450000</v>
      </c>
    </row>
    <row r="553" spans="1:2" x14ac:dyDescent="0.25">
      <c r="A553" s="282">
        <v>4411</v>
      </c>
      <c r="B553" s="4">
        <v>10000000</v>
      </c>
    </row>
    <row r="554" spans="1:2" x14ac:dyDescent="0.25">
      <c r="A554" s="284" t="s">
        <v>374</v>
      </c>
      <c r="B554" s="4">
        <v>10000000</v>
      </c>
    </row>
    <row r="555" spans="1:2" x14ac:dyDescent="0.25">
      <c r="A555" s="278" t="s">
        <v>380</v>
      </c>
      <c r="B555" s="4">
        <v>50566898.219999999</v>
      </c>
    </row>
    <row r="556" spans="1:2" x14ac:dyDescent="0.25">
      <c r="A556" s="282">
        <v>4411</v>
      </c>
      <c r="B556" s="4">
        <v>50566898.219999999</v>
      </c>
    </row>
    <row r="557" spans="1:2" x14ac:dyDescent="0.25">
      <c r="A557" s="284" t="s">
        <v>374</v>
      </c>
      <c r="B557" s="4">
        <v>50566898.219999999</v>
      </c>
    </row>
    <row r="558" spans="1:2" x14ac:dyDescent="0.25">
      <c r="A558" s="278" t="s">
        <v>249</v>
      </c>
      <c r="B558" s="4">
        <v>10733101.779999999</v>
      </c>
    </row>
    <row r="559" spans="1:2" x14ac:dyDescent="0.25">
      <c r="A559" s="282">
        <v>3251</v>
      </c>
      <c r="B559" s="4">
        <v>0</v>
      </c>
    </row>
    <row r="560" spans="1:2" x14ac:dyDescent="0.25">
      <c r="A560" s="284" t="s">
        <v>246</v>
      </c>
      <c r="B560" s="4">
        <v>0</v>
      </c>
    </row>
    <row r="561" spans="1:2" x14ac:dyDescent="0.25">
      <c r="A561" s="282">
        <v>4411</v>
      </c>
      <c r="B561" s="4">
        <v>10733101.779999999</v>
      </c>
    </row>
    <row r="562" spans="1:2" x14ac:dyDescent="0.25">
      <c r="A562" s="284" t="s">
        <v>374</v>
      </c>
      <c r="B562" s="4">
        <v>10733101.779999999</v>
      </c>
    </row>
    <row r="563" spans="1:2" x14ac:dyDescent="0.25">
      <c r="A563" s="27" t="s">
        <v>111</v>
      </c>
      <c r="B563" s="4">
        <v>1167623.6000000001</v>
      </c>
    </row>
    <row r="564" spans="1:2" x14ac:dyDescent="0.25">
      <c r="A564" s="32" t="s">
        <v>108</v>
      </c>
      <c r="B564" s="4">
        <v>1167623.6000000001</v>
      </c>
    </row>
    <row r="565" spans="1:2" x14ac:dyDescent="0.25">
      <c r="A565" s="278" t="s">
        <v>109</v>
      </c>
      <c r="B565" s="4">
        <v>1167623.6000000001</v>
      </c>
    </row>
    <row r="566" spans="1:2" x14ac:dyDescent="0.25">
      <c r="A566" s="282">
        <v>2211</v>
      </c>
      <c r="B566" s="4">
        <v>500000</v>
      </c>
    </row>
    <row r="567" spans="1:2" x14ac:dyDescent="0.25">
      <c r="A567" s="284" t="s">
        <v>112</v>
      </c>
      <c r="B567" s="4">
        <v>500000</v>
      </c>
    </row>
    <row r="568" spans="1:2" x14ac:dyDescent="0.25">
      <c r="A568" s="282">
        <v>2231</v>
      </c>
      <c r="B568" s="4">
        <v>5000</v>
      </c>
    </row>
    <row r="569" spans="1:2" x14ac:dyDescent="0.25">
      <c r="A569" s="284" t="s">
        <v>158</v>
      </c>
      <c r="B569" s="4">
        <v>5000</v>
      </c>
    </row>
    <row r="570" spans="1:2" x14ac:dyDescent="0.25">
      <c r="A570" s="282">
        <v>3291</v>
      </c>
      <c r="B570" s="4">
        <v>127623.6</v>
      </c>
    </row>
    <row r="571" spans="1:2" x14ac:dyDescent="0.25">
      <c r="A571" s="284" t="s">
        <v>253</v>
      </c>
      <c r="B571" s="4">
        <v>127623.6</v>
      </c>
    </row>
    <row r="572" spans="1:2" x14ac:dyDescent="0.25">
      <c r="A572" s="282">
        <v>3811</v>
      </c>
      <c r="B572" s="4">
        <v>15000</v>
      </c>
    </row>
    <row r="573" spans="1:2" x14ac:dyDescent="0.25">
      <c r="A573" s="284" t="s">
        <v>304</v>
      </c>
      <c r="B573" s="4">
        <v>15000</v>
      </c>
    </row>
    <row r="574" spans="1:2" x14ac:dyDescent="0.25">
      <c r="A574" s="282">
        <v>3821</v>
      </c>
      <c r="B574" s="4">
        <v>520000</v>
      </c>
    </row>
    <row r="575" spans="1:2" x14ac:dyDescent="0.25">
      <c r="A575" s="284" t="s">
        <v>308</v>
      </c>
      <c r="B575" s="4">
        <v>520000</v>
      </c>
    </row>
    <row r="576" spans="1:2" x14ac:dyDescent="0.25">
      <c r="A576" s="27" t="s">
        <v>192</v>
      </c>
      <c r="B576" s="4">
        <v>16200000</v>
      </c>
    </row>
    <row r="577" spans="1:2" x14ac:dyDescent="0.25">
      <c r="A577" s="32" t="s">
        <v>119</v>
      </c>
      <c r="B577" s="4">
        <v>16200000</v>
      </c>
    </row>
    <row r="578" spans="1:2" x14ac:dyDescent="0.25">
      <c r="A578" s="278" t="s">
        <v>190</v>
      </c>
      <c r="B578" s="4">
        <v>16200000</v>
      </c>
    </row>
    <row r="579" spans="1:2" x14ac:dyDescent="0.25">
      <c r="A579" s="282">
        <v>2481</v>
      </c>
      <c r="B579" s="4">
        <v>10000</v>
      </c>
    </row>
    <row r="580" spans="1:2" x14ac:dyDescent="0.25">
      <c r="A580" s="284" t="s">
        <v>193</v>
      </c>
      <c r="B580" s="4">
        <v>10000</v>
      </c>
    </row>
    <row r="581" spans="1:2" x14ac:dyDescent="0.25">
      <c r="A581" s="282">
        <v>2521</v>
      </c>
      <c r="B581" s="4">
        <v>300000</v>
      </c>
    </row>
    <row r="582" spans="1:2" x14ac:dyDescent="0.25">
      <c r="A582" s="284" t="s">
        <v>199</v>
      </c>
      <c r="B582" s="4">
        <v>300000</v>
      </c>
    </row>
    <row r="583" spans="1:2" x14ac:dyDescent="0.25">
      <c r="A583" s="282">
        <v>2531</v>
      </c>
      <c r="B583" s="4">
        <v>4500000</v>
      </c>
    </row>
    <row r="584" spans="1:2" x14ac:dyDescent="0.25">
      <c r="A584" s="284" t="s">
        <v>200</v>
      </c>
      <c r="B584" s="4">
        <v>4500000</v>
      </c>
    </row>
    <row r="585" spans="1:2" x14ac:dyDescent="0.25">
      <c r="A585" s="282">
        <v>2541</v>
      </c>
      <c r="B585" s="4">
        <v>5990000</v>
      </c>
    </row>
    <row r="586" spans="1:2" x14ac:dyDescent="0.25">
      <c r="A586" s="284" t="s">
        <v>202</v>
      </c>
      <c r="B586" s="4">
        <v>5990000</v>
      </c>
    </row>
    <row r="587" spans="1:2" x14ac:dyDescent="0.25">
      <c r="A587" s="282">
        <v>3391</v>
      </c>
      <c r="B587" s="4">
        <v>4000000</v>
      </c>
    </row>
    <row r="588" spans="1:2" x14ac:dyDescent="0.25">
      <c r="A588" s="284" t="s">
        <v>263</v>
      </c>
      <c r="B588" s="4">
        <v>4000000</v>
      </c>
    </row>
    <row r="589" spans="1:2" x14ac:dyDescent="0.25">
      <c r="A589" s="282">
        <v>3541</v>
      </c>
      <c r="B589" s="4">
        <v>500000</v>
      </c>
    </row>
    <row r="590" spans="1:2" x14ac:dyDescent="0.25">
      <c r="A590" s="284" t="s">
        <v>278</v>
      </c>
      <c r="B590" s="4">
        <v>500000</v>
      </c>
    </row>
    <row r="591" spans="1:2" x14ac:dyDescent="0.25">
      <c r="A591" s="282">
        <v>3581</v>
      </c>
      <c r="B591" s="4">
        <v>900000</v>
      </c>
    </row>
    <row r="592" spans="1:2" x14ac:dyDescent="0.25">
      <c r="A592" s="284" t="s">
        <v>287</v>
      </c>
      <c r="B592" s="4">
        <v>900000</v>
      </c>
    </row>
    <row r="593" spans="1:2" x14ac:dyDescent="0.25">
      <c r="A593" s="27" t="s">
        <v>312</v>
      </c>
      <c r="B593" s="4">
        <v>500000</v>
      </c>
    </row>
    <row r="594" spans="1:2" x14ac:dyDescent="0.25">
      <c r="A594" s="32" t="s">
        <v>154</v>
      </c>
      <c r="B594" s="4">
        <v>500000</v>
      </c>
    </row>
    <row r="595" spans="1:2" x14ac:dyDescent="0.25">
      <c r="A595" s="278" t="s">
        <v>310</v>
      </c>
      <c r="B595" s="4">
        <v>500000</v>
      </c>
    </row>
    <row r="596" spans="1:2" x14ac:dyDescent="0.25">
      <c r="A596" s="282">
        <v>3821</v>
      </c>
      <c r="B596" s="4">
        <v>200000</v>
      </c>
    </row>
    <row r="597" spans="1:2" x14ac:dyDescent="0.25">
      <c r="A597" s="284" t="s">
        <v>308</v>
      </c>
      <c r="B597" s="4">
        <v>200000</v>
      </c>
    </row>
    <row r="598" spans="1:2" x14ac:dyDescent="0.25">
      <c r="A598" s="282">
        <v>4311</v>
      </c>
      <c r="B598" s="4">
        <v>300000</v>
      </c>
    </row>
    <row r="599" spans="1:2" x14ac:dyDescent="0.25">
      <c r="A599" s="284" t="s">
        <v>369</v>
      </c>
      <c r="B599" s="4">
        <v>300000</v>
      </c>
    </row>
    <row r="600" spans="1:2" x14ac:dyDescent="0.25">
      <c r="A600" s="27" t="s">
        <v>104</v>
      </c>
      <c r="B600" s="4">
        <v>2538000</v>
      </c>
    </row>
    <row r="601" spans="1:2" x14ac:dyDescent="0.25">
      <c r="A601" s="32" t="s">
        <v>101</v>
      </c>
      <c r="B601" s="4">
        <v>2538000</v>
      </c>
    </row>
    <row r="602" spans="1:2" x14ac:dyDescent="0.25">
      <c r="A602" s="278" t="s">
        <v>102</v>
      </c>
      <c r="B602" s="4">
        <v>2538000</v>
      </c>
    </row>
    <row r="603" spans="1:2" x14ac:dyDescent="0.25">
      <c r="A603" s="282">
        <v>2181</v>
      </c>
      <c r="B603" s="4">
        <v>70000</v>
      </c>
    </row>
    <row r="604" spans="1:2" x14ac:dyDescent="0.25">
      <c r="A604" s="284" t="s">
        <v>105</v>
      </c>
      <c r="B604" s="4">
        <v>70000</v>
      </c>
    </row>
    <row r="605" spans="1:2" x14ac:dyDescent="0.25">
      <c r="A605" s="282">
        <v>2211</v>
      </c>
      <c r="B605" s="4">
        <v>15000</v>
      </c>
    </row>
    <row r="606" spans="1:2" x14ac:dyDescent="0.25">
      <c r="A606" s="284" t="s">
        <v>112</v>
      </c>
      <c r="B606" s="4">
        <v>15000</v>
      </c>
    </row>
    <row r="607" spans="1:2" x14ac:dyDescent="0.25">
      <c r="A607" s="282">
        <v>3311</v>
      </c>
      <c r="B607" s="4">
        <v>2450000</v>
      </c>
    </row>
    <row r="608" spans="1:2" x14ac:dyDescent="0.25">
      <c r="A608" s="284" t="s">
        <v>254</v>
      </c>
      <c r="B608" s="4">
        <v>2450000</v>
      </c>
    </row>
    <row r="609" spans="1:2" x14ac:dyDescent="0.25">
      <c r="A609" s="282">
        <v>3751</v>
      </c>
      <c r="B609" s="4">
        <v>3000</v>
      </c>
    </row>
    <row r="610" spans="1:2" x14ac:dyDescent="0.25">
      <c r="A610" s="284" t="s">
        <v>301</v>
      </c>
      <c r="B610" s="4">
        <v>3000</v>
      </c>
    </row>
    <row r="611" spans="1:2" x14ac:dyDescent="0.25">
      <c r="A611" s="27" t="s">
        <v>208</v>
      </c>
      <c r="B611" s="4">
        <v>1022500</v>
      </c>
    </row>
    <row r="612" spans="1:2" x14ac:dyDescent="0.25">
      <c r="A612" s="32" t="s">
        <v>145</v>
      </c>
      <c r="B612" s="4">
        <v>1022500</v>
      </c>
    </row>
    <row r="613" spans="1:2" x14ac:dyDescent="0.25">
      <c r="A613" s="278" t="s">
        <v>206</v>
      </c>
      <c r="B613" s="4">
        <v>1022500</v>
      </c>
    </row>
    <row r="614" spans="1:2" x14ac:dyDescent="0.25">
      <c r="A614" s="282">
        <v>2591</v>
      </c>
      <c r="B614" s="4">
        <v>800000</v>
      </c>
    </row>
    <row r="615" spans="1:2" x14ac:dyDescent="0.25">
      <c r="A615" s="284" t="s">
        <v>209</v>
      </c>
      <c r="B615" s="4">
        <v>800000</v>
      </c>
    </row>
    <row r="616" spans="1:2" x14ac:dyDescent="0.25">
      <c r="A616" s="282">
        <v>3291</v>
      </c>
      <c r="B616" s="4">
        <v>72500</v>
      </c>
    </row>
    <row r="617" spans="1:2" x14ac:dyDescent="0.25">
      <c r="A617" s="284" t="s">
        <v>253</v>
      </c>
      <c r="B617" s="4">
        <v>72500</v>
      </c>
    </row>
    <row r="618" spans="1:2" x14ac:dyDescent="0.25">
      <c r="A618" s="282">
        <v>3821</v>
      </c>
      <c r="B618" s="4">
        <v>150000</v>
      </c>
    </row>
    <row r="619" spans="1:2" x14ac:dyDescent="0.25">
      <c r="A619" s="284" t="s">
        <v>308</v>
      </c>
      <c r="B619" s="4">
        <v>150000</v>
      </c>
    </row>
    <row r="620" spans="1:2" x14ac:dyDescent="0.25">
      <c r="A620" s="27" t="s">
        <v>346</v>
      </c>
      <c r="B620" s="4">
        <v>6260294</v>
      </c>
    </row>
    <row r="621" spans="1:2" x14ac:dyDescent="0.25">
      <c r="A621" s="32" t="s">
        <v>101</v>
      </c>
      <c r="B621" s="4">
        <v>6260294</v>
      </c>
    </row>
    <row r="622" spans="1:2" x14ac:dyDescent="0.25">
      <c r="A622" s="278" t="s">
        <v>344</v>
      </c>
      <c r="B622" s="4">
        <v>6260294</v>
      </c>
    </row>
    <row r="623" spans="1:2" x14ac:dyDescent="0.25">
      <c r="A623" s="282">
        <v>4211</v>
      </c>
      <c r="B623" s="4">
        <v>6260294</v>
      </c>
    </row>
    <row r="624" spans="1:2" x14ac:dyDescent="0.25">
      <c r="A624" s="284" t="s">
        <v>336</v>
      </c>
      <c r="B624" s="4">
        <v>6260294</v>
      </c>
    </row>
    <row r="625" spans="1:2" x14ac:dyDescent="0.25">
      <c r="A625" s="27" t="s">
        <v>367</v>
      </c>
      <c r="B625" s="4">
        <v>5657837.1900000004</v>
      </c>
    </row>
    <row r="626" spans="1:2" x14ac:dyDescent="0.25">
      <c r="A626" s="32" t="s">
        <v>101</v>
      </c>
      <c r="B626" s="4">
        <v>5657837.1900000004</v>
      </c>
    </row>
    <row r="627" spans="1:2" x14ac:dyDescent="0.25">
      <c r="A627" s="278" t="s">
        <v>365</v>
      </c>
      <c r="B627" s="4">
        <v>5657837.1900000004</v>
      </c>
    </row>
    <row r="628" spans="1:2" x14ac:dyDescent="0.25">
      <c r="A628" s="282">
        <v>4211</v>
      </c>
      <c r="B628" s="4">
        <v>5657837.1900000004</v>
      </c>
    </row>
    <row r="629" spans="1:2" x14ac:dyDescent="0.25">
      <c r="A629" s="284" t="s">
        <v>336</v>
      </c>
      <c r="B629" s="4">
        <v>5657837.1900000004</v>
      </c>
    </row>
    <row r="630" spans="1:2" x14ac:dyDescent="0.25">
      <c r="A630" s="27" t="s">
        <v>220</v>
      </c>
      <c r="B630" s="4">
        <v>11441551.550000001</v>
      </c>
    </row>
    <row r="631" spans="1:2" x14ac:dyDescent="0.25">
      <c r="A631" s="32" t="s">
        <v>45</v>
      </c>
      <c r="B631" s="4">
        <v>11441551.550000001</v>
      </c>
    </row>
    <row r="632" spans="1:2" x14ac:dyDescent="0.25">
      <c r="A632" s="278" t="s">
        <v>218</v>
      </c>
      <c r="B632" s="4">
        <v>11441551.550000001</v>
      </c>
    </row>
    <row r="633" spans="1:2" x14ac:dyDescent="0.25">
      <c r="A633" s="282">
        <v>2711</v>
      </c>
      <c r="B633" s="4">
        <v>1457211.55</v>
      </c>
    </row>
    <row r="634" spans="1:2" x14ac:dyDescent="0.25">
      <c r="A634" s="284" t="s">
        <v>215</v>
      </c>
      <c r="B634" s="4">
        <v>1457211.55</v>
      </c>
    </row>
    <row r="635" spans="1:2" x14ac:dyDescent="0.25">
      <c r="A635" s="282">
        <v>3361</v>
      </c>
      <c r="B635" s="4">
        <v>9984340</v>
      </c>
    </row>
    <row r="636" spans="1:2" x14ac:dyDescent="0.25">
      <c r="A636" s="284" t="s">
        <v>260</v>
      </c>
      <c r="B636" s="4">
        <v>9984340</v>
      </c>
    </row>
    <row r="637" spans="1:2" x14ac:dyDescent="0.25">
      <c r="A637" s="27" t="s">
        <v>300</v>
      </c>
      <c r="B637" s="4">
        <v>3829000</v>
      </c>
    </row>
    <row r="638" spans="1:2" x14ac:dyDescent="0.25">
      <c r="A638" s="32" t="s">
        <v>101</v>
      </c>
      <c r="B638" s="4">
        <v>3829000</v>
      </c>
    </row>
    <row r="639" spans="1:2" x14ac:dyDescent="0.25">
      <c r="A639" s="278" t="s">
        <v>298</v>
      </c>
      <c r="B639" s="4">
        <v>3829000</v>
      </c>
    </row>
    <row r="640" spans="1:2" x14ac:dyDescent="0.25">
      <c r="A640" s="282">
        <v>3711</v>
      </c>
      <c r="B640" s="4">
        <v>16000</v>
      </c>
    </row>
    <row r="641" spans="1:2" x14ac:dyDescent="0.25">
      <c r="A641" s="284" t="s">
        <v>292</v>
      </c>
      <c r="B641" s="4">
        <v>16000</v>
      </c>
    </row>
    <row r="642" spans="1:2" x14ac:dyDescent="0.25">
      <c r="A642" s="282">
        <v>3751</v>
      </c>
      <c r="B642" s="4">
        <v>13000</v>
      </c>
    </row>
    <row r="643" spans="1:2" x14ac:dyDescent="0.25">
      <c r="A643" s="284" t="s">
        <v>301</v>
      </c>
      <c r="B643" s="4">
        <v>13000</v>
      </c>
    </row>
    <row r="644" spans="1:2" x14ac:dyDescent="0.25">
      <c r="A644" s="282">
        <v>4411</v>
      </c>
      <c r="B644" s="4">
        <v>1220000</v>
      </c>
    </row>
    <row r="645" spans="1:2" x14ac:dyDescent="0.25">
      <c r="A645" s="284" t="s">
        <v>374</v>
      </c>
      <c r="B645" s="4">
        <v>1220000</v>
      </c>
    </row>
    <row r="646" spans="1:2" x14ac:dyDescent="0.25">
      <c r="A646" s="282">
        <v>4451</v>
      </c>
      <c r="B646" s="4">
        <v>2580000</v>
      </c>
    </row>
    <row r="647" spans="1:2" x14ac:dyDescent="0.25">
      <c r="A647" s="284" t="s">
        <v>387</v>
      </c>
      <c r="B647" s="4">
        <v>2580000</v>
      </c>
    </row>
    <row r="648" spans="1:2" x14ac:dyDescent="0.25">
      <c r="A648" s="27" t="s">
        <v>352</v>
      </c>
      <c r="B648" s="4">
        <v>59615914.649999999</v>
      </c>
    </row>
    <row r="649" spans="1:2" x14ac:dyDescent="0.25">
      <c r="A649" s="32" t="s">
        <v>101</v>
      </c>
      <c r="B649" s="4">
        <v>59615914.649999999</v>
      </c>
    </row>
    <row r="650" spans="1:2" x14ac:dyDescent="0.25">
      <c r="A650" s="278" t="s">
        <v>350</v>
      </c>
      <c r="B650" s="4">
        <v>59615914.649999999</v>
      </c>
    </row>
    <row r="651" spans="1:2" x14ac:dyDescent="0.25">
      <c r="A651" s="282">
        <v>4211</v>
      </c>
      <c r="B651" s="4">
        <v>59615914.649999999</v>
      </c>
    </row>
    <row r="652" spans="1:2" x14ac:dyDescent="0.25">
      <c r="A652" s="284" t="s">
        <v>336</v>
      </c>
      <c r="B652" s="4">
        <v>59615914.649999999</v>
      </c>
    </row>
    <row r="653" spans="1:2" x14ac:dyDescent="0.25">
      <c r="A653" s="27" t="s">
        <v>148</v>
      </c>
      <c r="B653" s="4">
        <v>980000</v>
      </c>
    </row>
    <row r="654" spans="1:2" x14ac:dyDescent="0.25">
      <c r="A654" s="32" t="s">
        <v>145</v>
      </c>
      <c r="B654" s="4">
        <v>980000</v>
      </c>
    </row>
    <row r="655" spans="1:2" x14ac:dyDescent="0.25">
      <c r="A655" s="278" t="s">
        <v>146</v>
      </c>
      <c r="B655" s="4">
        <v>980000</v>
      </c>
    </row>
    <row r="656" spans="1:2" x14ac:dyDescent="0.25">
      <c r="A656" s="282">
        <v>2221</v>
      </c>
      <c r="B656" s="4">
        <v>370266.16000000003</v>
      </c>
    </row>
    <row r="657" spans="1:2" x14ac:dyDescent="0.25">
      <c r="A657" s="284" t="s">
        <v>149</v>
      </c>
      <c r="B657" s="4">
        <v>370266.16000000003</v>
      </c>
    </row>
    <row r="658" spans="1:2" x14ac:dyDescent="0.25">
      <c r="A658" s="282">
        <v>2531</v>
      </c>
      <c r="B658" s="4">
        <v>300000</v>
      </c>
    </row>
    <row r="659" spans="1:2" x14ac:dyDescent="0.25">
      <c r="A659" s="284" t="s">
        <v>200</v>
      </c>
      <c r="B659" s="4">
        <v>300000</v>
      </c>
    </row>
    <row r="660" spans="1:2" x14ac:dyDescent="0.25">
      <c r="A660" s="282">
        <v>2541</v>
      </c>
      <c r="B660" s="4">
        <v>200000</v>
      </c>
    </row>
    <row r="661" spans="1:2" x14ac:dyDescent="0.25">
      <c r="A661" s="284" t="s">
        <v>202</v>
      </c>
      <c r="B661" s="4">
        <v>200000</v>
      </c>
    </row>
    <row r="662" spans="1:2" x14ac:dyDescent="0.25">
      <c r="A662" s="282">
        <v>2971</v>
      </c>
      <c r="B662" s="4">
        <v>60000</v>
      </c>
    </row>
    <row r="663" spans="1:2" x14ac:dyDescent="0.25">
      <c r="A663" s="284" t="s">
        <v>231</v>
      </c>
      <c r="B663" s="4">
        <v>60000</v>
      </c>
    </row>
    <row r="664" spans="1:2" x14ac:dyDescent="0.25">
      <c r="A664" s="282">
        <v>5311</v>
      </c>
      <c r="B664" s="4">
        <v>49733.84</v>
      </c>
    </row>
    <row r="665" spans="1:2" x14ac:dyDescent="0.25">
      <c r="A665" s="284" t="s">
        <v>404</v>
      </c>
      <c r="B665" s="4">
        <v>49733.84</v>
      </c>
    </row>
    <row r="666" spans="1:2" x14ac:dyDescent="0.25">
      <c r="A666" s="27" t="s">
        <v>426</v>
      </c>
      <c r="B666" s="317">
        <v>3179573643.7000003</v>
      </c>
    </row>
  </sheetData>
  <pageMargins left="0.70866141732283472" right="0.70866141732283472" top="1.1417322834645669" bottom="0.74803149606299213" header="0.31496062992125984" footer="0.31496062992125984"/>
  <pageSetup orientation="landscape" horizontalDpi="360" verticalDpi="360" r:id="rId2"/>
  <headerFooter>
    <oddHeader>&amp;C&amp;"-,Negrita"&amp;12MUNICIPIO DE TLAJOMULCO DE ZUÑIGA, JALISCO
1ERA MODIFICACION PRESUPUESTAL 2022 
ESTADO DEL PRESUPUESTO</oddHead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BASE</vt:lpstr>
      <vt:lpstr>Fuente de Financiamiento</vt:lpstr>
      <vt:lpstr>Capitulo</vt:lpstr>
      <vt:lpstr>Administrativa</vt:lpstr>
      <vt:lpstr>Programas y proyectos</vt:lpstr>
      <vt:lpstr>Tipo de gasto</vt:lpstr>
      <vt:lpstr>Objeto de gasto</vt:lpstr>
      <vt:lpstr>Clasif. Económica</vt:lpstr>
      <vt:lpstr>CAP 9000</vt:lpstr>
      <vt:lpstr>Apoyos</vt:lpstr>
      <vt:lpstr>Funcional</vt:lpstr>
      <vt:lpstr>MODIFICACION INGRESOS </vt:lpstr>
      <vt:lpstr>Ley de Ingresos</vt:lpstr>
      <vt:lpstr>CAP 6000 </vt:lpstr>
      <vt:lpstr>Estado del presupuesto</vt:lpstr>
      <vt:lpstr>'MODIFICACION INGRESOS '!Títulos_a_imprimir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RODRIGUEZ RUBIO - PC-1074</dc:creator>
  <cp:lastModifiedBy>Likuit</cp:lastModifiedBy>
  <cp:lastPrinted>2022-05-10T18:48:04Z</cp:lastPrinted>
  <dcterms:created xsi:type="dcterms:W3CDTF">2022-05-06T16:11:38Z</dcterms:created>
  <dcterms:modified xsi:type="dcterms:W3CDTF">2022-05-20T15:43:09Z</dcterms:modified>
</cp:coreProperties>
</file>