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800" yWindow="45" windowWidth="10845" windowHeight="10035" firstSheet="31" activeTab="39"/>
  </bookViews>
  <sheets>
    <sheet name="2015-2016" sheetId="22" r:id="rId1"/>
    <sheet name=" CLASIF. POR GASTO" sheetId="23" r:id="rId2"/>
    <sheet name="CLASIFIC. ECONÓMICA" sheetId="24" r:id="rId3"/>
    <sheet name="CLASIFIC. FUNCIONAL" sheetId="25" r:id="rId4"/>
    <sheet name="CLASIFIC. PROGRAMÁTICA" sheetId="1" r:id="rId5"/>
    <sheet name="REC. CONCURRENTES" sheetId="26" r:id="rId6"/>
    <sheet name="FIDEICOMISOS" sheetId="27" r:id="rId7"/>
    <sheet name="OTRAS ASIGNACIONES" sheetId="28" r:id="rId8"/>
    <sheet name="SUBSIDIOS, SUBVENCIONES, AYUDAS" sheetId="3" r:id="rId9"/>
    <sheet name="AYUDAS POR SINIESTROS" sheetId="29" r:id="rId10"/>
    <sheet name="PRESTAC. SINDICALES" sheetId="30" r:id="rId11"/>
    <sheet name="SEGURIDAD PÚBLICA" sheetId="4" r:id="rId12"/>
    <sheet name="JUBILACIONES" sheetId="31" r:id="rId13"/>
    <sheet name="DEUDA PÚBLICA" sheetId="32" r:id="rId14"/>
    <sheet name="COMPOSICIÓN DEUDA" sheetId="5" r:id="rId15"/>
    <sheet name="PARTICIPACIONES FEDERALES" sheetId="6" r:id="rId16"/>
    <sheet name="APORTACIONES DE LA FEDERACION" sheetId="7" r:id="rId17"/>
    <sheet name="FONDOS FEDERALIZADOS" sheetId="8" r:id="rId18"/>
    <sheet name="MAXIMOS CONTRATACION OBRA" sheetId="33" r:id="rId19"/>
    <sheet name="CLASIFCACION POR OBJETO GASTO" sheetId="10" r:id="rId20"/>
    <sheet name="CLASIFIC. GASTO RAMOS AUTON" sheetId="34" r:id="rId21"/>
    <sheet name="CLASIFIC. OBJETO GASTO CABI" sheetId="35" r:id="rId22"/>
    <sheet name="CLASIFIC. OBJETO ORGANOS JURIDI" sheetId="36" r:id="rId23"/>
    <sheet name="CLASIFIC. ADMINISTRATIVA" sheetId="11" r:id="rId24"/>
    <sheet name="ADMINISTRACIÓN DESCENTRALIZADA" sheetId="2" r:id="rId25"/>
    <sheet name="RAMOS AUT." sheetId="37" r:id="rId26"/>
    <sheet name="OTRAS ENTIDADES" sheetId="38" r:id="rId27"/>
    <sheet name="EROGACIONES PLURIANUALES 1" sheetId="12" r:id="rId28"/>
    <sheet name="EROGACIONES PLURIANUALES 2" sheetId="39" r:id="rId29"/>
    <sheet name="INFRAESTRUCTURA LARGO PLAZO" sheetId="40" r:id="rId30"/>
    <sheet name="CUENTAS BANCARIAS" sheetId="19" r:id="rId31"/>
    <sheet name="NUMERO PLAZAS" sheetId="41" r:id="rId32"/>
    <sheet name="COSTO REMUNERACIONES" sheetId="43" r:id="rId33"/>
    <sheet name="31" sheetId="44" r:id="rId34"/>
    <sheet name="33" sheetId="45" r:id="rId35"/>
    <sheet name="34" sheetId="46" r:id="rId36"/>
    <sheet name="47" sheetId="47" r:id="rId37"/>
    <sheet name="61" sheetId="48" r:id="rId38"/>
    <sheet name="68" sheetId="49" r:id="rId39"/>
    <sheet name="69" sheetId="50" r:id="rId40"/>
  </sheets>
  <definedNames>
    <definedName name="_xlnm._FilterDatabase" localSheetId="19" hidden="1">'CLASIFCACION POR OBJETO GASTO'!$B$3:$E$429</definedName>
    <definedName name="_xlnm._FilterDatabase" localSheetId="3" hidden="1">'CLASIFIC. FUNCIONAL'!$A$2:$H$147</definedName>
    <definedName name="_xlnm._FilterDatabase" localSheetId="32" hidden="1">'COSTO REMUNERACIONES'!$A$5:$T$848</definedName>
    <definedName name="_xlnm._FilterDatabase" localSheetId="31" hidden="1">'NUMERO PLAZAS'!$A$2:$F$111</definedName>
    <definedName name="OLE_LINK1" localSheetId="1">' CLASIF. POR GASTO'!$C$6</definedName>
    <definedName name="OLE_LINK1" localSheetId="33">'31'!$C$6</definedName>
    <definedName name="OLE_LINK1" localSheetId="34">'33'!$C$22</definedName>
    <definedName name="OLE_LINK1" localSheetId="35">'34'!$C$11</definedName>
    <definedName name="OLE_LINK1" localSheetId="36">'47'!$C$4</definedName>
    <definedName name="OLE_LINK1" localSheetId="39">'69'!$C$4</definedName>
  </definedNames>
  <calcPr calcId="145621"/>
</workbook>
</file>

<file path=xl/calcChain.xml><?xml version="1.0" encoding="utf-8"?>
<calcChain xmlns="http://schemas.openxmlformats.org/spreadsheetml/2006/main">
  <c r="C6" i="49" l="1"/>
  <c r="C10" i="48"/>
  <c r="C11" i="46" l="1"/>
  <c r="C22" i="45"/>
  <c r="C6" i="44"/>
  <c r="Q848" i="43" l="1"/>
  <c r="P848" i="43"/>
  <c r="M848" i="43"/>
  <c r="K848" i="43"/>
  <c r="J848" i="43"/>
  <c r="I848" i="43"/>
  <c r="H848" i="43"/>
  <c r="G848" i="43"/>
  <c r="F848" i="43"/>
  <c r="E848" i="43"/>
  <c r="B848" i="43"/>
  <c r="O847" i="43"/>
  <c r="N847" i="43"/>
  <c r="C847" i="43"/>
  <c r="R846" i="43"/>
  <c r="S846" i="43" s="1"/>
  <c r="O846" i="43"/>
  <c r="N846" i="43"/>
  <c r="L846" i="43"/>
  <c r="D846" i="43"/>
  <c r="C846" i="43"/>
  <c r="O845" i="43"/>
  <c r="N845" i="43"/>
  <c r="L845" i="43" s="1"/>
  <c r="C845" i="43"/>
  <c r="O844" i="43"/>
  <c r="N844" i="43"/>
  <c r="C844" i="43"/>
  <c r="O843" i="43"/>
  <c r="N843" i="43"/>
  <c r="L843" i="43" s="1"/>
  <c r="R843" i="43" s="1"/>
  <c r="S843" i="43" s="1"/>
  <c r="C843" i="43"/>
  <c r="R842" i="43"/>
  <c r="S842" i="43" s="1"/>
  <c r="O842" i="43"/>
  <c r="N842" i="43"/>
  <c r="L842" i="43"/>
  <c r="D842" i="43"/>
  <c r="C842" i="43"/>
  <c r="O841" i="43"/>
  <c r="N841" i="43"/>
  <c r="L841" i="43" s="1"/>
  <c r="C841" i="43"/>
  <c r="O840" i="43"/>
  <c r="N840" i="43"/>
  <c r="L840" i="43" s="1"/>
  <c r="C840" i="43"/>
  <c r="O839" i="43"/>
  <c r="L839" i="43" s="1"/>
  <c r="R839" i="43" s="1"/>
  <c r="S839" i="43" s="1"/>
  <c r="N839" i="43"/>
  <c r="C839" i="43"/>
  <c r="O838" i="43"/>
  <c r="N838" i="43"/>
  <c r="L838" i="43" s="1"/>
  <c r="R838" i="43" s="1"/>
  <c r="S838" i="43" s="1"/>
  <c r="D838" i="43"/>
  <c r="C838" i="43"/>
  <c r="O837" i="43"/>
  <c r="N837" i="43"/>
  <c r="L837" i="43" s="1"/>
  <c r="C837" i="43"/>
  <c r="O836" i="43"/>
  <c r="N836" i="43"/>
  <c r="L836" i="43" s="1"/>
  <c r="C836" i="43"/>
  <c r="O835" i="43"/>
  <c r="L835" i="43" s="1"/>
  <c r="R835" i="43" s="1"/>
  <c r="S835" i="43" s="1"/>
  <c r="N835" i="43"/>
  <c r="C835" i="43"/>
  <c r="R834" i="43"/>
  <c r="S834" i="43" s="1"/>
  <c r="O834" i="43"/>
  <c r="N834" i="43"/>
  <c r="L834" i="43"/>
  <c r="D834" i="43"/>
  <c r="C834" i="43"/>
  <c r="O833" i="43"/>
  <c r="N833" i="43"/>
  <c r="L833" i="43" s="1"/>
  <c r="C833" i="43"/>
  <c r="O832" i="43"/>
  <c r="N832" i="43"/>
  <c r="L832" i="43" s="1"/>
  <c r="C832" i="43"/>
  <c r="O831" i="43"/>
  <c r="L831" i="43" s="1"/>
  <c r="R831" i="43" s="1"/>
  <c r="S831" i="43" s="1"/>
  <c r="N831" i="43"/>
  <c r="C831" i="43"/>
  <c r="O830" i="43"/>
  <c r="N830" i="43"/>
  <c r="L830" i="43" s="1"/>
  <c r="C830" i="43"/>
  <c r="O829" i="43"/>
  <c r="N829" i="43"/>
  <c r="L829" i="43" s="1"/>
  <c r="C829" i="43"/>
  <c r="O828" i="43"/>
  <c r="N828" i="43"/>
  <c r="L828" i="43" s="1"/>
  <c r="C828" i="43"/>
  <c r="O827" i="43"/>
  <c r="L827" i="43" s="1"/>
  <c r="R827" i="43" s="1"/>
  <c r="S827" i="43" s="1"/>
  <c r="N827" i="43"/>
  <c r="C827" i="43"/>
  <c r="R826" i="43"/>
  <c r="S826" i="43" s="1"/>
  <c r="O826" i="43"/>
  <c r="N826" i="43"/>
  <c r="L826" i="43" s="1"/>
  <c r="D826" i="43"/>
  <c r="C826" i="43"/>
  <c r="O825" i="43"/>
  <c r="N825" i="43"/>
  <c r="C825" i="43"/>
  <c r="O824" i="43"/>
  <c r="N824" i="43"/>
  <c r="L824" i="43" s="1"/>
  <c r="C824" i="43"/>
  <c r="O823" i="43"/>
  <c r="L823" i="43" s="1"/>
  <c r="R823" i="43" s="1"/>
  <c r="S823" i="43" s="1"/>
  <c r="N823" i="43"/>
  <c r="C823" i="43"/>
  <c r="O822" i="43"/>
  <c r="N822" i="43"/>
  <c r="L822" i="43" s="1"/>
  <c r="C822" i="43"/>
  <c r="O821" i="43"/>
  <c r="N821" i="43"/>
  <c r="C821" i="43"/>
  <c r="O820" i="43"/>
  <c r="N820" i="43"/>
  <c r="L820" i="43" s="1"/>
  <c r="C820" i="43"/>
  <c r="O819" i="43"/>
  <c r="L819" i="43" s="1"/>
  <c r="R819" i="43" s="1"/>
  <c r="S819" i="43" s="1"/>
  <c r="N819" i="43"/>
  <c r="C819" i="43"/>
  <c r="R818" i="43"/>
  <c r="S818" i="43" s="1"/>
  <c r="O818" i="43"/>
  <c r="N818" i="43"/>
  <c r="L818" i="43" s="1"/>
  <c r="D818" i="43"/>
  <c r="C818" i="43"/>
  <c r="O817" i="43"/>
  <c r="N817" i="43"/>
  <c r="C817" i="43"/>
  <c r="O816" i="43"/>
  <c r="N816" i="43"/>
  <c r="L816" i="43" s="1"/>
  <c r="C816" i="43"/>
  <c r="O815" i="43"/>
  <c r="L815" i="43" s="1"/>
  <c r="R815" i="43" s="1"/>
  <c r="S815" i="43" s="1"/>
  <c r="N815" i="43"/>
  <c r="C815" i="43"/>
  <c r="O814" i="43"/>
  <c r="N814" i="43"/>
  <c r="L814" i="43" s="1"/>
  <c r="C814" i="43"/>
  <c r="O813" i="43"/>
  <c r="N813" i="43"/>
  <c r="C813" i="43"/>
  <c r="O812" i="43"/>
  <c r="N812" i="43"/>
  <c r="L812" i="43" s="1"/>
  <c r="C812" i="43"/>
  <c r="O811" i="43"/>
  <c r="L811" i="43" s="1"/>
  <c r="R811" i="43" s="1"/>
  <c r="S811" i="43" s="1"/>
  <c r="N811" i="43"/>
  <c r="C811" i="43"/>
  <c r="R810" i="43"/>
  <c r="S810" i="43" s="1"/>
  <c r="O810" i="43"/>
  <c r="N810" i="43"/>
  <c r="L810" i="43" s="1"/>
  <c r="D810" i="43"/>
  <c r="C810" i="43"/>
  <c r="O809" i="43"/>
  <c r="N809" i="43"/>
  <c r="C809" i="43"/>
  <c r="O808" i="43"/>
  <c r="N808" i="43"/>
  <c r="L808" i="43" s="1"/>
  <c r="C808" i="43"/>
  <c r="O807" i="43"/>
  <c r="L807" i="43" s="1"/>
  <c r="R807" i="43" s="1"/>
  <c r="S807" i="43" s="1"/>
  <c r="N807" i="43"/>
  <c r="C807" i="43"/>
  <c r="O806" i="43"/>
  <c r="N806" i="43"/>
  <c r="L806" i="43" s="1"/>
  <c r="C806" i="43"/>
  <c r="O805" i="43"/>
  <c r="N805" i="43"/>
  <c r="C805" i="43"/>
  <c r="O804" i="43"/>
  <c r="N804" i="43"/>
  <c r="L804" i="43" s="1"/>
  <c r="C804" i="43"/>
  <c r="O803" i="43"/>
  <c r="N803" i="43"/>
  <c r="L803" i="43"/>
  <c r="R803" i="43" s="1"/>
  <c r="S803" i="43" s="1"/>
  <c r="C803" i="43"/>
  <c r="O802" i="43"/>
  <c r="N802" i="43"/>
  <c r="L802" i="43" s="1"/>
  <c r="R802" i="43" s="1"/>
  <c r="S802" i="43" s="1"/>
  <c r="D802" i="43"/>
  <c r="C802" i="43"/>
  <c r="O801" i="43"/>
  <c r="N801" i="43"/>
  <c r="C801" i="43"/>
  <c r="O800" i="43"/>
  <c r="N800" i="43"/>
  <c r="L800" i="43" s="1"/>
  <c r="C800" i="43"/>
  <c r="O799" i="43"/>
  <c r="L799" i="43" s="1"/>
  <c r="N799" i="43"/>
  <c r="C799" i="43"/>
  <c r="R798" i="43"/>
  <c r="S798" i="43" s="1"/>
  <c r="O798" i="43"/>
  <c r="N798" i="43"/>
  <c r="L798" i="43" s="1"/>
  <c r="D798" i="43"/>
  <c r="C798" i="43"/>
  <c r="O797" i="43"/>
  <c r="N797" i="43"/>
  <c r="C797" i="43"/>
  <c r="O796" i="43"/>
  <c r="N796" i="43"/>
  <c r="L796" i="43" s="1"/>
  <c r="C796" i="43"/>
  <c r="O795" i="43"/>
  <c r="L795" i="43" s="1"/>
  <c r="N795" i="43"/>
  <c r="C795" i="43"/>
  <c r="R794" i="43"/>
  <c r="S794" i="43" s="1"/>
  <c r="O794" i="43"/>
  <c r="N794" i="43"/>
  <c r="L794" i="43" s="1"/>
  <c r="D794" i="43" s="1"/>
  <c r="C794" i="43"/>
  <c r="O793" i="43"/>
  <c r="N793" i="43"/>
  <c r="C793" i="43"/>
  <c r="O792" i="43"/>
  <c r="N792" i="43"/>
  <c r="L792" i="43" s="1"/>
  <c r="C792" i="43"/>
  <c r="O791" i="43"/>
  <c r="N791" i="43"/>
  <c r="L791" i="43"/>
  <c r="C791" i="43"/>
  <c r="O790" i="43"/>
  <c r="N790" i="43"/>
  <c r="L790" i="43" s="1"/>
  <c r="C790" i="43"/>
  <c r="O789" i="43"/>
  <c r="N789" i="43"/>
  <c r="C789" i="43"/>
  <c r="O788" i="43"/>
  <c r="N788" i="43"/>
  <c r="L788" i="43" s="1"/>
  <c r="C788" i="43"/>
  <c r="O787" i="43"/>
  <c r="N787" i="43"/>
  <c r="L787" i="43"/>
  <c r="C787" i="43"/>
  <c r="O786" i="43"/>
  <c r="N786" i="43"/>
  <c r="L786" i="43" s="1"/>
  <c r="R786" i="43" s="1"/>
  <c r="S786" i="43" s="1"/>
  <c r="D786" i="43"/>
  <c r="C786" i="43"/>
  <c r="O785" i="43"/>
  <c r="N785" i="43"/>
  <c r="C785" i="43"/>
  <c r="O784" i="43"/>
  <c r="N784" i="43"/>
  <c r="C784" i="43"/>
  <c r="O783" i="43"/>
  <c r="N783" i="43"/>
  <c r="L783" i="43" s="1"/>
  <c r="C783" i="43"/>
  <c r="O782" i="43"/>
  <c r="L782" i="43" s="1"/>
  <c r="N782" i="43"/>
  <c r="C782" i="43"/>
  <c r="O781" i="43"/>
  <c r="N781" i="43"/>
  <c r="L781" i="43" s="1"/>
  <c r="C781" i="43"/>
  <c r="O780" i="43"/>
  <c r="N780" i="43"/>
  <c r="L780" i="43" s="1"/>
  <c r="C780" i="43"/>
  <c r="O779" i="43"/>
  <c r="N779" i="43"/>
  <c r="L779" i="43"/>
  <c r="C779" i="43"/>
  <c r="O778" i="43"/>
  <c r="N778" i="43"/>
  <c r="L778" i="43" s="1"/>
  <c r="C778" i="43"/>
  <c r="O777" i="43"/>
  <c r="N777" i="43"/>
  <c r="C777" i="43"/>
  <c r="O776" i="43"/>
  <c r="N776" i="43"/>
  <c r="C776" i="43"/>
  <c r="O775" i="43"/>
  <c r="N775" i="43"/>
  <c r="L775" i="43" s="1"/>
  <c r="C775" i="43"/>
  <c r="O774" i="43"/>
  <c r="N774" i="43"/>
  <c r="L774" i="43"/>
  <c r="C774" i="43"/>
  <c r="O773" i="43"/>
  <c r="N773" i="43"/>
  <c r="L773" i="43" s="1"/>
  <c r="C773" i="43"/>
  <c r="O772" i="43"/>
  <c r="N772" i="43"/>
  <c r="L772" i="43" s="1"/>
  <c r="C772" i="43"/>
  <c r="O771" i="43"/>
  <c r="L771" i="43" s="1"/>
  <c r="N771" i="43"/>
  <c r="C771" i="43"/>
  <c r="O770" i="43"/>
  <c r="N770" i="43"/>
  <c r="C770" i="43"/>
  <c r="O769" i="43"/>
  <c r="N769" i="43"/>
  <c r="L769" i="43" s="1"/>
  <c r="C769" i="43"/>
  <c r="O768" i="43"/>
  <c r="N768" i="43"/>
  <c r="L768" i="43" s="1"/>
  <c r="C768" i="43"/>
  <c r="O767" i="43"/>
  <c r="N767" i="43"/>
  <c r="L767" i="43"/>
  <c r="C767" i="43"/>
  <c r="O766" i="43"/>
  <c r="N766" i="43"/>
  <c r="C766" i="43"/>
  <c r="R765" i="43"/>
  <c r="S765" i="43" s="1"/>
  <c r="O765" i="43"/>
  <c r="N765" i="43"/>
  <c r="L765" i="43" s="1"/>
  <c r="D765" i="43" s="1"/>
  <c r="C765" i="43"/>
  <c r="O764" i="43"/>
  <c r="N764" i="43"/>
  <c r="L764" i="43" s="1"/>
  <c r="C764" i="43"/>
  <c r="O763" i="43"/>
  <c r="L763" i="43" s="1"/>
  <c r="R763" i="43" s="1"/>
  <c r="S763" i="43" s="1"/>
  <c r="N763" i="43"/>
  <c r="C763" i="43"/>
  <c r="R762" i="43"/>
  <c r="S762" i="43" s="1"/>
  <c r="O762" i="43"/>
  <c r="N762" i="43"/>
  <c r="L762" i="43" s="1"/>
  <c r="D762" i="43" s="1"/>
  <c r="C762" i="43"/>
  <c r="O761" i="43"/>
  <c r="L761" i="43" s="1"/>
  <c r="N761" i="43"/>
  <c r="C761" i="43"/>
  <c r="O760" i="43"/>
  <c r="N760" i="43"/>
  <c r="L760" i="43" s="1"/>
  <c r="C760" i="43"/>
  <c r="O759" i="43"/>
  <c r="N759" i="43"/>
  <c r="L759" i="43"/>
  <c r="R759" i="43" s="1"/>
  <c r="S759" i="43" s="1"/>
  <c r="C759" i="43"/>
  <c r="O758" i="43"/>
  <c r="N758" i="43"/>
  <c r="L758" i="43" s="1"/>
  <c r="C758" i="43"/>
  <c r="O757" i="43"/>
  <c r="L757" i="43" s="1"/>
  <c r="N757" i="43"/>
  <c r="C757" i="43"/>
  <c r="O756" i="43"/>
  <c r="N756" i="43"/>
  <c r="L756" i="43" s="1"/>
  <c r="C756" i="43"/>
  <c r="O755" i="43"/>
  <c r="N755" i="43"/>
  <c r="L755" i="43"/>
  <c r="C755" i="43"/>
  <c r="O754" i="43"/>
  <c r="N754" i="43"/>
  <c r="L754" i="43" s="1"/>
  <c r="R754" i="43" s="1"/>
  <c r="S754" i="43" s="1"/>
  <c r="D754" i="43"/>
  <c r="C754" i="43"/>
  <c r="O753" i="43"/>
  <c r="L753" i="43" s="1"/>
  <c r="N753" i="43"/>
  <c r="C753" i="43"/>
  <c r="O752" i="43"/>
  <c r="N752" i="43"/>
  <c r="L752" i="43" s="1"/>
  <c r="C752" i="43"/>
  <c r="O751" i="43"/>
  <c r="L751" i="43" s="1"/>
  <c r="N751" i="43"/>
  <c r="C751" i="43"/>
  <c r="R750" i="43"/>
  <c r="S750" i="43" s="1"/>
  <c r="O750" i="43"/>
  <c r="N750" i="43"/>
  <c r="L750" i="43" s="1"/>
  <c r="D750" i="43"/>
  <c r="C750" i="43"/>
  <c r="O749" i="43"/>
  <c r="L749" i="43" s="1"/>
  <c r="N749" i="43"/>
  <c r="C749" i="43"/>
  <c r="O748" i="43"/>
  <c r="N748" i="43"/>
  <c r="L748" i="43" s="1"/>
  <c r="C748" i="43"/>
  <c r="O747" i="43"/>
  <c r="L747" i="43" s="1"/>
  <c r="N747" i="43"/>
  <c r="C747" i="43"/>
  <c r="R746" i="43"/>
  <c r="S746" i="43" s="1"/>
  <c r="O746" i="43"/>
  <c r="N746" i="43"/>
  <c r="L746" i="43" s="1"/>
  <c r="D746" i="43" s="1"/>
  <c r="C746" i="43"/>
  <c r="O745" i="43"/>
  <c r="L745" i="43" s="1"/>
  <c r="N745" i="43"/>
  <c r="C745" i="43"/>
  <c r="O744" i="43"/>
  <c r="N744" i="43"/>
  <c r="L744" i="43" s="1"/>
  <c r="C744" i="43"/>
  <c r="O743" i="43"/>
  <c r="N743" i="43"/>
  <c r="L743" i="43"/>
  <c r="C743" i="43"/>
  <c r="O742" i="43"/>
  <c r="N742" i="43"/>
  <c r="L742" i="43" s="1"/>
  <c r="C742" i="43"/>
  <c r="O741" i="43"/>
  <c r="L741" i="43" s="1"/>
  <c r="N741" i="43"/>
  <c r="C741" i="43"/>
  <c r="O740" i="43"/>
  <c r="N740" i="43"/>
  <c r="L740" i="43" s="1"/>
  <c r="C740" i="43"/>
  <c r="O739" i="43"/>
  <c r="N739" i="43"/>
  <c r="C739" i="43"/>
  <c r="O738" i="43"/>
  <c r="L738" i="43" s="1"/>
  <c r="N738" i="43"/>
  <c r="C738" i="43"/>
  <c r="O737" i="43"/>
  <c r="N737" i="43"/>
  <c r="C737" i="43"/>
  <c r="O736" i="43"/>
  <c r="N736" i="43"/>
  <c r="C736" i="43"/>
  <c r="O735" i="43"/>
  <c r="N735" i="43"/>
  <c r="L735" i="43" s="1"/>
  <c r="C735" i="43"/>
  <c r="O734" i="43"/>
  <c r="N734" i="43"/>
  <c r="L734" i="43" s="1"/>
  <c r="R734" i="43" s="1"/>
  <c r="S734" i="43" s="1"/>
  <c r="D734" i="43"/>
  <c r="C734" i="43"/>
  <c r="O733" i="43"/>
  <c r="L733" i="43" s="1"/>
  <c r="D733" i="43" s="1"/>
  <c r="N733" i="43"/>
  <c r="C733" i="43"/>
  <c r="O732" i="43"/>
  <c r="N732" i="43"/>
  <c r="L732" i="43" s="1"/>
  <c r="C732" i="43"/>
  <c r="O731" i="43"/>
  <c r="N731" i="43"/>
  <c r="C731" i="43"/>
  <c r="O730" i="43"/>
  <c r="L730" i="43" s="1"/>
  <c r="N730" i="43"/>
  <c r="C730" i="43"/>
  <c r="O729" i="43"/>
  <c r="N729" i="43"/>
  <c r="C729" i="43"/>
  <c r="O728" i="43"/>
  <c r="N728" i="43"/>
  <c r="C728" i="43"/>
  <c r="O727" i="43"/>
  <c r="N727" i="43"/>
  <c r="L727" i="43" s="1"/>
  <c r="C727" i="43"/>
  <c r="R726" i="43"/>
  <c r="S726" i="43" s="1"/>
  <c r="O726" i="43"/>
  <c r="N726" i="43"/>
  <c r="L726" i="43" s="1"/>
  <c r="D726" i="43"/>
  <c r="C726" i="43"/>
  <c r="O725" i="43"/>
  <c r="L725" i="43" s="1"/>
  <c r="D725" i="43" s="1"/>
  <c r="N725" i="43"/>
  <c r="C725" i="43"/>
  <c r="O724" i="43"/>
  <c r="N724" i="43"/>
  <c r="L724" i="43" s="1"/>
  <c r="C724" i="43"/>
  <c r="O723" i="43"/>
  <c r="N723" i="43"/>
  <c r="C723" i="43"/>
  <c r="O722" i="43"/>
  <c r="N722" i="43"/>
  <c r="L722" i="43"/>
  <c r="C722" i="43"/>
  <c r="O721" i="43"/>
  <c r="N721" i="43"/>
  <c r="C721" i="43"/>
  <c r="O720" i="43"/>
  <c r="N720" i="43"/>
  <c r="C720" i="43"/>
  <c r="O719" i="43"/>
  <c r="N719" i="43"/>
  <c r="L719" i="43" s="1"/>
  <c r="C719" i="43"/>
  <c r="R718" i="43"/>
  <c r="S718" i="43" s="1"/>
  <c r="O718" i="43"/>
  <c r="N718" i="43"/>
  <c r="L718" i="43" s="1"/>
  <c r="D718" i="43" s="1"/>
  <c r="C718" i="43"/>
  <c r="O717" i="43"/>
  <c r="L717" i="43" s="1"/>
  <c r="D717" i="43" s="1"/>
  <c r="N717" i="43"/>
  <c r="C717" i="43"/>
  <c r="O716" i="43"/>
  <c r="N716" i="43"/>
  <c r="L716" i="43" s="1"/>
  <c r="C716" i="43"/>
  <c r="O715" i="43"/>
  <c r="N715" i="43"/>
  <c r="C715" i="43"/>
  <c r="O714" i="43"/>
  <c r="N714" i="43"/>
  <c r="L714" i="43"/>
  <c r="C714" i="43"/>
  <c r="O713" i="43"/>
  <c r="N713" i="43"/>
  <c r="C713" i="43"/>
  <c r="O712" i="43"/>
  <c r="N712" i="43"/>
  <c r="C712" i="43"/>
  <c r="O711" i="43"/>
  <c r="N711" i="43"/>
  <c r="L711" i="43" s="1"/>
  <c r="C711" i="43"/>
  <c r="O710" i="43"/>
  <c r="N710" i="43"/>
  <c r="L710" i="43" s="1"/>
  <c r="C710" i="43"/>
  <c r="O709" i="43"/>
  <c r="L709" i="43" s="1"/>
  <c r="D709" i="43" s="1"/>
  <c r="N709" i="43"/>
  <c r="C709" i="43"/>
  <c r="O708" i="43"/>
  <c r="N708" i="43"/>
  <c r="L708" i="43" s="1"/>
  <c r="C708" i="43"/>
  <c r="O707" i="43"/>
  <c r="N707" i="43"/>
  <c r="C707" i="43"/>
  <c r="O706" i="43"/>
  <c r="L706" i="43" s="1"/>
  <c r="N706" i="43"/>
  <c r="C706" i="43"/>
  <c r="O705" i="43"/>
  <c r="N705" i="43"/>
  <c r="C705" i="43"/>
  <c r="O704" i="43"/>
  <c r="N704" i="43"/>
  <c r="C704" i="43"/>
  <c r="O703" i="43"/>
  <c r="N703" i="43"/>
  <c r="L703" i="43" s="1"/>
  <c r="C703" i="43"/>
  <c r="O702" i="43"/>
  <c r="N702" i="43"/>
  <c r="L702" i="43" s="1"/>
  <c r="R702" i="43" s="1"/>
  <c r="S702" i="43" s="1"/>
  <c r="D702" i="43"/>
  <c r="C702" i="43"/>
  <c r="O701" i="43"/>
  <c r="L701" i="43" s="1"/>
  <c r="D701" i="43" s="1"/>
  <c r="N701" i="43"/>
  <c r="C701" i="43"/>
  <c r="O700" i="43"/>
  <c r="N700" i="43"/>
  <c r="L700" i="43" s="1"/>
  <c r="C700" i="43"/>
  <c r="O699" i="43"/>
  <c r="L699" i="43" s="1"/>
  <c r="N699" i="43"/>
  <c r="C699" i="43"/>
  <c r="O698" i="43"/>
  <c r="N698" i="43"/>
  <c r="L698" i="43" s="1"/>
  <c r="C698" i="43"/>
  <c r="O697" i="43"/>
  <c r="N697" i="43"/>
  <c r="L697" i="43"/>
  <c r="C697" i="43"/>
  <c r="O696" i="43"/>
  <c r="N696" i="43"/>
  <c r="L696" i="43" s="1"/>
  <c r="C696" i="43"/>
  <c r="O695" i="43"/>
  <c r="L695" i="43" s="1"/>
  <c r="N695" i="43"/>
  <c r="C695" i="43"/>
  <c r="O694" i="43"/>
  <c r="N694" i="43"/>
  <c r="L694" i="43" s="1"/>
  <c r="C694" i="43"/>
  <c r="O693" i="43"/>
  <c r="N693" i="43"/>
  <c r="C693" i="43"/>
  <c r="O692" i="43"/>
  <c r="N692" i="43"/>
  <c r="L692" i="43" s="1"/>
  <c r="R692" i="43" s="1"/>
  <c r="S692" i="43" s="1"/>
  <c r="C692" i="43"/>
  <c r="O691" i="43"/>
  <c r="N691" i="43"/>
  <c r="C691" i="43"/>
  <c r="O690" i="43"/>
  <c r="N690" i="43"/>
  <c r="C690" i="43"/>
  <c r="O689" i="43"/>
  <c r="N689" i="43"/>
  <c r="L689" i="43" s="1"/>
  <c r="C689" i="43"/>
  <c r="O688" i="43"/>
  <c r="L688" i="43" s="1"/>
  <c r="R688" i="43" s="1"/>
  <c r="S688" i="43" s="1"/>
  <c r="N688" i="43"/>
  <c r="C688" i="43"/>
  <c r="O687" i="43"/>
  <c r="L687" i="43" s="1"/>
  <c r="R687" i="43" s="1"/>
  <c r="S687" i="43" s="1"/>
  <c r="N687" i="43"/>
  <c r="C687" i="43"/>
  <c r="O686" i="43"/>
  <c r="N686" i="43"/>
  <c r="C686" i="43"/>
  <c r="O685" i="43"/>
  <c r="N685" i="43"/>
  <c r="C685" i="43"/>
  <c r="O684" i="43"/>
  <c r="N684" i="43"/>
  <c r="L684" i="43" s="1"/>
  <c r="R684" i="43" s="1"/>
  <c r="S684" i="43" s="1"/>
  <c r="C684" i="43"/>
  <c r="O683" i="43"/>
  <c r="N683" i="43"/>
  <c r="C683" i="43"/>
  <c r="O682" i="43"/>
  <c r="N682" i="43"/>
  <c r="C682" i="43"/>
  <c r="O681" i="43"/>
  <c r="N681" i="43"/>
  <c r="L681" i="43" s="1"/>
  <c r="C681" i="43"/>
  <c r="O680" i="43"/>
  <c r="N680" i="43"/>
  <c r="L680" i="43"/>
  <c r="R680" i="43" s="1"/>
  <c r="S680" i="43" s="1"/>
  <c r="C680" i="43"/>
  <c r="O679" i="43"/>
  <c r="N679" i="43"/>
  <c r="C679" i="43"/>
  <c r="O678" i="43"/>
  <c r="N678" i="43"/>
  <c r="C678" i="43"/>
  <c r="O677" i="43"/>
  <c r="N677" i="43"/>
  <c r="C677" i="43"/>
  <c r="O676" i="43"/>
  <c r="N676" i="43"/>
  <c r="L676" i="43" s="1"/>
  <c r="R676" i="43" s="1"/>
  <c r="S676" i="43" s="1"/>
  <c r="C676" i="43"/>
  <c r="O675" i="43"/>
  <c r="N675" i="43"/>
  <c r="C675" i="43"/>
  <c r="O674" i="43"/>
  <c r="N674" i="43"/>
  <c r="C674" i="43"/>
  <c r="O673" i="43"/>
  <c r="N673" i="43"/>
  <c r="L673" i="43" s="1"/>
  <c r="C673" i="43"/>
  <c r="O672" i="43"/>
  <c r="N672" i="43"/>
  <c r="L672" i="43"/>
  <c r="R672" i="43" s="1"/>
  <c r="S672" i="43" s="1"/>
  <c r="C672" i="43"/>
  <c r="O671" i="43"/>
  <c r="N671" i="43"/>
  <c r="C671" i="43"/>
  <c r="O670" i="43"/>
  <c r="N670" i="43"/>
  <c r="C670" i="43"/>
  <c r="O669" i="43"/>
  <c r="N669" i="43"/>
  <c r="C669" i="43"/>
  <c r="O668" i="43"/>
  <c r="N668" i="43"/>
  <c r="L668" i="43" s="1"/>
  <c r="R668" i="43" s="1"/>
  <c r="S668" i="43" s="1"/>
  <c r="C668" i="43"/>
  <c r="O667" i="43"/>
  <c r="N667" i="43"/>
  <c r="C667" i="43"/>
  <c r="O666" i="43"/>
  <c r="N666" i="43"/>
  <c r="C666" i="43"/>
  <c r="O665" i="43"/>
  <c r="N665" i="43"/>
  <c r="L665" i="43" s="1"/>
  <c r="C665" i="43"/>
  <c r="O664" i="43"/>
  <c r="L664" i="43" s="1"/>
  <c r="R664" i="43" s="1"/>
  <c r="S664" i="43" s="1"/>
  <c r="N664" i="43"/>
  <c r="C664" i="43"/>
  <c r="O663" i="43"/>
  <c r="N663" i="43"/>
  <c r="C663" i="43"/>
  <c r="O662" i="43"/>
  <c r="N662" i="43"/>
  <c r="C662" i="43"/>
  <c r="O661" i="43"/>
  <c r="N661" i="43"/>
  <c r="C661" i="43"/>
  <c r="O660" i="43"/>
  <c r="N660" i="43"/>
  <c r="L660" i="43" s="1"/>
  <c r="R660" i="43" s="1"/>
  <c r="S660" i="43" s="1"/>
  <c r="C660" i="43"/>
  <c r="O659" i="43"/>
  <c r="N659" i="43"/>
  <c r="C659" i="43"/>
  <c r="O658" i="43"/>
  <c r="N658" i="43"/>
  <c r="C658" i="43"/>
  <c r="O657" i="43"/>
  <c r="N657" i="43"/>
  <c r="L657" i="43" s="1"/>
  <c r="C657" i="43"/>
  <c r="O656" i="43"/>
  <c r="L656" i="43" s="1"/>
  <c r="R656" i="43" s="1"/>
  <c r="S656" i="43" s="1"/>
  <c r="N656" i="43"/>
  <c r="C656" i="43"/>
  <c r="O655" i="43"/>
  <c r="N655" i="43"/>
  <c r="C655" i="43"/>
  <c r="O654" i="43"/>
  <c r="N654" i="43"/>
  <c r="C654" i="43"/>
  <c r="O653" i="43"/>
  <c r="N653" i="43"/>
  <c r="C653" i="43"/>
  <c r="O652" i="43"/>
  <c r="N652" i="43"/>
  <c r="L652" i="43" s="1"/>
  <c r="R652" i="43" s="1"/>
  <c r="S652" i="43" s="1"/>
  <c r="C652" i="43"/>
  <c r="O651" i="43"/>
  <c r="N651" i="43"/>
  <c r="C651" i="43"/>
  <c r="O650" i="43"/>
  <c r="N650" i="43"/>
  <c r="C650" i="43"/>
  <c r="O649" i="43"/>
  <c r="N649" i="43"/>
  <c r="L649" i="43" s="1"/>
  <c r="C649" i="43"/>
  <c r="O648" i="43"/>
  <c r="N648" i="43"/>
  <c r="L648" i="43"/>
  <c r="R648" i="43" s="1"/>
  <c r="S648" i="43" s="1"/>
  <c r="C648" i="43"/>
  <c r="O647" i="43"/>
  <c r="N647" i="43"/>
  <c r="C647" i="43"/>
  <c r="O646" i="43"/>
  <c r="N646" i="43"/>
  <c r="C646" i="43"/>
  <c r="O645" i="43"/>
  <c r="N645" i="43"/>
  <c r="C645" i="43"/>
  <c r="O644" i="43"/>
  <c r="N644" i="43"/>
  <c r="L644" i="43" s="1"/>
  <c r="R644" i="43" s="1"/>
  <c r="S644" i="43" s="1"/>
  <c r="C644" i="43"/>
  <c r="O643" i="43"/>
  <c r="N643" i="43"/>
  <c r="C643" i="43"/>
  <c r="O642" i="43"/>
  <c r="N642" i="43"/>
  <c r="C642" i="43"/>
  <c r="O641" i="43"/>
  <c r="N641" i="43"/>
  <c r="L641" i="43" s="1"/>
  <c r="C641" i="43"/>
  <c r="O640" i="43"/>
  <c r="N640" i="43"/>
  <c r="L640" i="43"/>
  <c r="R640" i="43" s="1"/>
  <c r="S640" i="43" s="1"/>
  <c r="C640" i="43"/>
  <c r="O639" i="43"/>
  <c r="N639" i="43"/>
  <c r="C639" i="43"/>
  <c r="O638" i="43"/>
  <c r="N638" i="43"/>
  <c r="C638" i="43"/>
  <c r="O637" i="43"/>
  <c r="N637" i="43"/>
  <c r="C637" i="43"/>
  <c r="O636" i="43"/>
  <c r="N636" i="43"/>
  <c r="L636" i="43" s="1"/>
  <c r="C636" i="43"/>
  <c r="O635" i="43"/>
  <c r="N635" i="43"/>
  <c r="L635" i="43"/>
  <c r="R635" i="43" s="1"/>
  <c r="S635" i="43" s="1"/>
  <c r="C635" i="43"/>
  <c r="O634" i="43"/>
  <c r="N634" i="43"/>
  <c r="L634" i="43" s="1"/>
  <c r="C634" i="43"/>
  <c r="O633" i="43"/>
  <c r="N633" i="43"/>
  <c r="C633" i="43"/>
  <c r="O632" i="43"/>
  <c r="N632" i="43"/>
  <c r="L632" i="43" s="1"/>
  <c r="C632" i="43"/>
  <c r="O631" i="43"/>
  <c r="N631" i="43"/>
  <c r="L631" i="43"/>
  <c r="R631" i="43" s="1"/>
  <c r="S631" i="43" s="1"/>
  <c r="C631" i="43"/>
  <c r="O630" i="43"/>
  <c r="N630" i="43"/>
  <c r="L630" i="43" s="1"/>
  <c r="R630" i="43" s="1"/>
  <c r="S630" i="43" s="1"/>
  <c r="D630" i="43"/>
  <c r="C630" i="43"/>
  <c r="O629" i="43"/>
  <c r="N629" i="43"/>
  <c r="C629" i="43"/>
  <c r="O628" i="43"/>
  <c r="N628" i="43"/>
  <c r="L628" i="43" s="1"/>
  <c r="C628" i="43"/>
  <c r="O627" i="43"/>
  <c r="L627" i="43" s="1"/>
  <c r="R627" i="43" s="1"/>
  <c r="S627" i="43" s="1"/>
  <c r="N627" i="43"/>
  <c r="C627" i="43"/>
  <c r="R626" i="43"/>
  <c r="S626" i="43" s="1"/>
  <c r="O626" i="43"/>
  <c r="N626" i="43"/>
  <c r="L626" i="43" s="1"/>
  <c r="D626" i="43"/>
  <c r="C626" i="43"/>
  <c r="O625" i="43"/>
  <c r="N625" i="43"/>
  <c r="C625" i="43"/>
  <c r="O624" i="43"/>
  <c r="N624" i="43"/>
  <c r="L624" i="43" s="1"/>
  <c r="C624" i="43"/>
  <c r="O623" i="43"/>
  <c r="L623" i="43" s="1"/>
  <c r="R623" i="43" s="1"/>
  <c r="S623" i="43" s="1"/>
  <c r="N623" i="43"/>
  <c r="C623" i="43"/>
  <c r="R622" i="43"/>
  <c r="S622" i="43" s="1"/>
  <c r="O622" i="43"/>
  <c r="N622" i="43"/>
  <c r="L622" i="43" s="1"/>
  <c r="D622" i="43"/>
  <c r="C622" i="43"/>
  <c r="O621" i="43"/>
  <c r="N621" i="43"/>
  <c r="C621" i="43"/>
  <c r="O620" i="43"/>
  <c r="N620" i="43"/>
  <c r="L620" i="43" s="1"/>
  <c r="C620" i="43"/>
  <c r="O619" i="43"/>
  <c r="N619" i="43"/>
  <c r="L619" i="43"/>
  <c r="R619" i="43" s="1"/>
  <c r="S619" i="43" s="1"/>
  <c r="C619" i="43"/>
  <c r="O618" i="43"/>
  <c r="N618" i="43"/>
  <c r="L618" i="43" s="1"/>
  <c r="C618" i="43"/>
  <c r="O617" i="43"/>
  <c r="N617" i="43"/>
  <c r="C617" i="43"/>
  <c r="O616" i="43"/>
  <c r="N616" i="43"/>
  <c r="L616" i="43" s="1"/>
  <c r="C616" i="43"/>
  <c r="O615" i="43"/>
  <c r="N615" i="43"/>
  <c r="L615" i="43"/>
  <c r="R615" i="43" s="1"/>
  <c r="S615" i="43" s="1"/>
  <c r="C615" i="43"/>
  <c r="O614" i="43"/>
  <c r="N614" i="43"/>
  <c r="L614" i="43" s="1"/>
  <c r="R614" i="43" s="1"/>
  <c r="S614" i="43" s="1"/>
  <c r="D614" i="43"/>
  <c r="C614" i="43"/>
  <c r="O613" i="43"/>
  <c r="N613" i="43"/>
  <c r="C613" i="43"/>
  <c r="O612" i="43"/>
  <c r="N612" i="43"/>
  <c r="L612" i="43" s="1"/>
  <c r="C612" i="43"/>
  <c r="O611" i="43"/>
  <c r="L611" i="43" s="1"/>
  <c r="R611" i="43" s="1"/>
  <c r="S611" i="43" s="1"/>
  <c r="N611" i="43"/>
  <c r="C611" i="43"/>
  <c r="R610" i="43"/>
  <c r="S610" i="43" s="1"/>
  <c r="O610" i="43"/>
  <c r="N610" i="43"/>
  <c r="L610" i="43" s="1"/>
  <c r="D610" i="43"/>
  <c r="C610" i="43"/>
  <c r="O609" i="43"/>
  <c r="N609" i="43"/>
  <c r="C609" i="43"/>
  <c r="O608" i="43"/>
  <c r="N608" i="43"/>
  <c r="L608" i="43" s="1"/>
  <c r="C608" i="43"/>
  <c r="O607" i="43"/>
  <c r="L607" i="43" s="1"/>
  <c r="R607" i="43" s="1"/>
  <c r="S607" i="43" s="1"/>
  <c r="N607" i="43"/>
  <c r="C607" i="43"/>
  <c r="R606" i="43"/>
  <c r="S606" i="43" s="1"/>
  <c r="O606" i="43"/>
  <c r="N606" i="43"/>
  <c r="L606" i="43" s="1"/>
  <c r="D606" i="43"/>
  <c r="C606" i="43"/>
  <c r="O605" i="43"/>
  <c r="N605" i="43"/>
  <c r="C605" i="43"/>
  <c r="O604" i="43"/>
  <c r="N604" i="43"/>
  <c r="L604" i="43" s="1"/>
  <c r="C604" i="43"/>
  <c r="O603" i="43"/>
  <c r="N603" i="43"/>
  <c r="L603" i="43"/>
  <c r="R603" i="43" s="1"/>
  <c r="S603" i="43" s="1"/>
  <c r="C603" i="43"/>
  <c r="O602" i="43"/>
  <c r="N602" i="43"/>
  <c r="L602" i="43" s="1"/>
  <c r="C602" i="43"/>
  <c r="O601" i="43"/>
  <c r="N601" i="43"/>
  <c r="C601" i="43"/>
  <c r="O600" i="43"/>
  <c r="N600" i="43"/>
  <c r="L600" i="43" s="1"/>
  <c r="C600" i="43"/>
  <c r="O599" i="43"/>
  <c r="N599" i="43"/>
  <c r="L599" i="43"/>
  <c r="R599" i="43" s="1"/>
  <c r="S599" i="43" s="1"/>
  <c r="C599" i="43"/>
  <c r="O598" i="43"/>
  <c r="N598" i="43"/>
  <c r="L598" i="43" s="1"/>
  <c r="R598" i="43" s="1"/>
  <c r="S598" i="43" s="1"/>
  <c r="D598" i="43"/>
  <c r="C598" i="43"/>
  <c r="O597" i="43"/>
  <c r="N597" i="43"/>
  <c r="C597" i="43"/>
  <c r="O596" i="43"/>
  <c r="N596" i="43"/>
  <c r="L596" i="43" s="1"/>
  <c r="C596" i="43"/>
  <c r="O595" i="43"/>
  <c r="L595" i="43" s="1"/>
  <c r="R595" i="43" s="1"/>
  <c r="S595" i="43" s="1"/>
  <c r="N595" i="43"/>
  <c r="C595" i="43"/>
  <c r="R594" i="43"/>
  <c r="S594" i="43" s="1"/>
  <c r="O594" i="43"/>
  <c r="N594" i="43"/>
  <c r="L594" i="43" s="1"/>
  <c r="D594" i="43"/>
  <c r="C594" i="43"/>
  <c r="O593" i="43"/>
  <c r="N593" i="43"/>
  <c r="C593" i="43"/>
  <c r="O592" i="43"/>
  <c r="N592" i="43"/>
  <c r="L592" i="43" s="1"/>
  <c r="C592" i="43"/>
  <c r="O591" i="43"/>
  <c r="L591" i="43" s="1"/>
  <c r="R591" i="43" s="1"/>
  <c r="S591" i="43" s="1"/>
  <c r="N591" i="43"/>
  <c r="C591" i="43"/>
  <c r="R590" i="43"/>
  <c r="S590" i="43" s="1"/>
  <c r="O590" i="43"/>
  <c r="N590" i="43"/>
  <c r="L590" i="43" s="1"/>
  <c r="D590" i="43" s="1"/>
  <c r="C590" i="43"/>
  <c r="O589" i="43"/>
  <c r="N589" i="43"/>
  <c r="C589" i="43"/>
  <c r="O588" i="43"/>
  <c r="N588" i="43"/>
  <c r="L588" i="43" s="1"/>
  <c r="C588" i="43"/>
  <c r="O587" i="43"/>
  <c r="N587" i="43"/>
  <c r="L587" i="43"/>
  <c r="R587" i="43" s="1"/>
  <c r="S587" i="43" s="1"/>
  <c r="C587" i="43"/>
  <c r="O586" i="43"/>
  <c r="N586" i="43"/>
  <c r="L586" i="43" s="1"/>
  <c r="C586" i="43"/>
  <c r="O585" i="43"/>
  <c r="N585" i="43"/>
  <c r="C585" i="43"/>
  <c r="O584" i="43"/>
  <c r="N584" i="43"/>
  <c r="L584" i="43" s="1"/>
  <c r="C584" i="43"/>
  <c r="O583" i="43"/>
  <c r="N583" i="43"/>
  <c r="L583" i="43"/>
  <c r="R583" i="43" s="1"/>
  <c r="S583" i="43" s="1"/>
  <c r="C583" i="43"/>
  <c r="O582" i="43"/>
  <c r="N582" i="43"/>
  <c r="L582" i="43" s="1"/>
  <c r="C582" i="43"/>
  <c r="O581" i="43"/>
  <c r="N581" i="43"/>
  <c r="C581" i="43"/>
  <c r="O580" i="43"/>
  <c r="N580" i="43"/>
  <c r="L580" i="43" s="1"/>
  <c r="C580" i="43"/>
  <c r="O579" i="43"/>
  <c r="N579" i="43"/>
  <c r="L579" i="43"/>
  <c r="C579" i="43"/>
  <c r="O578" i="43"/>
  <c r="N578" i="43"/>
  <c r="L578" i="43" s="1"/>
  <c r="C578" i="43"/>
  <c r="O577" i="43"/>
  <c r="N577" i="43"/>
  <c r="C577" i="43"/>
  <c r="O576" i="43"/>
  <c r="N576" i="43"/>
  <c r="L576" i="43" s="1"/>
  <c r="C576" i="43"/>
  <c r="O575" i="43"/>
  <c r="N575" i="43"/>
  <c r="L575" i="43"/>
  <c r="C575" i="43"/>
  <c r="O574" i="43"/>
  <c r="N574" i="43"/>
  <c r="L574" i="43" s="1"/>
  <c r="C574" i="43"/>
  <c r="O573" i="43"/>
  <c r="N573" i="43"/>
  <c r="C573" i="43"/>
  <c r="O572" i="43"/>
  <c r="N572" i="43"/>
  <c r="L572" i="43" s="1"/>
  <c r="C572" i="43"/>
  <c r="O571" i="43"/>
  <c r="N571" i="43"/>
  <c r="L571" i="43"/>
  <c r="C571" i="43"/>
  <c r="O570" i="43"/>
  <c r="N570" i="43"/>
  <c r="L570" i="43" s="1"/>
  <c r="C570" i="43"/>
  <c r="O569" i="43"/>
  <c r="N569" i="43"/>
  <c r="C569" i="43"/>
  <c r="O568" i="43"/>
  <c r="N568" i="43"/>
  <c r="L568" i="43" s="1"/>
  <c r="C568" i="43"/>
  <c r="O567" i="43"/>
  <c r="N567" i="43"/>
  <c r="L567" i="43"/>
  <c r="C567" i="43"/>
  <c r="O566" i="43"/>
  <c r="N566" i="43"/>
  <c r="L566" i="43" s="1"/>
  <c r="C566" i="43"/>
  <c r="O565" i="43"/>
  <c r="N565" i="43"/>
  <c r="C565" i="43"/>
  <c r="O564" i="43"/>
  <c r="N564" i="43"/>
  <c r="L564" i="43" s="1"/>
  <c r="C564" i="43"/>
  <c r="O563" i="43"/>
  <c r="N563" i="43"/>
  <c r="L563" i="43"/>
  <c r="C563" i="43"/>
  <c r="O562" i="43"/>
  <c r="N562" i="43"/>
  <c r="L562" i="43" s="1"/>
  <c r="C562" i="43"/>
  <c r="O561" i="43"/>
  <c r="N561" i="43"/>
  <c r="C561" i="43"/>
  <c r="O560" i="43"/>
  <c r="N560" i="43"/>
  <c r="L560" i="43" s="1"/>
  <c r="C560" i="43"/>
  <c r="O559" i="43"/>
  <c r="N559" i="43"/>
  <c r="L559" i="43"/>
  <c r="C559" i="43"/>
  <c r="O558" i="43"/>
  <c r="N558" i="43"/>
  <c r="L558" i="43" s="1"/>
  <c r="C558" i="43"/>
  <c r="O557" i="43"/>
  <c r="N557" i="43"/>
  <c r="C557" i="43"/>
  <c r="O556" i="43"/>
  <c r="N556" i="43"/>
  <c r="L556" i="43" s="1"/>
  <c r="C556" i="43"/>
  <c r="O555" i="43"/>
  <c r="N555" i="43"/>
  <c r="L555" i="43"/>
  <c r="C555" i="43"/>
  <c r="O554" i="43"/>
  <c r="N554" i="43"/>
  <c r="L554" i="43"/>
  <c r="R554" i="43" s="1"/>
  <c r="S554" i="43" s="1"/>
  <c r="C554" i="43"/>
  <c r="O553" i="43"/>
  <c r="N553" i="43"/>
  <c r="C553" i="43"/>
  <c r="O552" i="43"/>
  <c r="N552" i="43"/>
  <c r="C552" i="43"/>
  <c r="O551" i="43"/>
  <c r="L551" i="43" s="1"/>
  <c r="N551" i="43"/>
  <c r="C551" i="43"/>
  <c r="O550" i="43"/>
  <c r="L550" i="43" s="1"/>
  <c r="R550" i="43" s="1"/>
  <c r="S550" i="43" s="1"/>
  <c r="N550" i="43"/>
  <c r="C550" i="43"/>
  <c r="O549" i="43"/>
  <c r="N549" i="43"/>
  <c r="C549" i="43"/>
  <c r="O548" i="43"/>
  <c r="N548" i="43"/>
  <c r="C548" i="43"/>
  <c r="O547" i="43"/>
  <c r="N547" i="43"/>
  <c r="L547" i="43"/>
  <c r="C547" i="43"/>
  <c r="O546" i="43"/>
  <c r="N546" i="43"/>
  <c r="L546" i="43"/>
  <c r="R546" i="43" s="1"/>
  <c r="S546" i="43" s="1"/>
  <c r="C546" i="43"/>
  <c r="O545" i="43"/>
  <c r="N545" i="43"/>
  <c r="L545" i="43" s="1"/>
  <c r="C545" i="43"/>
  <c r="O544" i="43"/>
  <c r="N544" i="43"/>
  <c r="C544" i="43"/>
  <c r="O543" i="43"/>
  <c r="N543" i="43"/>
  <c r="C543" i="43"/>
  <c r="O542" i="43"/>
  <c r="N542" i="43"/>
  <c r="L542" i="43"/>
  <c r="R542" i="43" s="1"/>
  <c r="S542" i="43" s="1"/>
  <c r="C542" i="43"/>
  <c r="O541" i="43"/>
  <c r="N541" i="43"/>
  <c r="L541" i="43" s="1"/>
  <c r="C541" i="43"/>
  <c r="O540" i="43"/>
  <c r="N540" i="43"/>
  <c r="C540" i="43"/>
  <c r="O539" i="43"/>
  <c r="N539" i="43"/>
  <c r="C539" i="43"/>
  <c r="O538" i="43"/>
  <c r="N538" i="43"/>
  <c r="L538" i="43"/>
  <c r="R538" i="43" s="1"/>
  <c r="S538" i="43" s="1"/>
  <c r="C538" i="43"/>
  <c r="O537" i="43"/>
  <c r="N537" i="43"/>
  <c r="L537" i="43" s="1"/>
  <c r="C537" i="43"/>
  <c r="O536" i="43"/>
  <c r="N536" i="43"/>
  <c r="C536" i="43"/>
  <c r="O535" i="43"/>
  <c r="N535" i="43"/>
  <c r="C535" i="43"/>
  <c r="O534" i="43"/>
  <c r="N534" i="43"/>
  <c r="L534" i="43"/>
  <c r="R534" i="43" s="1"/>
  <c r="S534" i="43" s="1"/>
  <c r="C534" i="43"/>
  <c r="O533" i="43"/>
  <c r="N533" i="43"/>
  <c r="L533" i="43" s="1"/>
  <c r="C533" i="43"/>
  <c r="O532" i="43"/>
  <c r="N532" i="43"/>
  <c r="C532" i="43"/>
  <c r="O531" i="43"/>
  <c r="N531" i="43"/>
  <c r="C531" i="43"/>
  <c r="O530" i="43"/>
  <c r="N530" i="43"/>
  <c r="L530" i="43"/>
  <c r="R530" i="43" s="1"/>
  <c r="S530" i="43" s="1"/>
  <c r="C530" i="43"/>
  <c r="O529" i="43"/>
  <c r="N529" i="43"/>
  <c r="L529" i="43" s="1"/>
  <c r="C529" i="43"/>
  <c r="O528" i="43"/>
  <c r="N528" i="43"/>
  <c r="C528" i="43"/>
  <c r="O527" i="43"/>
  <c r="N527" i="43"/>
  <c r="C527" i="43"/>
  <c r="O526" i="43"/>
  <c r="N526" i="43"/>
  <c r="L526" i="43"/>
  <c r="R526" i="43" s="1"/>
  <c r="S526" i="43" s="1"/>
  <c r="C526" i="43"/>
  <c r="O525" i="43"/>
  <c r="N525" i="43"/>
  <c r="L525" i="43" s="1"/>
  <c r="C525" i="43"/>
  <c r="O524" i="43"/>
  <c r="N524" i="43"/>
  <c r="C524" i="43"/>
  <c r="O523" i="43"/>
  <c r="N523" i="43"/>
  <c r="C523" i="43"/>
  <c r="O522" i="43"/>
  <c r="N522" i="43"/>
  <c r="L522" i="43"/>
  <c r="R522" i="43" s="1"/>
  <c r="S522" i="43" s="1"/>
  <c r="C522" i="43"/>
  <c r="O521" i="43"/>
  <c r="N521" i="43"/>
  <c r="L521" i="43" s="1"/>
  <c r="C521" i="43"/>
  <c r="O520" i="43"/>
  <c r="L520" i="43" s="1"/>
  <c r="N520" i="43"/>
  <c r="C520" i="43"/>
  <c r="O519" i="43"/>
  <c r="N519" i="43"/>
  <c r="L519" i="43" s="1"/>
  <c r="C519" i="43"/>
  <c r="O518" i="43"/>
  <c r="N518" i="43"/>
  <c r="L518" i="43"/>
  <c r="R518" i="43" s="1"/>
  <c r="S518" i="43" s="1"/>
  <c r="C518" i="43"/>
  <c r="O517" i="43"/>
  <c r="N517" i="43"/>
  <c r="L517" i="43" s="1"/>
  <c r="C517" i="43"/>
  <c r="O516" i="43"/>
  <c r="L516" i="43" s="1"/>
  <c r="N516" i="43"/>
  <c r="C516" i="43"/>
  <c r="O515" i="43"/>
  <c r="N515" i="43"/>
  <c r="L515" i="43" s="1"/>
  <c r="C515" i="43"/>
  <c r="O514" i="43"/>
  <c r="N514" i="43"/>
  <c r="L514" i="43"/>
  <c r="R514" i="43" s="1"/>
  <c r="S514" i="43" s="1"/>
  <c r="C514" i="43"/>
  <c r="O513" i="43"/>
  <c r="N513" i="43"/>
  <c r="L513" i="43" s="1"/>
  <c r="C513" i="43"/>
  <c r="O512" i="43"/>
  <c r="L512" i="43" s="1"/>
  <c r="N512" i="43"/>
  <c r="C512" i="43"/>
  <c r="O511" i="43"/>
  <c r="N511" i="43"/>
  <c r="L511" i="43" s="1"/>
  <c r="C511" i="43"/>
  <c r="O510" i="43"/>
  <c r="N510" i="43"/>
  <c r="L510" i="43"/>
  <c r="R510" i="43" s="1"/>
  <c r="S510" i="43" s="1"/>
  <c r="C510" i="43"/>
  <c r="O509" i="43"/>
  <c r="N509" i="43"/>
  <c r="L509" i="43" s="1"/>
  <c r="C509" i="43"/>
  <c r="O508" i="43"/>
  <c r="L508" i="43" s="1"/>
  <c r="N508" i="43"/>
  <c r="C508" i="43"/>
  <c r="O507" i="43"/>
  <c r="N507" i="43"/>
  <c r="L507" i="43" s="1"/>
  <c r="C507" i="43"/>
  <c r="O506" i="43"/>
  <c r="N506" i="43"/>
  <c r="L506" i="43"/>
  <c r="R506" i="43" s="1"/>
  <c r="S506" i="43" s="1"/>
  <c r="C506" i="43"/>
  <c r="O505" i="43"/>
  <c r="N505" i="43"/>
  <c r="L505" i="43" s="1"/>
  <c r="C505" i="43"/>
  <c r="O504" i="43"/>
  <c r="L504" i="43" s="1"/>
  <c r="N504" i="43"/>
  <c r="C504" i="43"/>
  <c r="O503" i="43"/>
  <c r="N503" i="43"/>
  <c r="L503" i="43" s="1"/>
  <c r="C503" i="43"/>
  <c r="O502" i="43"/>
  <c r="N502" i="43"/>
  <c r="L502" i="43"/>
  <c r="R502" i="43" s="1"/>
  <c r="S502" i="43" s="1"/>
  <c r="C502" i="43"/>
  <c r="O501" i="43"/>
  <c r="N501" i="43"/>
  <c r="L501" i="43" s="1"/>
  <c r="C501" i="43"/>
  <c r="O500" i="43"/>
  <c r="L500" i="43" s="1"/>
  <c r="N500" i="43"/>
  <c r="C500" i="43"/>
  <c r="O499" i="43"/>
  <c r="N499" i="43"/>
  <c r="L499" i="43" s="1"/>
  <c r="C499" i="43"/>
  <c r="O498" i="43"/>
  <c r="N498" i="43"/>
  <c r="L498" i="43"/>
  <c r="R498" i="43" s="1"/>
  <c r="S498" i="43" s="1"/>
  <c r="C498" i="43"/>
  <c r="O497" i="43"/>
  <c r="N497" i="43"/>
  <c r="L497" i="43" s="1"/>
  <c r="C497" i="43"/>
  <c r="O496" i="43"/>
  <c r="L496" i="43" s="1"/>
  <c r="N496" i="43"/>
  <c r="C496" i="43"/>
  <c r="O495" i="43"/>
  <c r="N495" i="43"/>
  <c r="L495" i="43" s="1"/>
  <c r="C495" i="43"/>
  <c r="O494" i="43"/>
  <c r="N494" i="43"/>
  <c r="L494" i="43"/>
  <c r="R494" i="43" s="1"/>
  <c r="S494" i="43" s="1"/>
  <c r="C494" i="43"/>
  <c r="O493" i="43"/>
  <c r="N493" i="43"/>
  <c r="L493" i="43" s="1"/>
  <c r="C493" i="43"/>
  <c r="O492" i="43"/>
  <c r="L492" i="43" s="1"/>
  <c r="N492" i="43"/>
  <c r="C492" i="43"/>
  <c r="O491" i="43"/>
  <c r="N491" i="43"/>
  <c r="L491" i="43" s="1"/>
  <c r="C491" i="43"/>
  <c r="O490" i="43"/>
  <c r="N490" i="43"/>
  <c r="L490" i="43"/>
  <c r="R490" i="43" s="1"/>
  <c r="S490" i="43" s="1"/>
  <c r="C490" i="43"/>
  <c r="O489" i="43"/>
  <c r="N489" i="43"/>
  <c r="L489" i="43" s="1"/>
  <c r="C489" i="43"/>
  <c r="O488" i="43"/>
  <c r="L488" i="43" s="1"/>
  <c r="N488" i="43"/>
  <c r="C488" i="43"/>
  <c r="O487" i="43"/>
  <c r="N487" i="43"/>
  <c r="L487" i="43" s="1"/>
  <c r="C487" i="43"/>
  <c r="O486" i="43"/>
  <c r="N486" i="43"/>
  <c r="L486" i="43"/>
  <c r="R486" i="43" s="1"/>
  <c r="S486" i="43" s="1"/>
  <c r="C486" i="43"/>
  <c r="O485" i="43"/>
  <c r="N485" i="43"/>
  <c r="L485" i="43" s="1"/>
  <c r="C485" i="43"/>
  <c r="O484" i="43"/>
  <c r="L484" i="43" s="1"/>
  <c r="N484" i="43"/>
  <c r="C484" i="43"/>
  <c r="O483" i="43"/>
  <c r="N483" i="43"/>
  <c r="L483" i="43" s="1"/>
  <c r="C483" i="43"/>
  <c r="O482" i="43"/>
  <c r="N482" i="43"/>
  <c r="L482" i="43"/>
  <c r="R482" i="43" s="1"/>
  <c r="S482" i="43" s="1"/>
  <c r="C482" i="43"/>
  <c r="O481" i="43"/>
  <c r="N481" i="43"/>
  <c r="L481" i="43" s="1"/>
  <c r="C481" i="43"/>
  <c r="O480" i="43"/>
  <c r="L480" i="43" s="1"/>
  <c r="N480" i="43"/>
  <c r="C480" i="43"/>
  <c r="O479" i="43"/>
  <c r="N479" i="43"/>
  <c r="C479" i="43"/>
  <c r="O478" i="43"/>
  <c r="N478" i="43"/>
  <c r="L478" i="43" s="1"/>
  <c r="R478" i="43" s="1"/>
  <c r="S478" i="43" s="1"/>
  <c r="C478" i="43"/>
  <c r="O477" i="43"/>
  <c r="N477" i="43"/>
  <c r="C477" i="43"/>
  <c r="O476" i="43"/>
  <c r="L476" i="43" s="1"/>
  <c r="N476" i="43"/>
  <c r="C476" i="43"/>
  <c r="O475" i="43"/>
  <c r="N475" i="43"/>
  <c r="C475" i="43"/>
  <c r="O474" i="43"/>
  <c r="N474" i="43"/>
  <c r="L474" i="43" s="1"/>
  <c r="C474" i="43"/>
  <c r="O473" i="43"/>
  <c r="N473" i="43"/>
  <c r="C473" i="43"/>
  <c r="O472" i="43"/>
  <c r="L472" i="43" s="1"/>
  <c r="N472" i="43"/>
  <c r="C472" i="43"/>
  <c r="O471" i="43"/>
  <c r="N471" i="43"/>
  <c r="L471" i="43" s="1"/>
  <c r="C471" i="43"/>
  <c r="O470" i="43"/>
  <c r="N470" i="43"/>
  <c r="L470" i="43"/>
  <c r="C470" i="43"/>
  <c r="O469" i="43"/>
  <c r="N469" i="43"/>
  <c r="L469" i="43" s="1"/>
  <c r="C469" i="43"/>
  <c r="O468" i="43"/>
  <c r="L468" i="43" s="1"/>
  <c r="N468" i="43"/>
  <c r="C468" i="43"/>
  <c r="O467" i="43"/>
  <c r="N467" i="43"/>
  <c r="C467" i="43"/>
  <c r="O466" i="43"/>
  <c r="N466" i="43"/>
  <c r="L466" i="43" s="1"/>
  <c r="C466" i="43"/>
  <c r="R465" i="43"/>
  <c r="S465" i="43" s="1"/>
  <c r="O465" i="43"/>
  <c r="N465" i="43"/>
  <c r="L465" i="43" s="1"/>
  <c r="D465" i="43"/>
  <c r="C465" i="43"/>
  <c r="O464" i="43"/>
  <c r="L464" i="43" s="1"/>
  <c r="N464" i="43"/>
  <c r="C464" i="43"/>
  <c r="O463" i="43"/>
  <c r="N463" i="43"/>
  <c r="C463" i="43"/>
  <c r="O462" i="43"/>
  <c r="N462" i="43"/>
  <c r="L462" i="43" s="1"/>
  <c r="C462" i="43"/>
  <c r="O461" i="43"/>
  <c r="N461" i="43"/>
  <c r="C461" i="43"/>
  <c r="O460" i="43"/>
  <c r="L460" i="43" s="1"/>
  <c r="N460" i="43"/>
  <c r="C460" i="43"/>
  <c r="O459" i="43"/>
  <c r="N459" i="43"/>
  <c r="C459" i="43"/>
  <c r="O458" i="43"/>
  <c r="N458" i="43"/>
  <c r="L458" i="43" s="1"/>
  <c r="C458" i="43"/>
  <c r="O457" i="43"/>
  <c r="N457" i="43"/>
  <c r="C457" i="43"/>
  <c r="O456" i="43"/>
  <c r="L456" i="43" s="1"/>
  <c r="N456" i="43"/>
  <c r="C456" i="43"/>
  <c r="O455" i="43"/>
  <c r="N455" i="43"/>
  <c r="L455" i="43" s="1"/>
  <c r="C455" i="43"/>
  <c r="O454" i="43"/>
  <c r="N454" i="43"/>
  <c r="L454" i="43"/>
  <c r="C454" i="43"/>
  <c r="O453" i="43"/>
  <c r="N453" i="43"/>
  <c r="L453" i="43" s="1"/>
  <c r="C453" i="43"/>
  <c r="O452" i="43"/>
  <c r="L452" i="43" s="1"/>
  <c r="N452" i="43"/>
  <c r="C452" i="43"/>
  <c r="O451" i="43"/>
  <c r="N451" i="43"/>
  <c r="L451" i="43" s="1"/>
  <c r="C451" i="43"/>
  <c r="O450" i="43"/>
  <c r="L450" i="43" s="1"/>
  <c r="N450" i="43"/>
  <c r="C450" i="43"/>
  <c r="R449" i="43"/>
  <c r="S449" i="43" s="1"/>
  <c r="O449" i="43"/>
  <c r="N449" i="43"/>
  <c r="L449" i="43" s="1"/>
  <c r="D449" i="43"/>
  <c r="C449" i="43"/>
  <c r="O448" i="43"/>
  <c r="L448" i="43" s="1"/>
  <c r="N448" i="43"/>
  <c r="C448" i="43"/>
  <c r="O447" i="43"/>
  <c r="N447" i="43"/>
  <c r="C447" i="43"/>
  <c r="O446" i="43"/>
  <c r="N446" i="43"/>
  <c r="L446" i="43" s="1"/>
  <c r="C446" i="43"/>
  <c r="O445" i="43"/>
  <c r="N445" i="43"/>
  <c r="L445" i="43" s="1"/>
  <c r="D445" i="43" s="1"/>
  <c r="C445" i="43"/>
  <c r="O444" i="43"/>
  <c r="L444" i="43" s="1"/>
  <c r="R444" i="43" s="1"/>
  <c r="S444" i="43" s="1"/>
  <c r="N444" i="43"/>
  <c r="C444" i="43"/>
  <c r="O443" i="43"/>
  <c r="N443" i="43"/>
  <c r="C443" i="43"/>
  <c r="O442" i="43"/>
  <c r="N442" i="43"/>
  <c r="C442" i="43"/>
  <c r="O441" i="43"/>
  <c r="N441" i="43"/>
  <c r="L441" i="43" s="1"/>
  <c r="R441" i="43" s="1"/>
  <c r="S441" i="43" s="1"/>
  <c r="C441" i="43"/>
  <c r="O440" i="43"/>
  <c r="N440" i="43"/>
  <c r="C440" i="43"/>
  <c r="O439" i="43"/>
  <c r="N439" i="43"/>
  <c r="C439" i="43"/>
  <c r="O438" i="43"/>
  <c r="N438" i="43"/>
  <c r="C438" i="43"/>
  <c r="O437" i="43"/>
  <c r="N437" i="43"/>
  <c r="C437" i="43"/>
  <c r="O436" i="43"/>
  <c r="L436" i="43" s="1"/>
  <c r="R436" i="43" s="1"/>
  <c r="S436" i="43" s="1"/>
  <c r="N436" i="43"/>
  <c r="C436" i="43"/>
  <c r="O435" i="43"/>
  <c r="N435" i="43"/>
  <c r="C435" i="43"/>
  <c r="O434" i="43"/>
  <c r="N434" i="43"/>
  <c r="C434" i="43"/>
  <c r="O433" i="43"/>
  <c r="N433" i="43"/>
  <c r="L433" i="43" s="1"/>
  <c r="R433" i="43" s="1"/>
  <c r="S433" i="43" s="1"/>
  <c r="C433" i="43"/>
  <c r="O432" i="43"/>
  <c r="L432" i="43" s="1"/>
  <c r="N432" i="43"/>
  <c r="C432" i="43"/>
  <c r="O431" i="43"/>
  <c r="N431" i="43"/>
  <c r="C431" i="43"/>
  <c r="O430" i="43"/>
  <c r="N430" i="43"/>
  <c r="L430" i="43" s="1"/>
  <c r="C430" i="43"/>
  <c r="O429" i="43"/>
  <c r="N429" i="43"/>
  <c r="L429" i="43"/>
  <c r="R429" i="43" s="1"/>
  <c r="S429" i="43" s="1"/>
  <c r="C429" i="43"/>
  <c r="O428" i="43"/>
  <c r="L428" i="43" s="1"/>
  <c r="N428" i="43"/>
  <c r="C428" i="43"/>
  <c r="O427" i="43"/>
  <c r="N427" i="43"/>
  <c r="C427" i="43"/>
  <c r="O426" i="43"/>
  <c r="N426" i="43"/>
  <c r="C426" i="43"/>
  <c r="O425" i="43"/>
  <c r="N425" i="43"/>
  <c r="L425" i="43" s="1"/>
  <c r="R425" i="43" s="1"/>
  <c r="S425" i="43" s="1"/>
  <c r="C425" i="43"/>
  <c r="O424" i="43"/>
  <c r="N424" i="43"/>
  <c r="C424" i="43"/>
  <c r="O423" i="43"/>
  <c r="N423" i="43"/>
  <c r="C423" i="43"/>
  <c r="O422" i="43"/>
  <c r="N422" i="43"/>
  <c r="C422" i="43"/>
  <c r="O421" i="43"/>
  <c r="N421" i="43"/>
  <c r="L421" i="43" s="1"/>
  <c r="R421" i="43" s="1"/>
  <c r="S421" i="43" s="1"/>
  <c r="C421" i="43"/>
  <c r="O420" i="43"/>
  <c r="L420" i="43" s="1"/>
  <c r="N420" i="43"/>
  <c r="C420" i="43"/>
  <c r="O419" i="43"/>
  <c r="N419" i="43"/>
  <c r="L419" i="43" s="1"/>
  <c r="D419" i="43" s="1"/>
  <c r="C419" i="43"/>
  <c r="O418" i="43"/>
  <c r="N418" i="43"/>
  <c r="C418" i="43"/>
  <c r="O417" i="43"/>
  <c r="N417" i="43"/>
  <c r="L417" i="43" s="1"/>
  <c r="R417" i="43" s="1"/>
  <c r="S417" i="43" s="1"/>
  <c r="C417" i="43"/>
  <c r="O416" i="43"/>
  <c r="L416" i="43" s="1"/>
  <c r="N416" i="43"/>
  <c r="C416" i="43"/>
  <c r="O415" i="43"/>
  <c r="N415" i="43"/>
  <c r="C415" i="43"/>
  <c r="O414" i="43"/>
  <c r="N414" i="43"/>
  <c r="L414" i="43" s="1"/>
  <c r="C414" i="43"/>
  <c r="O413" i="43"/>
  <c r="N413" i="43"/>
  <c r="L413" i="43"/>
  <c r="R413" i="43" s="1"/>
  <c r="S413" i="43" s="1"/>
  <c r="C413" i="43"/>
  <c r="O412" i="43"/>
  <c r="L412" i="43" s="1"/>
  <c r="N412" i="43"/>
  <c r="C412" i="43"/>
  <c r="O411" i="43"/>
  <c r="N411" i="43"/>
  <c r="C411" i="43"/>
  <c r="O410" i="43"/>
  <c r="N410" i="43"/>
  <c r="C410" i="43"/>
  <c r="O409" i="43"/>
  <c r="N409" i="43"/>
  <c r="L409" i="43" s="1"/>
  <c r="R409" i="43" s="1"/>
  <c r="S409" i="43" s="1"/>
  <c r="C409" i="43"/>
  <c r="O408" i="43"/>
  <c r="N408" i="43"/>
  <c r="C408" i="43"/>
  <c r="O407" i="43"/>
  <c r="N407" i="43"/>
  <c r="C407" i="43"/>
  <c r="O406" i="43"/>
  <c r="N406" i="43"/>
  <c r="C406" i="43"/>
  <c r="O405" i="43"/>
  <c r="N405" i="43"/>
  <c r="L405" i="43" s="1"/>
  <c r="R405" i="43" s="1"/>
  <c r="S405" i="43" s="1"/>
  <c r="C405" i="43"/>
  <c r="O404" i="43"/>
  <c r="L404" i="43" s="1"/>
  <c r="N404" i="43"/>
  <c r="C404" i="43"/>
  <c r="O403" i="43"/>
  <c r="N403" i="43"/>
  <c r="L403" i="43" s="1"/>
  <c r="C403" i="43"/>
  <c r="O402" i="43"/>
  <c r="N402" i="43"/>
  <c r="C402" i="43"/>
  <c r="O401" i="43"/>
  <c r="N401" i="43"/>
  <c r="L401" i="43" s="1"/>
  <c r="R401" i="43" s="1"/>
  <c r="S401" i="43" s="1"/>
  <c r="C401" i="43"/>
  <c r="O400" i="43"/>
  <c r="L400" i="43" s="1"/>
  <c r="N400" i="43"/>
  <c r="C400" i="43"/>
  <c r="O399" i="43"/>
  <c r="N399" i="43"/>
  <c r="C399" i="43"/>
  <c r="O398" i="43"/>
  <c r="N398" i="43"/>
  <c r="L398" i="43" s="1"/>
  <c r="C398" i="43"/>
  <c r="O397" i="43"/>
  <c r="N397" i="43"/>
  <c r="L397" i="43"/>
  <c r="R397" i="43" s="1"/>
  <c r="S397" i="43" s="1"/>
  <c r="C397" i="43"/>
  <c r="O396" i="43"/>
  <c r="L396" i="43" s="1"/>
  <c r="N396" i="43"/>
  <c r="C396" i="43"/>
  <c r="O395" i="43"/>
  <c r="N395" i="43"/>
  <c r="C395" i="43"/>
  <c r="O394" i="43"/>
  <c r="N394" i="43"/>
  <c r="C394" i="43"/>
  <c r="O393" i="43"/>
  <c r="N393" i="43"/>
  <c r="L393" i="43" s="1"/>
  <c r="R393" i="43" s="1"/>
  <c r="S393" i="43" s="1"/>
  <c r="C393" i="43"/>
  <c r="O392" i="43"/>
  <c r="N392" i="43"/>
  <c r="C392" i="43"/>
  <c r="O391" i="43"/>
  <c r="N391" i="43"/>
  <c r="L391" i="43" s="1"/>
  <c r="C391" i="43"/>
  <c r="O390" i="43"/>
  <c r="N390" i="43"/>
  <c r="C390" i="43"/>
  <c r="O389" i="43"/>
  <c r="N389" i="43"/>
  <c r="L389" i="43" s="1"/>
  <c r="R389" i="43" s="1"/>
  <c r="S389" i="43" s="1"/>
  <c r="C389" i="43"/>
  <c r="O388" i="43"/>
  <c r="L388" i="43" s="1"/>
  <c r="N388" i="43"/>
  <c r="C388" i="43"/>
  <c r="O387" i="43"/>
  <c r="N387" i="43"/>
  <c r="L387" i="43" s="1"/>
  <c r="C387" i="43"/>
  <c r="O386" i="43"/>
  <c r="N386" i="43"/>
  <c r="L386" i="43" s="1"/>
  <c r="C386" i="43"/>
  <c r="O385" i="43"/>
  <c r="L385" i="43" s="1"/>
  <c r="R385" i="43" s="1"/>
  <c r="S385" i="43" s="1"/>
  <c r="N385" i="43"/>
  <c r="C385" i="43"/>
  <c r="O384" i="43"/>
  <c r="L384" i="43" s="1"/>
  <c r="N384" i="43"/>
  <c r="C384" i="43"/>
  <c r="O383" i="43"/>
  <c r="N383" i="43"/>
  <c r="C383" i="43"/>
  <c r="O382" i="43"/>
  <c r="N382" i="43"/>
  <c r="L382" i="43" s="1"/>
  <c r="C382" i="43"/>
  <c r="O381" i="43"/>
  <c r="N381" i="43"/>
  <c r="L381" i="43"/>
  <c r="R381" i="43" s="1"/>
  <c r="S381" i="43" s="1"/>
  <c r="C381" i="43"/>
  <c r="O380" i="43"/>
  <c r="N380" i="43"/>
  <c r="C380" i="43"/>
  <c r="O379" i="43"/>
  <c r="N379" i="43"/>
  <c r="C379" i="43"/>
  <c r="O378" i="43"/>
  <c r="N378" i="43"/>
  <c r="C378" i="43"/>
  <c r="O377" i="43"/>
  <c r="N377" i="43"/>
  <c r="L377" i="43" s="1"/>
  <c r="R377" i="43" s="1"/>
  <c r="S377" i="43" s="1"/>
  <c r="C377" i="43"/>
  <c r="O376" i="43"/>
  <c r="N376" i="43"/>
  <c r="C376" i="43"/>
  <c r="O375" i="43"/>
  <c r="N375" i="43"/>
  <c r="L375" i="43" s="1"/>
  <c r="C375" i="43"/>
  <c r="O374" i="43"/>
  <c r="N374" i="43"/>
  <c r="C374" i="43"/>
  <c r="O373" i="43"/>
  <c r="N373" i="43"/>
  <c r="C373" i="43"/>
  <c r="O372" i="43"/>
  <c r="L372" i="43" s="1"/>
  <c r="N372" i="43"/>
  <c r="C372" i="43"/>
  <c r="O371" i="43"/>
  <c r="N371" i="43"/>
  <c r="L371" i="43" s="1"/>
  <c r="C371" i="43"/>
  <c r="O370" i="43"/>
  <c r="N370" i="43"/>
  <c r="L370" i="43" s="1"/>
  <c r="C370" i="43"/>
  <c r="O369" i="43"/>
  <c r="L369" i="43" s="1"/>
  <c r="R369" i="43" s="1"/>
  <c r="S369" i="43" s="1"/>
  <c r="N369" i="43"/>
  <c r="C369" i="43"/>
  <c r="O368" i="43"/>
  <c r="L368" i="43" s="1"/>
  <c r="N368" i="43"/>
  <c r="C368" i="43"/>
  <c r="O367" i="43"/>
  <c r="N367" i="43"/>
  <c r="C367" i="43"/>
  <c r="O366" i="43"/>
  <c r="N366" i="43"/>
  <c r="L366" i="43" s="1"/>
  <c r="C366" i="43"/>
  <c r="O365" i="43"/>
  <c r="N365" i="43"/>
  <c r="L365" i="43"/>
  <c r="R365" i="43" s="1"/>
  <c r="S365" i="43" s="1"/>
  <c r="C365" i="43"/>
  <c r="O364" i="43"/>
  <c r="N364" i="43"/>
  <c r="C364" i="43"/>
  <c r="O363" i="43"/>
  <c r="N363" i="43"/>
  <c r="C363" i="43"/>
  <c r="O362" i="43"/>
  <c r="N362" i="43"/>
  <c r="C362" i="43"/>
  <c r="O361" i="43"/>
  <c r="N361" i="43"/>
  <c r="L361" i="43" s="1"/>
  <c r="R361" i="43" s="1"/>
  <c r="S361" i="43" s="1"/>
  <c r="C361" i="43"/>
  <c r="O360" i="43"/>
  <c r="N360" i="43"/>
  <c r="C360" i="43"/>
  <c r="O359" i="43"/>
  <c r="N359" i="43"/>
  <c r="L359" i="43" s="1"/>
  <c r="C359" i="43"/>
  <c r="O358" i="43"/>
  <c r="N358" i="43"/>
  <c r="C358" i="43"/>
  <c r="O357" i="43"/>
  <c r="N357" i="43"/>
  <c r="L357" i="43" s="1"/>
  <c r="R357" i="43" s="1"/>
  <c r="S357" i="43" s="1"/>
  <c r="C357" i="43"/>
  <c r="O356" i="43"/>
  <c r="L356" i="43" s="1"/>
  <c r="N356" i="43"/>
  <c r="C356" i="43"/>
  <c r="O355" i="43"/>
  <c r="N355" i="43"/>
  <c r="L355" i="43" s="1"/>
  <c r="C355" i="43"/>
  <c r="O354" i="43"/>
  <c r="N354" i="43"/>
  <c r="L354" i="43" s="1"/>
  <c r="C354" i="43"/>
  <c r="O353" i="43"/>
  <c r="L353" i="43" s="1"/>
  <c r="R353" i="43" s="1"/>
  <c r="S353" i="43" s="1"/>
  <c r="N353" i="43"/>
  <c r="C353" i="43"/>
  <c r="O352" i="43"/>
  <c r="L352" i="43" s="1"/>
  <c r="N352" i="43"/>
  <c r="C352" i="43"/>
  <c r="O351" i="43"/>
  <c r="N351" i="43"/>
  <c r="C351" i="43"/>
  <c r="O350" i="43"/>
  <c r="N350" i="43"/>
  <c r="L350" i="43" s="1"/>
  <c r="C350" i="43"/>
  <c r="O349" i="43"/>
  <c r="N349" i="43"/>
  <c r="L349" i="43"/>
  <c r="R349" i="43" s="1"/>
  <c r="S349" i="43" s="1"/>
  <c r="C349" i="43"/>
  <c r="O348" i="43"/>
  <c r="N348" i="43"/>
  <c r="C348" i="43"/>
  <c r="O347" i="43"/>
  <c r="N347" i="43"/>
  <c r="C347" i="43"/>
  <c r="O346" i="43"/>
  <c r="N346" i="43"/>
  <c r="C346" i="43"/>
  <c r="O345" i="43"/>
  <c r="N345" i="43"/>
  <c r="L345" i="43" s="1"/>
  <c r="R345" i="43" s="1"/>
  <c r="S345" i="43" s="1"/>
  <c r="C345" i="43"/>
  <c r="O344" i="43"/>
  <c r="N344" i="43"/>
  <c r="C344" i="43"/>
  <c r="O343" i="43"/>
  <c r="N343" i="43"/>
  <c r="L343" i="43" s="1"/>
  <c r="C343" i="43"/>
  <c r="O342" i="43"/>
  <c r="N342" i="43"/>
  <c r="C342" i="43"/>
  <c r="O341" i="43"/>
  <c r="N341" i="43"/>
  <c r="L341" i="43" s="1"/>
  <c r="R341" i="43" s="1"/>
  <c r="S341" i="43" s="1"/>
  <c r="C341" i="43"/>
  <c r="O340" i="43"/>
  <c r="L340" i="43" s="1"/>
  <c r="N340" i="43"/>
  <c r="C340" i="43"/>
  <c r="O339" i="43"/>
  <c r="N339" i="43"/>
  <c r="L339" i="43" s="1"/>
  <c r="C339" i="43"/>
  <c r="O338" i="43"/>
  <c r="N338" i="43"/>
  <c r="L338" i="43" s="1"/>
  <c r="C338" i="43"/>
  <c r="O337" i="43"/>
  <c r="L337" i="43" s="1"/>
  <c r="R337" i="43" s="1"/>
  <c r="S337" i="43" s="1"/>
  <c r="N337" i="43"/>
  <c r="C337" i="43"/>
  <c r="O336" i="43"/>
  <c r="L336" i="43" s="1"/>
  <c r="N336" i="43"/>
  <c r="C336" i="43"/>
  <c r="O335" i="43"/>
  <c r="N335" i="43"/>
  <c r="C335" i="43"/>
  <c r="O334" i="43"/>
  <c r="N334" i="43"/>
  <c r="L334" i="43" s="1"/>
  <c r="C334" i="43"/>
  <c r="O333" i="43"/>
  <c r="N333" i="43"/>
  <c r="L333" i="43"/>
  <c r="R333" i="43" s="1"/>
  <c r="S333" i="43" s="1"/>
  <c r="C333" i="43"/>
  <c r="O332" i="43"/>
  <c r="L332" i="43" s="1"/>
  <c r="N332" i="43"/>
  <c r="C332" i="43"/>
  <c r="O331" i="43"/>
  <c r="N331" i="43"/>
  <c r="C331" i="43"/>
  <c r="O330" i="43"/>
  <c r="N330" i="43"/>
  <c r="C330" i="43"/>
  <c r="O329" i="43"/>
  <c r="N329" i="43"/>
  <c r="L329" i="43" s="1"/>
  <c r="R329" i="43" s="1"/>
  <c r="S329" i="43" s="1"/>
  <c r="C329" i="43"/>
  <c r="O328" i="43"/>
  <c r="L328" i="43" s="1"/>
  <c r="N328" i="43"/>
  <c r="C328" i="43"/>
  <c r="O327" i="43"/>
  <c r="N327" i="43"/>
  <c r="L327" i="43" s="1"/>
  <c r="C327" i="43"/>
  <c r="O326" i="43"/>
  <c r="N326" i="43"/>
  <c r="L326" i="43" s="1"/>
  <c r="C326" i="43"/>
  <c r="O325" i="43"/>
  <c r="L325" i="43" s="1"/>
  <c r="N325" i="43"/>
  <c r="C325" i="43"/>
  <c r="O324" i="43"/>
  <c r="N324" i="43"/>
  <c r="C324" i="43"/>
  <c r="O323" i="43"/>
  <c r="N323" i="43"/>
  <c r="C323" i="43"/>
  <c r="O322" i="43"/>
  <c r="N322" i="43"/>
  <c r="C322" i="43"/>
  <c r="O321" i="43"/>
  <c r="N321" i="43"/>
  <c r="L321" i="43" s="1"/>
  <c r="C321" i="43"/>
  <c r="O320" i="43"/>
  <c r="L320" i="43" s="1"/>
  <c r="N320" i="43"/>
  <c r="C320" i="43"/>
  <c r="O319" i="43"/>
  <c r="N319" i="43"/>
  <c r="L319" i="43" s="1"/>
  <c r="C319" i="43"/>
  <c r="O318" i="43"/>
  <c r="N318" i="43"/>
  <c r="L318" i="43" s="1"/>
  <c r="C318" i="43"/>
  <c r="O317" i="43"/>
  <c r="L317" i="43" s="1"/>
  <c r="N317" i="43"/>
  <c r="C317" i="43"/>
  <c r="O316" i="43"/>
  <c r="N316" i="43"/>
  <c r="C316" i="43"/>
  <c r="O315" i="43"/>
  <c r="N315" i="43"/>
  <c r="C315" i="43"/>
  <c r="O314" i="43"/>
  <c r="N314" i="43"/>
  <c r="C314" i="43"/>
  <c r="O313" i="43"/>
  <c r="N313" i="43"/>
  <c r="L313" i="43" s="1"/>
  <c r="C313" i="43"/>
  <c r="O312" i="43"/>
  <c r="L312" i="43" s="1"/>
  <c r="N312" i="43"/>
  <c r="C312" i="43"/>
  <c r="O311" i="43"/>
  <c r="N311" i="43"/>
  <c r="L311" i="43" s="1"/>
  <c r="C311" i="43"/>
  <c r="O310" i="43"/>
  <c r="N310" i="43"/>
  <c r="L310" i="43" s="1"/>
  <c r="C310" i="43"/>
  <c r="O309" i="43"/>
  <c r="L309" i="43" s="1"/>
  <c r="N309" i="43"/>
  <c r="C309" i="43"/>
  <c r="O308" i="43"/>
  <c r="N308" i="43"/>
  <c r="C308" i="43"/>
  <c r="O307" i="43"/>
  <c r="N307" i="43"/>
  <c r="C307" i="43"/>
  <c r="O306" i="43"/>
  <c r="N306" i="43"/>
  <c r="C306" i="43"/>
  <c r="O305" i="43"/>
  <c r="N305" i="43"/>
  <c r="L305" i="43" s="1"/>
  <c r="C305" i="43"/>
  <c r="O304" i="43"/>
  <c r="L304" i="43" s="1"/>
  <c r="N304" i="43"/>
  <c r="C304" i="43"/>
  <c r="O303" i="43"/>
  <c r="N303" i="43"/>
  <c r="L303" i="43" s="1"/>
  <c r="C303" i="43"/>
  <c r="O302" i="43"/>
  <c r="N302" i="43"/>
  <c r="L302" i="43" s="1"/>
  <c r="C302" i="43"/>
  <c r="O301" i="43"/>
  <c r="L301" i="43" s="1"/>
  <c r="N301" i="43"/>
  <c r="C301" i="43"/>
  <c r="O300" i="43"/>
  <c r="N300" i="43"/>
  <c r="C300" i="43"/>
  <c r="O299" i="43"/>
  <c r="N299" i="43"/>
  <c r="C299" i="43"/>
  <c r="O298" i="43"/>
  <c r="N298" i="43"/>
  <c r="C298" i="43"/>
  <c r="O297" i="43"/>
  <c r="N297" i="43"/>
  <c r="L297" i="43" s="1"/>
  <c r="C297" i="43"/>
  <c r="O296" i="43"/>
  <c r="L296" i="43" s="1"/>
  <c r="N296" i="43"/>
  <c r="C296" i="43"/>
  <c r="O295" i="43"/>
  <c r="N295" i="43"/>
  <c r="L295" i="43" s="1"/>
  <c r="C295" i="43"/>
  <c r="O294" i="43"/>
  <c r="N294" i="43"/>
  <c r="L294" i="43" s="1"/>
  <c r="C294" i="43"/>
  <c r="O293" i="43"/>
  <c r="L293" i="43" s="1"/>
  <c r="N293" i="43"/>
  <c r="C293" i="43"/>
  <c r="O292" i="43"/>
  <c r="N292" i="43"/>
  <c r="C292" i="43"/>
  <c r="O291" i="43"/>
  <c r="N291" i="43"/>
  <c r="C291" i="43"/>
  <c r="O290" i="43"/>
  <c r="N290" i="43"/>
  <c r="C290" i="43"/>
  <c r="O289" i="43"/>
  <c r="N289" i="43"/>
  <c r="L289" i="43" s="1"/>
  <c r="C289" i="43"/>
  <c r="O288" i="43"/>
  <c r="L288" i="43" s="1"/>
  <c r="N288" i="43"/>
  <c r="C288" i="43"/>
  <c r="O287" i="43"/>
  <c r="N287" i="43"/>
  <c r="L287" i="43" s="1"/>
  <c r="C287" i="43"/>
  <c r="O286" i="43"/>
  <c r="N286" i="43"/>
  <c r="L286" i="43" s="1"/>
  <c r="C286" i="43"/>
  <c r="O285" i="43"/>
  <c r="L285" i="43" s="1"/>
  <c r="R285" i="43" s="1"/>
  <c r="S285" i="43" s="1"/>
  <c r="N285" i="43"/>
  <c r="C285" i="43"/>
  <c r="O284" i="43"/>
  <c r="N284" i="43"/>
  <c r="L284" i="43"/>
  <c r="C284" i="43"/>
  <c r="O283" i="43"/>
  <c r="N283" i="43"/>
  <c r="L283" i="43" s="1"/>
  <c r="D283" i="43" s="1"/>
  <c r="C283" i="43"/>
  <c r="O282" i="43"/>
  <c r="N282" i="43"/>
  <c r="L282" i="43"/>
  <c r="C282" i="43"/>
  <c r="O281" i="43"/>
  <c r="N281" i="43"/>
  <c r="L281" i="43"/>
  <c r="R281" i="43" s="1"/>
  <c r="S281" i="43" s="1"/>
  <c r="C281" i="43"/>
  <c r="O280" i="43"/>
  <c r="N280" i="43"/>
  <c r="L280" i="43" s="1"/>
  <c r="C280" i="43"/>
  <c r="O279" i="43"/>
  <c r="N279" i="43"/>
  <c r="C279" i="43"/>
  <c r="O278" i="43"/>
  <c r="N278" i="43"/>
  <c r="C278" i="43"/>
  <c r="O277" i="43"/>
  <c r="N277" i="43"/>
  <c r="L277" i="43"/>
  <c r="R277" i="43" s="1"/>
  <c r="S277" i="43" s="1"/>
  <c r="C277" i="43"/>
  <c r="O276" i="43"/>
  <c r="N276" i="43"/>
  <c r="L276" i="43" s="1"/>
  <c r="C276" i="43"/>
  <c r="O275" i="43"/>
  <c r="N275" i="43"/>
  <c r="C275" i="43"/>
  <c r="O274" i="43"/>
  <c r="N274" i="43"/>
  <c r="C274" i="43"/>
  <c r="O273" i="43"/>
  <c r="N273" i="43"/>
  <c r="L273" i="43"/>
  <c r="R273" i="43" s="1"/>
  <c r="S273" i="43" s="1"/>
  <c r="C273" i="43"/>
  <c r="O272" i="43"/>
  <c r="N272" i="43"/>
  <c r="L272" i="43" s="1"/>
  <c r="C272" i="43"/>
  <c r="O271" i="43"/>
  <c r="N271" i="43"/>
  <c r="C271" i="43"/>
  <c r="O270" i="43"/>
  <c r="N270" i="43"/>
  <c r="C270" i="43"/>
  <c r="O269" i="43"/>
  <c r="N269" i="43"/>
  <c r="L269" i="43"/>
  <c r="R269" i="43" s="1"/>
  <c r="S269" i="43" s="1"/>
  <c r="C269" i="43"/>
  <c r="O268" i="43"/>
  <c r="N268" i="43"/>
  <c r="L268" i="43" s="1"/>
  <c r="C268" i="43"/>
  <c r="O267" i="43"/>
  <c r="N267" i="43"/>
  <c r="C267" i="43"/>
  <c r="O266" i="43"/>
  <c r="N266" i="43"/>
  <c r="C266" i="43"/>
  <c r="O265" i="43"/>
  <c r="N265" i="43"/>
  <c r="L265" i="43"/>
  <c r="R265" i="43" s="1"/>
  <c r="S265" i="43" s="1"/>
  <c r="C265" i="43"/>
  <c r="O264" i="43"/>
  <c r="N264" i="43"/>
  <c r="L264" i="43" s="1"/>
  <c r="C264" i="43"/>
  <c r="O263" i="43"/>
  <c r="N263" i="43"/>
  <c r="C263" i="43"/>
  <c r="O262" i="43"/>
  <c r="N262" i="43"/>
  <c r="C262" i="43"/>
  <c r="O261" i="43"/>
  <c r="N261" i="43"/>
  <c r="L261" i="43"/>
  <c r="R261" i="43" s="1"/>
  <c r="S261" i="43" s="1"/>
  <c r="C261" i="43"/>
  <c r="O260" i="43"/>
  <c r="N260" i="43"/>
  <c r="L260" i="43" s="1"/>
  <c r="C260" i="43"/>
  <c r="O259" i="43"/>
  <c r="N259" i="43"/>
  <c r="C259" i="43"/>
  <c r="O258" i="43"/>
  <c r="N258" i="43"/>
  <c r="L258" i="43" s="1"/>
  <c r="C258" i="43"/>
  <c r="O257" i="43"/>
  <c r="L257" i="43" s="1"/>
  <c r="N257" i="43"/>
  <c r="C257" i="43"/>
  <c r="O256" i="43"/>
  <c r="N256" i="43"/>
  <c r="L256" i="43" s="1"/>
  <c r="C256" i="43"/>
  <c r="O255" i="43"/>
  <c r="L255" i="43" s="1"/>
  <c r="R255" i="43" s="1"/>
  <c r="S255" i="43" s="1"/>
  <c r="N255" i="43"/>
  <c r="C255" i="43"/>
  <c r="O254" i="43"/>
  <c r="N254" i="43"/>
  <c r="C254" i="43"/>
  <c r="O253" i="43"/>
  <c r="N253" i="43"/>
  <c r="C253" i="43"/>
  <c r="O252" i="43"/>
  <c r="N252" i="43"/>
  <c r="C252" i="43"/>
  <c r="O251" i="43"/>
  <c r="N251" i="43"/>
  <c r="L251" i="43" s="1"/>
  <c r="R251" i="43" s="1"/>
  <c r="S251" i="43" s="1"/>
  <c r="C251" i="43"/>
  <c r="O250" i="43"/>
  <c r="N250" i="43"/>
  <c r="L250" i="43" s="1"/>
  <c r="C250" i="43"/>
  <c r="O249" i="43"/>
  <c r="L249" i="43" s="1"/>
  <c r="N249" i="43"/>
  <c r="C249" i="43"/>
  <c r="O248" i="43"/>
  <c r="N248" i="43"/>
  <c r="L248" i="43" s="1"/>
  <c r="C248" i="43"/>
  <c r="O247" i="43"/>
  <c r="N247" i="43"/>
  <c r="L247" i="43"/>
  <c r="R247" i="43" s="1"/>
  <c r="S247" i="43" s="1"/>
  <c r="C247" i="43"/>
  <c r="O246" i="43"/>
  <c r="N246" i="43"/>
  <c r="L246" i="43" s="1"/>
  <c r="C246" i="43"/>
  <c r="O245" i="43"/>
  <c r="N245" i="43"/>
  <c r="C245" i="43"/>
  <c r="O244" i="43"/>
  <c r="N244" i="43"/>
  <c r="C244" i="43"/>
  <c r="O243" i="43"/>
  <c r="N243" i="43"/>
  <c r="L243" i="43" s="1"/>
  <c r="R243" i="43" s="1"/>
  <c r="S243" i="43" s="1"/>
  <c r="C243" i="43"/>
  <c r="O242" i="43"/>
  <c r="N242" i="43"/>
  <c r="L242" i="43" s="1"/>
  <c r="C242" i="43"/>
  <c r="O241" i="43"/>
  <c r="N241" i="43"/>
  <c r="C241" i="43"/>
  <c r="O240" i="43"/>
  <c r="N240" i="43"/>
  <c r="L240" i="43" s="1"/>
  <c r="C240" i="43"/>
  <c r="O239" i="43"/>
  <c r="L239" i="43" s="1"/>
  <c r="R239" i="43" s="1"/>
  <c r="S239" i="43" s="1"/>
  <c r="N239" i="43"/>
  <c r="C239" i="43"/>
  <c r="O238" i="43"/>
  <c r="N238" i="43"/>
  <c r="C238" i="43"/>
  <c r="O237" i="43"/>
  <c r="N237" i="43"/>
  <c r="C237" i="43"/>
  <c r="O236" i="43"/>
  <c r="N236" i="43"/>
  <c r="L236" i="43" s="1"/>
  <c r="C236" i="43"/>
  <c r="O235" i="43"/>
  <c r="N235" i="43"/>
  <c r="L235" i="43"/>
  <c r="R235" i="43" s="1"/>
  <c r="S235" i="43" s="1"/>
  <c r="C235" i="43"/>
  <c r="O234" i="43"/>
  <c r="N234" i="43"/>
  <c r="L234" i="43" s="1"/>
  <c r="C234" i="43"/>
  <c r="O233" i="43"/>
  <c r="L233" i="43" s="1"/>
  <c r="N233" i="43"/>
  <c r="C233" i="43"/>
  <c r="O232" i="43"/>
  <c r="N232" i="43"/>
  <c r="L232" i="43" s="1"/>
  <c r="C232" i="43"/>
  <c r="O231" i="43"/>
  <c r="N231" i="43"/>
  <c r="L231" i="43"/>
  <c r="R231" i="43" s="1"/>
  <c r="S231" i="43" s="1"/>
  <c r="C231" i="43"/>
  <c r="O230" i="43"/>
  <c r="N230" i="43"/>
  <c r="L230" i="43" s="1"/>
  <c r="C230" i="43"/>
  <c r="O229" i="43"/>
  <c r="N229" i="43"/>
  <c r="C229" i="43"/>
  <c r="O228" i="43"/>
  <c r="N228" i="43"/>
  <c r="C228" i="43"/>
  <c r="O227" i="43"/>
  <c r="N227" i="43"/>
  <c r="L227" i="43" s="1"/>
  <c r="R227" i="43" s="1"/>
  <c r="S227" i="43" s="1"/>
  <c r="C227" i="43"/>
  <c r="O226" i="43"/>
  <c r="N226" i="43"/>
  <c r="L226" i="43" s="1"/>
  <c r="C226" i="43"/>
  <c r="O225" i="43"/>
  <c r="N225" i="43"/>
  <c r="C225" i="43"/>
  <c r="O224" i="43"/>
  <c r="N224" i="43"/>
  <c r="L224" i="43" s="1"/>
  <c r="C224" i="43"/>
  <c r="O223" i="43"/>
  <c r="L223" i="43" s="1"/>
  <c r="R223" i="43" s="1"/>
  <c r="S223" i="43" s="1"/>
  <c r="N223" i="43"/>
  <c r="C223" i="43"/>
  <c r="O222" i="43"/>
  <c r="N222" i="43"/>
  <c r="C222" i="43"/>
  <c r="O221" i="43"/>
  <c r="N221" i="43"/>
  <c r="C221" i="43"/>
  <c r="O220" i="43"/>
  <c r="N220" i="43"/>
  <c r="L220" i="43" s="1"/>
  <c r="C220" i="43"/>
  <c r="O219" i="43"/>
  <c r="N219" i="43"/>
  <c r="L219" i="43"/>
  <c r="R219" i="43" s="1"/>
  <c r="S219" i="43" s="1"/>
  <c r="C219" i="43"/>
  <c r="O218" i="43"/>
  <c r="N218" i="43"/>
  <c r="L218" i="43" s="1"/>
  <c r="C218" i="43"/>
  <c r="O217" i="43"/>
  <c r="L217" i="43" s="1"/>
  <c r="N217" i="43"/>
  <c r="C217" i="43"/>
  <c r="O216" i="43"/>
  <c r="N216" i="43"/>
  <c r="L216" i="43" s="1"/>
  <c r="C216" i="43"/>
  <c r="O215" i="43"/>
  <c r="N215" i="43"/>
  <c r="L215" i="43"/>
  <c r="R215" i="43" s="1"/>
  <c r="S215" i="43" s="1"/>
  <c r="C215" i="43"/>
  <c r="O214" i="43"/>
  <c r="N214" i="43"/>
  <c r="L214" i="43" s="1"/>
  <c r="C214" i="43"/>
  <c r="O213" i="43"/>
  <c r="N213" i="43"/>
  <c r="C213" i="43"/>
  <c r="O212" i="43"/>
  <c r="N212" i="43"/>
  <c r="C212" i="43"/>
  <c r="O211" i="43"/>
  <c r="N211" i="43"/>
  <c r="L211" i="43" s="1"/>
  <c r="R211" i="43" s="1"/>
  <c r="S211" i="43" s="1"/>
  <c r="C211" i="43"/>
  <c r="O210" i="43"/>
  <c r="N210" i="43"/>
  <c r="L210" i="43" s="1"/>
  <c r="D210" i="43" s="1"/>
  <c r="C210" i="43"/>
  <c r="O209" i="43"/>
  <c r="N209" i="43"/>
  <c r="C209" i="43"/>
  <c r="O208" i="43"/>
  <c r="N208" i="43"/>
  <c r="L208" i="43" s="1"/>
  <c r="C208" i="43"/>
  <c r="O207" i="43"/>
  <c r="L207" i="43" s="1"/>
  <c r="N207" i="43"/>
  <c r="C207" i="43"/>
  <c r="O206" i="43"/>
  <c r="N206" i="43"/>
  <c r="C206" i="43"/>
  <c r="O205" i="43"/>
  <c r="N205" i="43"/>
  <c r="C205" i="43"/>
  <c r="O204" i="43"/>
  <c r="N204" i="43"/>
  <c r="L204" i="43" s="1"/>
  <c r="C204" i="43"/>
  <c r="O203" i="43"/>
  <c r="N203" i="43"/>
  <c r="L203" i="43"/>
  <c r="C203" i="43"/>
  <c r="O202" i="43"/>
  <c r="N202" i="43"/>
  <c r="L202" i="43" s="1"/>
  <c r="D202" i="43" s="1"/>
  <c r="C202" i="43"/>
  <c r="O201" i="43"/>
  <c r="L201" i="43" s="1"/>
  <c r="N201" i="43"/>
  <c r="C201" i="43"/>
  <c r="O200" i="43"/>
  <c r="N200" i="43"/>
  <c r="L200" i="43" s="1"/>
  <c r="C200" i="43"/>
  <c r="O199" i="43"/>
  <c r="N199" i="43"/>
  <c r="L199" i="43"/>
  <c r="C199" i="43"/>
  <c r="O198" i="43"/>
  <c r="N198" i="43"/>
  <c r="L198" i="43" s="1"/>
  <c r="D198" i="43" s="1"/>
  <c r="C198" i="43"/>
  <c r="O197" i="43"/>
  <c r="N197" i="43"/>
  <c r="C197" i="43"/>
  <c r="O196" i="43"/>
  <c r="N196" i="43"/>
  <c r="C196" i="43"/>
  <c r="O195" i="43"/>
  <c r="N195" i="43"/>
  <c r="L195" i="43" s="1"/>
  <c r="C195" i="43"/>
  <c r="O194" i="43"/>
  <c r="N194" i="43"/>
  <c r="L194" i="43" s="1"/>
  <c r="D194" i="43" s="1"/>
  <c r="C194" i="43"/>
  <c r="O193" i="43"/>
  <c r="N193" i="43"/>
  <c r="C193" i="43"/>
  <c r="O192" i="43"/>
  <c r="N192" i="43"/>
  <c r="L192" i="43" s="1"/>
  <c r="C192" i="43"/>
  <c r="O191" i="43"/>
  <c r="L191" i="43" s="1"/>
  <c r="N191" i="43"/>
  <c r="C191" i="43"/>
  <c r="O190" i="43"/>
  <c r="N190" i="43"/>
  <c r="C190" i="43"/>
  <c r="O189" i="43"/>
  <c r="N189" i="43"/>
  <c r="C189" i="43"/>
  <c r="O188" i="43"/>
  <c r="N188" i="43"/>
  <c r="L188" i="43" s="1"/>
  <c r="C188" i="43"/>
  <c r="O187" i="43"/>
  <c r="N187" i="43"/>
  <c r="L187" i="43"/>
  <c r="C187" i="43"/>
  <c r="O186" i="43"/>
  <c r="N186" i="43"/>
  <c r="L186" i="43" s="1"/>
  <c r="D186" i="43" s="1"/>
  <c r="C186" i="43"/>
  <c r="O185" i="43"/>
  <c r="L185" i="43" s="1"/>
  <c r="N185" i="43"/>
  <c r="C185" i="43"/>
  <c r="O184" i="43"/>
  <c r="N184" i="43"/>
  <c r="C184" i="43"/>
  <c r="O183" i="43"/>
  <c r="N183" i="43"/>
  <c r="L183" i="43" s="1"/>
  <c r="C183" i="43"/>
  <c r="O182" i="43"/>
  <c r="N182" i="43"/>
  <c r="L182" i="43" s="1"/>
  <c r="D182" i="43" s="1"/>
  <c r="C182" i="43"/>
  <c r="O181" i="43"/>
  <c r="N181" i="43"/>
  <c r="C181" i="43"/>
  <c r="O180" i="43"/>
  <c r="N180" i="43"/>
  <c r="L180" i="43" s="1"/>
  <c r="D180" i="43" s="1"/>
  <c r="C180" i="43"/>
  <c r="O179" i="43"/>
  <c r="N179" i="43"/>
  <c r="L179" i="43"/>
  <c r="C179" i="43"/>
  <c r="O178" i="43"/>
  <c r="N178" i="43"/>
  <c r="L178" i="43" s="1"/>
  <c r="D178" i="43" s="1"/>
  <c r="C178" i="43"/>
  <c r="O177" i="43"/>
  <c r="L177" i="43" s="1"/>
  <c r="N177" i="43"/>
  <c r="C177" i="43"/>
  <c r="O176" i="43"/>
  <c r="N176" i="43"/>
  <c r="C176" i="43"/>
  <c r="O175" i="43"/>
  <c r="N175" i="43"/>
  <c r="L175" i="43" s="1"/>
  <c r="C175" i="43"/>
  <c r="O174" i="43"/>
  <c r="N174" i="43"/>
  <c r="L174" i="43" s="1"/>
  <c r="D174" i="43" s="1"/>
  <c r="C174" i="43"/>
  <c r="O173" i="43"/>
  <c r="N173" i="43"/>
  <c r="C173" i="43"/>
  <c r="O172" i="43"/>
  <c r="N172" i="43"/>
  <c r="L172" i="43" s="1"/>
  <c r="D172" i="43" s="1"/>
  <c r="C172" i="43"/>
  <c r="O171" i="43"/>
  <c r="N171" i="43"/>
  <c r="L171" i="43"/>
  <c r="C171" i="43"/>
  <c r="O170" i="43"/>
  <c r="N170" i="43"/>
  <c r="L170" i="43" s="1"/>
  <c r="D170" i="43" s="1"/>
  <c r="C170" i="43"/>
  <c r="O169" i="43"/>
  <c r="L169" i="43" s="1"/>
  <c r="N169" i="43"/>
  <c r="C169" i="43"/>
  <c r="O168" i="43"/>
  <c r="N168" i="43"/>
  <c r="C168" i="43"/>
  <c r="O167" i="43"/>
  <c r="N167" i="43"/>
  <c r="L167" i="43" s="1"/>
  <c r="C167" i="43"/>
  <c r="O166" i="43"/>
  <c r="N166" i="43"/>
  <c r="L166" i="43" s="1"/>
  <c r="D166" i="43" s="1"/>
  <c r="C166" i="43"/>
  <c r="O165" i="43"/>
  <c r="N165" i="43"/>
  <c r="C165" i="43"/>
  <c r="O164" i="43"/>
  <c r="N164" i="43"/>
  <c r="L164" i="43" s="1"/>
  <c r="D164" i="43" s="1"/>
  <c r="C164" i="43"/>
  <c r="O163" i="43"/>
  <c r="N163" i="43"/>
  <c r="L163" i="43"/>
  <c r="C163" i="43"/>
  <c r="O162" i="43"/>
  <c r="N162" i="43"/>
  <c r="L162" i="43" s="1"/>
  <c r="D162" i="43" s="1"/>
  <c r="C162" i="43"/>
  <c r="O161" i="43"/>
  <c r="L161" i="43" s="1"/>
  <c r="N161" i="43"/>
  <c r="C161" i="43"/>
  <c r="O160" i="43"/>
  <c r="N160" i="43"/>
  <c r="C160" i="43"/>
  <c r="O159" i="43"/>
  <c r="N159" i="43"/>
  <c r="L159" i="43" s="1"/>
  <c r="C159" i="43"/>
  <c r="O158" i="43"/>
  <c r="N158" i="43"/>
  <c r="L158" i="43" s="1"/>
  <c r="D158" i="43" s="1"/>
  <c r="C158" i="43"/>
  <c r="O157" i="43"/>
  <c r="N157" i="43"/>
  <c r="C157" i="43"/>
  <c r="O156" i="43"/>
  <c r="N156" i="43"/>
  <c r="L156" i="43" s="1"/>
  <c r="D156" i="43" s="1"/>
  <c r="C156" i="43"/>
  <c r="O155" i="43"/>
  <c r="N155" i="43"/>
  <c r="L155" i="43"/>
  <c r="C155" i="43"/>
  <c r="O154" i="43"/>
  <c r="N154" i="43"/>
  <c r="L154" i="43" s="1"/>
  <c r="D154" i="43" s="1"/>
  <c r="C154" i="43"/>
  <c r="O153" i="43"/>
  <c r="L153" i="43" s="1"/>
  <c r="N153" i="43"/>
  <c r="C153" i="43"/>
  <c r="O152" i="43"/>
  <c r="N152" i="43"/>
  <c r="C152" i="43"/>
  <c r="O151" i="43"/>
  <c r="N151" i="43"/>
  <c r="L151" i="43" s="1"/>
  <c r="C151" i="43"/>
  <c r="O150" i="43"/>
  <c r="N150" i="43"/>
  <c r="L150" i="43" s="1"/>
  <c r="D150" i="43" s="1"/>
  <c r="C150" i="43"/>
  <c r="O149" i="43"/>
  <c r="N149" i="43"/>
  <c r="C149" i="43"/>
  <c r="O148" i="43"/>
  <c r="N148" i="43"/>
  <c r="C148" i="43"/>
  <c r="O147" i="43"/>
  <c r="N147" i="43"/>
  <c r="C147" i="43"/>
  <c r="O146" i="43"/>
  <c r="N146" i="43"/>
  <c r="L146" i="43" s="1"/>
  <c r="C146" i="43"/>
  <c r="O145" i="43"/>
  <c r="N145" i="43"/>
  <c r="C145" i="43"/>
  <c r="O144" i="43"/>
  <c r="N144" i="43"/>
  <c r="C144" i="43"/>
  <c r="O143" i="43"/>
  <c r="N143" i="43"/>
  <c r="C143" i="43"/>
  <c r="O142" i="43"/>
  <c r="N142" i="43"/>
  <c r="L142" i="43" s="1"/>
  <c r="C142" i="43"/>
  <c r="O141" i="43"/>
  <c r="N141" i="43"/>
  <c r="C141" i="43"/>
  <c r="O140" i="43"/>
  <c r="N140" i="43"/>
  <c r="C140" i="43"/>
  <c r="O139" i="43"/>
  <c r="N139" i="43"/>
  <c r="C139" i="43"/>
  <c r="O138" i="43"/>
  <c r="N138" i="43"/>
  <c r="L138" i="43" s="1"/>
  <c r="C138" i="43"/>
  <c r="O137" i="43"/>
  <c r="N137" i="43"/>
  <c r="C137" i="43"/>
  <c r="O136" i="43"/>
  <c r="N136" i="43"/>
  <c r="C136" i="43"/>
  <c r="O135" i="43"/>
  <c r="L135" i="43" s="1"/>
  <c r="N135" i="43"/>
  <c r="C135" i="43"/>
  <c r="O134" i="43"/>
  <c r="N134" i="43"/>
  <c r="L134" i="43" s="1"/>
  <c r="C134" i="43"/>
  <c r="O133" i="43"/>
  <c r="N133" i="43"/>
  <c r="L133" i="43"/>
  <c r="R133" i="43" s="1"/>
  <c r="S133" i="43" s="1"/>
  <c r="C133" i="43"/>
  <c r="O132" i="43"/>
  <c r="N132" i="43"/>
  <c r="L132" i="43" s="1"/>
  <c r="C132" i="43"/>
  <c r="O131" i="43"/>
  <c r="N131" i="43"/>
  <c r="C131" i="43"/>
  <c r="O130" i="43"/>
  <c r="N130" i="43"/>
  <c r="C130" i="43"/>
  <c r="O129" i="43"/>
  <c r="N129" i="43"/>
  <c r="L129" i="43" s="1"/>
  <c r="R129" i="43" s="1"/>
  <c r="S129" i="43" s="1"/>
  <c r="C129" i="43"/>
  <c r="O128" i="43"/>
  <c r="N128" i="43"/>
  <c r="L128" i="43" s="1"/>
  <c r="C128" i="43"/>
  <c r="O127" i="43"/>
  <c r="N127" i="43"/>
  <c r="C127" i="43"/>
  <c r="O126" i="43"/>
  <c r="N126" i="43"/>
  <c r="L126" i="43" s="1"/>
  <c r="C126" i="43"/>
  <c r="O125" i="43"/>
  <c r="L125" i="43" s="1"/>
  <c r="R125" i="43" s="1"/>
  <c r="S125" i="43" s="1"/>
  <c r="N125" i="43"/>
  <c r="C125" i="43"/>
  <c r="O124" i="43"/>
  <c r="N124" i="43"/>
  <c r="C124" i="43"/>
  <c r="O123" i="43"/>
  <c r="N123" i="43"/>
  <c r="C123" i="43"/>
  <c r="O122" i="43"/>
  <c r="N122" i="43"/>
  <c r="L122" i="43" s="1"/>
  <c r="C122" i="43"/>
  <c r="O121" i="43"/>
  <c r="N121" i="43"/>
  <c r="L121" i="43"/>
  <c r="R121" i="43" s="1"/>
  <c r="S121" i="43" s="1"/>
  <c r="C121" i="43"/>
  <c r="O120" i="43"/>
  <c r="N120" i="43"/>
  <c r="L120" i="43" s="1"/>
  <c r="C120" i="43"/>
  <c r="O119" i="43"/>
  <c r="L119" i="43" s="1"/>
  <c r="N119" i="43"/>
  <c r="C119" i="43"/>
  <c r="O118" i="43"/>
  <c r="N118" i="43"/>
  <c r="L118" i="43" s="1"/>
  <c r="C118" i="43"/>
  <c r="O117" i="43"/>
  <c r="N117" i="43"/>
  <c r="L117" i="43"/>
  <c r="R117" i="43" s="1"/>
  <c r="S117" i="43" s="1"/>
  <c r="C117" i="43"/>
  <c r="O116" i="43"/>
  <c r="N116" i="43"/>
  <c r="L116" i="43" s="1"/>
  <c r="C116" i="43"/>
  <c r="O115" i="43"/>
  <c r="N115" i="43"/>
  <c r="C115" i="43"/>
  <c r="O114" i="43"/>
  <c r="N114" i="43"/>
  <c r="C114" i="43"/>
  <c r="O113" i="43"/>
  <c r="N113" i="43"/>
  <c r="L113" i="43" s="1"/>
  <c r="R113" i="43" s="1"/>
  <c r="S113" i="43" s="1"/>
  <c r="C113" i="43"/>
  <c r="O112" i="43"/>
  <c r="N112" i="43"/>
  <c r="L112" i="43" s="1"/>
  <c r="C112" i="43"/>
  <c r="O111" i="43"/>
  <c r="N111" i="43"/>
  <c r="C111" i="43"/>
  <c r="O110" i="43"/>
  <c r="N110" i="43"/>
  <c r="L110" i="43" s="1"/>
  <c r="C110" i="43"/>
  <c r="O109" i="43"/>
  <c r="L109" i="43" s="1"/>
  <c r="R109" i="43" s="1"/>
  <c r="S109" i="43" s="1"/>
  <c r="N109" i="43"/>
  <c r="C109" i="43"/>
  <c r="O108" i="43"/>
  <c r="N108" i="43"/>
  <c r="C108" i="43"/>
  <c r="O107" i="43"/>
  <c r="N107" i="43"/>
  <c r="C107" i="43"/>
  <c r="O106" i="43"/>
  <c r="N106" i="43"/>
  <c r="L106" i="43" s="1"/>
  <c r="C106" i="43"/>
  <c r="O105" i="43"/>
  <c r="N105" i="43"/>
  <c r="L105" i="43"/>
  <c r="R105" i="43" s="1"/>
  <c r="S105" i="43" s="1"/>
  <c r="C105" i="43"/>
  <c r="O104" i="43"/>
  <c r="N104" i="43"/>
  <c r="L104" i="43" s="1"/>
  <c r="C104" i="43"/>
  <c r="O103" i="43"/>
  <c r="L103" i="43" s="1"/>
  <c r="N103" i="43"/>
  <c r="C103" i="43"/>
  <c r="O102" i="43"/>
  <c r="N102" i="43"/>
  <c r="L102" i="43" s="1"/>
  <c r="C102" i="43"/>
  <c r="O101" i="43"/>
  <c r="N101" i="43"/>
  <c r="L101" i="43"/>
  <c r="R101" i="43" s="1"/>
  <c r="S101" i="43" s="1"/>
  <c r="C101" i="43"/>
  <c r="O100" i="43"/>
  <c r="N100" i="43"/>
  <c r="L100" i="43" s="1"/>
  <c r="C100" i="43"/>
  <c r="O99" i="43"/>
  <c r="N99" i="43"/>
  <c r="C99" i="43"/>
  <c r="O98" i="43"/>
  <c r="N98" i="43"/>
  <c r="C98" i="43"/>
  <c r="O97" i="43"/>
  <c r="N97" i="43"/>
  <c r="L97" i="43" s="1"/>
  <c r="R97" i="43" s="1"/>
  <c r="S97" i="43" s="1"/>
  <c r="C97" i="43"/>
  <c r="O96" i="43"/>
  <c r="N96" i="43"/>
  <c r="L96" i="43" s="1"/>
  <c r="C96" i="43"/>
  <c r="O95" i="43"/>
  <c r="N95" i="43"/>
  <c r="C95" i="43"/>
  <c r="O94" i="43"/>
  <c r="N94" i="43"/>
  <c r="L94" i="43" s="1"/>
  <c r="C94" i="43"/>
  <c r="O93" i="43"/>
  <c r="L93" i="43" s="1"/>
  <c r="R93" i="43" s="1"/>
  <c r="S93" i="43" s="1"/>
  <c r="N93" i="43"/>
  <c r="C93" i="43"/>
  <c r="O92" i="43"/>
  <c r="N92" i="43"/>
  <c r="C92" i="43"/>
  <c r="O91" i="43"/>
  <c r="N91" i="43"/>
  <c r="C91" i="43"/>
  <c r="O90" i="43"/>
  <c r="N90" i="43"/>
  <c r="L90" i="43" s="1"/>
  <c r="C90" i="43"/>
  <c r="O89" i="43"/>
  <c r="N89" i="43"/>
  <c r="L89" i="43"/>
  <c r="R89" i="43" s="1"/>
  <c r="S89" i="43" s="1"/>
  <c r="C89" i="43"/>
  <c r="O88" i="43"/>
  <c r="N88" i="43"/>
  <c r="L88" i="43" s="1"/>
  <c r="C88" i="43"/>
  <c r="O87" i="43"/>
  <c r="L87" i="43" s="1"/>
  <c r="N87" i="43"/>
  <c r="C87" i="43"/>
  <c r="O86" i="43"/>
  <c r="N86" i="43"/>
  <c r="L86" i="43" s="1"/>
  <c r="C86" i="43"/>
  <c r="O85" i="43"/>
  <c r="N85" i="43"/>
  <c r="L85" i="43"/>
  <c r="R85" i="43" s="1"/>
  <c r="S85" i="43" s="1"/>
  <c r="C85" i="43"/>
  <c r="O84" i="43"/>
  <c r="N84" i="43"/>
  <c r="L84" i="43" s="1"/>
  <c r="C84" i="43"/>
  <c r="O83" i="43"/>
  <c r="N83" i="43"/>
  <c r="C83" i="43"/>
  <c r="O82" i="43"/>
  <c r="N82" i="43"/>
  <c r="C82" i="43"/>
  <c r="O81" i="43"/>
  <c r="N81" i="43"/>
  <c r="L81" i="43" s="1"/>
  <c r="R81" i="43" s="1"/>
  <c r="S81" i="43" s="1"/>
  <c r="C81" i="43"/>
  <c r="O80" i="43"/>
  <c r="N80" i="43"/>
  <c r="L80" i="43" s="1"/>
  <c r="C80" i="43"/>
  <c r="O79" i="43"/>
  <c r="N79" i="43"/>
  <c r="C79" i="43"/>
  <c r="O78" i="43"/>
  <c r="N78" i="43"/>
  <c r="L78" i="43" s="1"/>
  <c r="C78" i="43"/>
  <c r="O77" i="43"/>
  <c r="L77" i="43" s="1"/>
  <c r="R77" i="43" s="1"/>
  <c r="S77" i="43" s="1"/>
  <c r="N77" i="43"/>
  <c r="C77" i="43"/>
  <c r="O76" i="43"/>
  <c r="N76" i="43"/>
  <c r="C76" i="43"/>
  <c r="O75" i="43"/>
  <c r="N75" i="43"/>
  <c r="C75" i="43"/>
  <c r="O74" i="43"/>
  <c r="N74" i="43"/>
  <c r="L74" i="43" s="1"/>
  <c r="C74" i="43"/>
  <c r="O73" i="43"/>
  <c r="N73" i="43"/>
  <c r="L73" i="43"/>
  <c r="R73" i="43" s="1"/>
  <c r="S73" i="43" s="1"/>
  <c r="C73" i="43"/>
  <c r="O72" i="43"/>
  <c r="N72" i="43"/>
  <c r="L72" i="43" s="1"/>
  <c r="C72" i="43"/>
  <c r="O71" i="43"/>
  <c r="L71" i="43" s="1"/>
  <c r="N71" i="43"/>
  <c r="C71" i="43"/>
  <c r="O70" i="43"/>
  <c r="N70" i="43"/>
  <c r="L70" i="43" s="1"/>
  <c r="C70" i="43"/>
  <c r="O69" i="43"/>
  <c r="N69" i="43"/>
  <c r="L69" i="43"/>
  <c r="R69" i="43" s="1"/>
  <c r="S69" i="43" s="1"/>
  <c r="C69" i="43"/>
  <c r="O68" i="43"/>
  <c r="N68" i="43"/>
  <c r="L68" i="43" s="1"/>
  <c r="C68" i="43"/>
  <c r="O67" i="43"/>
  <c r="N67" i="43"/>
  <c r="C67" i="43"/>
  <c r="O66" i="43"/>
  <c r="N66" i="43"/>
  <c r="C66" i="43"/>
  <c r="O65" i="43"/>
  <c r="N65" i="43"/>
  <c r="L65" i="43" s="1"/>
  <c r="R65" i="43" s="1"/>
  <c r="S65" i="43" s="1"/>
  <c r="C65" i="43"/>
  <c r="O64" i="43"/>
  <c r="N64" i="43"/>
  <c r="L64" i="43" s="1"/>
  <c r="C64" i="43"/>
  <c r="O63" i="43"/>
  <c r="N63" i="43"/>
  <c r="C63" i="43"/>
  <c r="O62" i="43"/>
  <c r="N62" i="43"/>
  <c r="L62" i="43" s="1"/>
  <c r="C62" i="43"/>
  <c r="O61" i="43"/>
  <c r="L61" i="43" s="1"/>
  <c r="R61" i="43" s="1"/>
  <c r="S61" i="43" s="1"/>
  <c r="N61" i="43"/>
  <c r="C61" i="43"/>
  <c r="O60" i="43"/>
  <c r="N60" i="43"/>
  <c r="C60" i="43"/>
  <c r="O59" i="43"/>
  <c r="N59" i="43"/>
  <c r="C59" i="43"/>
  <c r="O58" i="43"/>
  <c r="N58" i="43"/>
  <c r="L58" i="43" s="1"/>
  <c r="C58" i="43"/>
  <c r="O57" i="43"/>
  <c r="N57" i="43"/>
  <c r="L57" i="43"/>
  <c r="R57" i="43" s="1"/>
  <c r="S57" i="43" s="1"/>
  <c r="C57" i="43"/>
  <c r="O56" i="43"/>
  <c r="N56" i="43"/>
  <c r="L56" i="43" s="1"/>
  <c r="C56" i="43"/>
  <c r="O55" i="43"/>
  <c r="L55" i="43" s="1"/>
  <c r="N55" i="43"/>
  <c r="C55" i="43"/>
  <c r="O54" i="43"/>
  <c r="N54" i="43"/>
  <c r="L54" i="43" s="1"/>
  <c r="C54" i="43"/>
  <c r="O53" i="43"/>
  <c r="N53" i="43"/>
  <c r="L53" i="43"/>
  <c r="R53" i="43" s="1"/>
  <c r="S53" i="43" s="1"/>
  <c r="C53" i="43"/>
  <c r="O52" i="43"/>
  <c r="N52" i="43"/>
  <c r="L52" i="43" s="1"/>
  <c r="C52" i="43"/>
  <c r="O51" i="43"/>
  <c r="L51" i="43" s="1"/>
  <c r="N51" i="43"/>
  <c r="C51" i="43"/>
  <c r="O50" i="43"/>
  <c r="N50" i="43"/>
  <c r="C50" i="43"/>
  <c r="O49" i="43"/>
  <c r="N49" i="43"/>
  <c r="L49" i="43" s="1"/>
  <c r="R49" i="43" s="1"/>
  <c r="S49" i="43" s="1"/>
  <c r="C49" i="43"/>
  <c r="O48" i="43"/>
  <c r="N48" i="43"/>
  <c r="L48" i="43" s="1"/>
  <c r="C48" i="43"/>
  <c r="O47" i="43"/>
  <c r="N47" i="43"/>
  <c r="C47" i="43"/>
  <c r="O46" i="43"/>
  <c r="N46" i="43"/>
  <c r="C46" i="43"/>
  <c r="O45" i="43"/>
  <c r="N45" i="43"/>
  <c r="L45" i="43" s="1"/>
  <c r="R45" i="43" s="1"/>
  <c r="S45" i="43" s="1"/>
  <c r="C45" i="43"/>
  <c r="O44" i="43"/>
  <c r="N44" i="43"/>
  <c r="C44" i="43"/>
  <c r="O43" i="43"/>
  <c r="N43" i="43"/>
  <c r="C43" i="43"/>
  <c r="O42" i="43"/>
  <c r="N42" i="43"/>
  <c r="L42" i="43" s="1"/>
  <c r="C42" i="43"/>
  <c r="O41" i="43"/>
  <c r="N41" i="43"/>
  <c r="L41" i="43"/>
  <c r="R41" i="43" s="1"/>
  <c r="S41" i="43" s="1"/>
  <c r="C41" i="43"/>
  <c r="O40" i="43"/>
  <c r="N40" i="43"/>
  <c r="C40" i="43"/>
  <c r="O39" i="43"/>
  <c r="L39" i="43" s="1"/>
  <c r="N39" i="43"/>
  <c r="C39" i="43"/>
  <c r="O38" i="43"/>
  <c r="N38" i="43"/>
  <c r="L38" i="43" s="1"/>
  <c r="C38" i="43"/>
  <c r="O37" i="43"/>
  <c r="N37" i="43"/>
  <c r="L37" i="43"/>
  <c r="R37" i="43" s="1"/>
  <c r="S37" i="43" s="1"/>
  <c r="C37" i="43"/>
  <c r="O36" i="43"/>
  <c r="N36" i="43"/>
  <c r="L36" i="43" s="1"/>
  <c r="C36" i="43"/>
  <c r="O35" i="43"/>
  <c r="L35" i="43" s="1"/>
  <c r="N35" i="43"/>
  <c r="C35" i="43"/>
  <c r="O34" i="43"/>
  <c r="N34" i="43"/>
  <c r="C34" i="43"/>
  <c r="O33" i="43"/>
  <c r="N33" i="43"/>
  <c r="L33" i="43" s="1"/>
  <c r="R33" i="43" s="1"/>
  <c r="S33" i="43" s="1"/>
  <c r="C33" i="43"/>
  <c r="O32" i="43"/>
  <c r="N32" i="43"/>
  <c r="L32" i="43" s="1"/>
  <c r="C32" i="43"/>
  <c r="O31" i="43"/>
  <c r="N31" i="43"/>
  <c r="C31" i="43"/>
  <c r="O30" i="43"/>
  <c r="N30" i="43"/>
  <c r="C30" i="43"/>
  <c r="O29" i="43"/>
  <c r="N29" i="43"/>
  <c r="L29" i="43" s="1"/>
  <c r="R29" i="43" s="1"/>
  <c r="S29" i="43" s="1"/>
  <c r="C29" i="43"/>
  <c r="O28" i="43"/>
  <c r="N28" i="43"/>
  <c r="C28" i="43"/>
  <c r="O27" i="43"/>
  <c r="N27" i="43"/>
  <c r="C27" i="43"/>
  <c r="O26" i="43"/>
  <c r="N26" i="43"/>
  <c r="L26" i="43" s="1"/>
  <c r="C26" i="43"/>
  <c r="O25" i="43"/>
  <c r="N25" i="43"/>
  <c r="L25" i="43"/>
  <c r="R25" i="43" s="1"/>
  <c r="S25" i="43" s="1"/>
  <c r="C25" i="43"/>
  <c r="O24" i="43"/>
  <c r="N24" i="43"/>
  <c r="L24" i="43" s="1"/>
  <c r="C24" i="43"/>
  <c r="O23" i="43"/>
  <c r="L23" i="43" s="1"/>
  <c r="N23" i="43"/>
  <c r="C23" i="43"/>
  <c r="O22" i="43"/>
  <c r="N22" i="43"/>
  <c r="L22" i="43" s="1"/>
  <c r="C22" i="43"/>
  <c r="O21" i="43"/>
  <c r="N21" i="43"/>
  <c r="L21" i="43"/>
  <c r="R21" i="43" s="1"/>
  <c r="S21" i="43" s="1"/>
  <c r="C21" i="43"/>
  <c r="O20" i="43"/>
  <c r="N20" i="43"/>
  <c r="L20" i="43" s="1"/>
  <c r="C20" i="43"/>
  <c r="O19" i="43"/>
  <c r="L19" i="43" s="1"/>
  <c r="N19" i="43"/>
  <c r="C19" i="43"/>
  <c r="O18" i="43"/>
  <c r="N18" i="43"/>
  <c r="C18" i="43"/>
  <c r="O17" i="43"/>
  <c r="N17" i="43"/>
  <c r="L17" i="43" s="1"/>
  <c r="R17" i="43" s="1"/>
  <c r="S17" i="43" s="1"/>
  <c r="C17" i="43"/>
  <c r="O16" i="43"/>
  <c r="N16" i="43"/>
  <c r="L16" i="43" s="1"/>
  <c r="C16" i="43"/>
  <c r="O15" i="43"/>
  <c r="N15" i="43"/>
  <c r="C15" i="43"/>
  <c r="O14" i="43"/>
  <c r="N14" i="43"/>
  <c r="C14" i="43"/>
  <c r="O13" i="43"/>
  <c r="N13" i="43"/>
  <c r="L13" i="43" s="1"/>
  <c r="R13" i="43" s="1"/>
  <c r="S13" i="43" s="1"/>
  <c r="C13" i="43"/>
  <c r="O12" i="43"/>
  <c r="N12" i="43"/>
  <c r="C12" i="43"/>
  <c r="O11" i="43"/>
  <c r="N11" i="43"/>
  <c r="C11" i="43"/>
  <c r="O10" i="43"/>
  <c r="N10" i="43"/>
  <c r="L10" i="43" s="1"/>
  <c r="C10" i="43"/>
  <c r="O9" i="43"/>
  <c r="N9" i="43"/>
  <c r="L9" i="43"/>
  <c r="R9" i="43" s="1"/>
  <c r="S9" i="43" s="1"/>
  <c r="C9" i="43"/>
  <c r="O8" i="43"/>
  <c r="N8" i="43"/>
  <c r="L8" i="43" s="1"/>
  <c r="C8" i="43"/>
  <c r="O7" i="43"/>
  <c r="L7" i="43" s="1"/>
  <c r="N7" i="43"/>
  <c r="C7" i="43"/>
  <c r="O6" i="43"/>
  <c r="N6" i="43"/>
  <c r="N848" i="43" s="1"/>
  <c r="C6" i="43"/>
  <c r="R284" i="43" l="1"/>
  <c r="S284" i="43" s="1"/>
  <c r="D284" i="43"/>
  <c r="R481" i="43"/>
  <c r="S481" i="43" s="1"/>
  <c r="D481" i="43"/>
  <c r="L27" i="43"/>
  <c r="L123" i="43"/>
  <c r="R272" i="43"/>
  <c r="S272" i="43" s="1"/>
  <c r="D272" i="43"/>
  <c r="R497" i="43"/>
  <c r="S497" i="43" s="1"/>
  <c r="D497" i="43"/>
  <c r="R738" i="43"/>
  <c r="S738" i="43" s="1"/>
  <c r="D738" i="43"/>
  <c r="D822" i="43"/>
  <c r="R822" i="43"/>
  <c r="S822" i="43" s="1"/>
  <c r="L59" i="43"/>
  <c r="L107" i="43"/>
  <c r="R276" i="43"/>
  <c r="S276" i="43" s="1"/>
  <c r="D276" i="43"/>
  <c r="L14" i="43"/>
  <c r="L15" i="43"/>
  <c r="L30" i="43"/>
  <c r="L31" i="43"/>
  <c r="L40" i="43"/>
  <c r="L46" i="43"/>
  <c r="L47" i="43"/>
  <c r="L63" i="43"/>
  <c r="L79" i="43"/>
  <c r="L95" i="43"/>
  <c r="L111" i="43"/>
  <c r="L127" i="43"/>
  <c r="L137" i="43"/>
  <c r="L141" i="43"/>
  <c r="L145" i="43"/>
  <c r="L149" i="43"/>
  <c r="L157" i="43"/>
  <c r="L165" i="43"/>
  <c r="R264" i="43"/>
  <c r="S264" i="43" s="1"/>
  <c r="D264" i="43"/>
  <c r="R280" i="43"/>
  <c r="S280" i="43" s="1"/>
  <c r="D280" i="43"/>
  <c r="D288" i="43"/>
  <c r="R288" i="43"/>
  <c r="S288" i="43" s="1"/>
  <c r="D296" i="43"/>
  <c r="R296" i="43"/>
  <c r="S296" i="43" s="1"/>
  <c r="D304" i="43"/>
  <c r="R304" i="43"/>
  <c r="S304" i="43" s="1"/>
  <c r="D312" i="43"/>
  <c r="R312" i="43"/>
  <c r="S312" i="43" s="1"/>
  <c r="D320" i="43"/>
  <c r="R320" i="43"/>
  <c r="S320" i="43" s="1"/>
  <c r="D328" i="43"/>
  <c r="R328" i="43"/>
  <c r="S328" i="43" s="1"/>
  <c r="R445" i="43"/>
  <c r="S445" i="43" s="1"/>
  <c r="R513" i="43"/>
  <c r="S513" i="43" s="1"/>
  <c r="D513" i="43"/>
  <c r="R529" i="43"/>
  <c r="S529" i="43" s="1"/>
  <c r="D529" i="43"/>
  <c r="R545" i="43"/>
  <c r="S545" i="43" s="1"/>
  <c r="D545" i="43"/>
  <c r="R562" i="43"/>
  <c r="S562" i="43" s="1"/>
  <c r="D562" i="43"/>
  <c r="R578" i="43"/>
  <c r="S578" i="43" s="1"/>
  <c r="D578" i="43"/>
  <c r="D602" i="43"/>
  <c r="R602" i="43"/>
  <c r="S602" i="43" s="1"/>
  <c r="R782" i="43"/>
  <c r="S782" i="43" s="1"/>
  <c r="D782" i="43"/>
  <c r="D806" i="43"/>
  <c r="R806" i="43"/>
  <c r="S806" i="43" s="1"/>
  <c r="L11" i="43"/>
  <c r="L43" i="43"/>
  <c r="L75" i="43"/>
  <c r="L91" i="43"/>
  <c r="R260" i="43"/>
  <c r="S260" i="43" s="1"/>
  <c r="D260" i="43"/>
  <c r="L12" i="43"/>
  <c r="L18" i="43"/>
  <c r="L28" i="43"/>
  <c r="L34" i="43"/>
  <c r="L44" i="43"/>
  <c r="L50" i="43"/>
  <c r="L60" i="43"/>
  <c r="L66" i="43"/>
  <c r="L67" i="43"/>
  <c r="L76" i="43"/>
  <c r="L82" i="43"/>
  <c r="L83" i="43"/>
  <c r="L92" i="43"/>
  <c r="L98" i="43"/>
  <c r="L99" i="43"/>
  <c r="L108" i="43"/>
  <c r="L114" i="43"/>
  <c r="L115" i="43"/>
  <c r="L124" i="43"/>
  <c r="L130" i="43"/>
  <c r="L131" i="43"/>
  <c r="L139" i="43"/>
  <c r="L143" i="43"/>
  <c r="L147" i="43"/>
  <c r="L152" i="43"/>
  <c r="R156" i="43"/>
  <c r="S156" i="43" s="1"/>
  <c r="L160" i="43"/>
  <c r="R164" i="43"/>
  <c r="S164" i="43" s="1"/>
  <c r="R268" i="43"/>
  <c r="S268" i="43" s="1"/>
  <c r="D268" i="43"/>
  <c r="L373" i="43"/>
  <c r="R373" i="43" s="1"/>
  <c r="S373" i="43" s="1"/>
  <c r="L437" i="43"/>
  <c r="R437" i="43" s="1"/>
  <c r="S437" i="43" s="1"/>
  <c r="D453" i="43"/>
  <c r="R453" i="43"/>
  <c r="S453" i="43" s="1"/>
  <c r="D469" i="43"/>
  <c r="R469" i="43"/>
  <c r="S469" i="43" s="1"/>
  <c r="L189" i="43"/>
  <c r="L205" i="43"/>
  <c r="L221" i="43"/>
  <c r="L237" i="43"/>
  <c r="L252" i="43"/>
  <c r="L253" i="43"/>
  <c r="L262" i="43"/>
  <c r="L266" i="43"/>
  <c r="L270" i="43"/>
  <c r="L274" i="43"/>
  <c r="L278" i="43"/>
  <c r="L344" i="43"/>
  <c r="L360" i="43"/>
  <c r="L376" i="43"/>
  <c r="L392" i="43"/>
  <c r="L402" i="43"/>
  <c r="L407" i="43"/>
  <c r="D407" i="43" s="1"/>
  <c r="L408" i="43"/>
  <c r="L418" i="43"/>
  <c r="L423" i="43"/>
  <c r="D423" i="43" s="1"/>
  <c r="L424" i="43"/>
  <c r="L434" i="43"/>
  <c r="L440" i="43"/>
  <c r="R440" i="43" s="1"/>
  <c r="S440" i="43" s="1"/>
  <c r="L467" i="43"/>
  <c r="L475" i="43"/>
  <c r="R485" i="43"/>
  <c r="S485" i="43" s="1"/>
  <c r="D485" i="43"/>
  <c r="R501" i="43"/>
  <c r="S501" i="43" s="1"/>
  <c r="D501" i="43"/>
  <c r="R517" i="43"/>
  <c r="S517" i="43" s="1"/>
  <c r="D517" i="43"/>
  <c r="R533" i="43"/>
  <c r="S533" i="43" s="1"/>
  <c r="D533" i="43"/>
  <c r="R566" i="43"/>
  <c r="S566" i="43" s="1"/>
  <c r="D566" i="43"/>
  <c r="R582" i="43"/>
  <c r="S582" i="43" s="1"/>
  <c r="D582" i="43"/>
  <c r="D696" i="43"/>
  <c r="R696" i="43"/>
  <c r="S696" i="43" s="1"/>
  <c r="D710" i="43"/>
  <c r="R710" i="43"/>
  <c r="S710" i="43" s="1"/>
  <c r="D758" i="43"/>
  <c r="R758" i="43"/>
  <c r="S758" i="43" s="1"/>
  <c r="R771" i="43"/>
  <c r="S771" i="43" s="1"/>
  <c r="D771" i="43"/>
  <c r="L173" i="43"/>
  <c r="L181" i="43"/>
  <c r="L193" i="43"/>
  <c r="L209" i="43"/>
  <c r="L225" i="43"/>
  <c r="L241" i="43"/>
  <c r="L291" i="43"/>
  <c r="L292" i="43"/>
  <c r="L299" i="43"/>
  <c r="L300" i="43"/>
  <c r="L307" i="43"/>
  <c r="L308" i="43"/>
  <c r="L315" i="43"/>
  <c r="L316" i="43"/>
  <c r="L323" i="43"/>
  <c r="L324" i="43"/>
  <c r="L331" i="43"/>
  <c r="L342" i="43"/>
  <c r="L347" i="43"/>
  <c r="L348" i="43"/>
  <c r="L358" i="43"/>
  <c r="L363" i="43"/>
  <c r="L364" i="43"/>
  <c r="L374" i="43"/>
  <c r="L379" i="43"/>
  <c r="L380" i="43"/>
  <c r="L390" i="43"/>
  <c r="L395" i="43"/>
  <c r="L406" i="43"/>
  <c r="L411" i="43"/>
  <c r="D411" i="43" s="1"/>
  <c r="L422" i="43"/>
  <c r="L427" i="43"/>
  <c r="D427" i="43" s="1"/>
  <c r="L438" i="43"/>
  <c r="L447" i="43"/>
  <c r="L461" i="43"/>
  <c r="L463" i="43"/>
  <c r="L473" i="43"/>
  <c r="L479" i="43"/>
  <c r="R489" i="43"/>
  <c r="S489" i="43" s="1"/>
  <c r="D489" i="43"/>
  <c r="R505" i="43"/>
  <c r="S505" i="43" s="1"/>
  <c r="D505" i="43"/>
  <c r="R521" i="43"/>
  <c r="S521" i="43" s="1"/>
  <c r="D521" i="43"/>
  <c r="R537" i="43"/>
  <c r="S537" i="43" s="1"/>
  <c r="D537" i="43"/>
  <c r="R570" i="43"/>
  <c r="S570" i="43" s="1"/>
  <c r="D570" i="43"/>
  <c r="R586" i="43"/>
  <c r="S586" i="43" s="1"/>
  <c r="D586" i="43"/>
  <c r="D634" i="43"/>
  <c r="R634" i="43"/>
  <c r="S634" i="43" s="1"/>
  <c r="R706" i="43"/>
  <c r="S706" i="43" s="1"/>
  <c r="D706" i="43"/>
  <c r="D769" i="43"/>
  <c r="R769" i="43"/>
  <c r="S769" i="43" s="1"/>
  <c r="D778" i="43"/>
  <c r="R778" i="43"/>
  <c r="S778" i="43" s="1"/>
  <c r="D790" i="43"/>
  <c r="R790" i="43"/>
  <c r="S790" i="43" s="1"/>
  <c r="D814" i="43"/>
  <c r="R814" i="43"/>
  <c r="S814" i="43" s="1"/>
  <c r="D830" i="43"/>
  <c r="R830" i="43"/>
  <c r="S830" i="43" s="1"/>
  <c r="L168" i="43"/>
  <c r="R172" i="43"/>
  <c r="S172" i="43" s="1"/>
  <c r="L176" i="43"/>
  <c r="R180" i="43"/>
  <c r="S180" i="43" s="1"/>
  <c r="L184" i="43"/>
  <c r="L190" i="43"/>
  <c r="D190" i="43" s="1"/>
  <c r="L196" i="43"/>
  <c r="L197" i="43"/>
  <c r="L206" i="43"/>
  <c r="D206" i="43" s="1"/>
  <c r="L212" i="43"/>
  <c r="L213" i="43"/>
  <c r="L222" i="43"/>
  <c r="L228" i="43"/>
  <c r="L229" i="43"/>
  <c r="L238" i="43"/>
  <c r="L244" i="43"/>
  <c r="L245" i="43"/>
  <c r="L254" i="43"/>
  <c r="L259" i="43"/>
  <c r="D259" i="43" s="1"/>
  <c r="L263" i="43"/>
  <c r="D263" i="43" s="1"/>
  <c r="L267" i="43"/>
  <c r="D267" i="43" s="1"/>
  <c r="L271" i="43"/>
  <c r="D271" i="43" s="1"/>
  <c r="L275" i="43"/>
  <c r="D275" i="43" s="1"/>
  <c r="L279" i="43"/>
  <c r="D279" i="43" s="1"/>
  <c r="L290" i="43"/>
  <c r="L298" i="43"/>
  <c r="L306" i="43"/>
  <c r="L314" i="43"/>
  <c r="L322" i="43"/>
  <c r="L330" i="43"/>
  <c r="L335" i="43"/>
  <c r="L346" i="43"/>
  <c r="L351" i="43"/>
  <c r="L362" i="43"/>
  <c r="L367" i="43"/>
  <c r="L378" i="43"/>
  <c r="L383" i="43"/>
  <c r="L394" i="43"/>
  <c r="L399" i="43"/>
  <c r="L410" i="43"/>
  <c r="L415" i="43"/>
  <c r="D415" i="43" s="1"/>
  <c r="L426" i="43"/>
  <c r="L431" i="43"/>
  <c r="D431" i="43" s="1"/>
  <c r="L442" i="43"/>
  <c r="L457" i="43"/>
  <c r="L459" i="43"/>
  <c r="L477" i="43"/>
  <c r="R493" i="43"/>
  <c r="S493" i="43" s="1"/>
  <c r="D493" i="43"/>
  <c r="R509" i="43"/>
  <c r="S509" i="43" s="1"/>
  <c r="D509" i="43"/>
  <c r="R525" i="43"/>
  <c r="S525" i="43" s="1"/>
  <c r="D525" i="43"/>
  <c r="R541" i="43"/>
  <c r="S541" i="43" s="1"/>
  <c r="D541" i="43"/>
  <c r="R558" i="43"/>
  <c r="S558" i="43" s="1"/>
  <c r="D558" i="43"/>
  <c r="R574" i="43"/>
  <c r="S574" i="43" s="1"/>
  <c r="D574" i="43"/>
  <c r="D618" i="43"/>
  <c r="R618" i="43"/>
  <c r="S618" i="43" s="1"/>
  <c r="R722" i="43"/>
  <c r="S722" i="43" s="1"/>
  <c r="D722" i="43"/>
  <c r="R730" i="43"/>
  <c r="S730" i="43" s="1"/>
  <c r="D730" i="43"/>
  <c r="D742" i="43"/>
  <c r="R742" i="43"/>
  <c r="S742" i="43" s="1"/>
  <c r="L523" i="43"/>
  <c r="L527" i="43"/>
  <c r="L531" i="43"/>
  <c r="L535" i="43"/>
  <c r="L539" i="43"/>
  <c r="L543" i="43"/>
  <c r="R714" i="43"/>
  <c r="S714" i="43" s="1"/>
  <c r="D714" i="43"/>
  <c r="R767" i="43"/>
  <c r="S767" i="43" s="1"/>
  <c r="D767" i="43"/>
  <c r="R774" i="43"/>
  <c r="S774" i="43" s="1"/>
  <c r="D774" i="43"/>
  <c r="R773" i="43"/>
  <c r="S773" i="43" s="1"/>
  <c r="D773" i="43"/>
  <c r="L524" i="43"/>
  <c r="R524" i="43" s="1"/>
  <c r="S524" i="43" s="1"/>
  <c r="L528" i="43"/>
  <c r="R528" i="43" s="1"/>
  <c r="S528" i="43" s="1"/>
  <c r="L532" i="43"/>
  <c r="R532" i="43" s="1"/>
  <c r="S532" i="43" s="1"/>
  <c r="L536" i="43"/>
  <c r="R536" i="43" s="1"/>
  <c r="S536" i="43" s="1"/>
  <c r="L540" i="43"/>
  <c r="R540" i="43" s="1"/>
  <c r="S540" i="43" s="1"/>
  <c r="L544" i="43"/>
  <c r="R544" i="43" s="1"/>
  <c r="S544" i="43" s="1"/>
  <c r="L557" i="43"/>
  <c r="L565" i="43"/>
  <c r="L573" i="43"/>
  <c r="L581" i="43"/>
  <c r="L585" i="43"/>
  <c r="L589" i="43"/>
  <c r="R781" i="43"/>
  <c r="S781" i="43" s="1"/>
  <c r="D781" i="43"/>
  <c r="L847" i="43"/>
  <c r="R847" i="43" s="1"/>
  <c r="S847" i="43" s="1"/>
  <c r="L593" i="43"/>
  <c r="L597" i="43"/>
  <c r="L601" i="43"/>
  <c r="L605" i="43"/>
  <c r="L609" i="43"/>
  <c r="L613" i="43"/>
  <c r="L617" i="43"/>
  <c r="L621" i="43"/>
  <c r="L625" i="43"/>
  <c r="L629" i="43"/>
  <c r="L633" i="43"/>
  <c r="L637" i="43"/>
  <c r="L653" i="43"/>
  <c r="L669" i="43"/>
  <c r="L685" i="43"/>
  <c r="L691" i="43"/>
  <c r="R691" i="43" s="1"/>
  <c r="S691" i="43" s="1"/>
  <c r="L712" i="43"/>
  <c r="L713" i="43"/>
  <c r="D713" i="43" s="1"/>
  <c r="L715" i="43"/>
  <c r="L728" i="43"/>
  <c r="L729" i="43"/>
  <c r="D729" i="43" s="1"/>
  <c r="L731" i="43"/>
  <c r="L770" i="43"/>
  <c r="L784" i="43"/>
  <c r="L785" i="43"/>
  <c r="L789" i="43"/>
  <c r="L793" i="43"/>
  <c r="L801" i="43"/>
  <c r="L805" i="43"/>
  <c r="L809" i="43"/>
  <c r="L813" i="43"/>
  <c r="L817" i="43"/>
  <c r="L821" i="43"/>
  <c r="L825" i="43"/>
  <c r="L844" i="43"/>
  <c r="L645" i="43"/>
  <c r="L661" i="43"/>
  <c r="L677" i="43"/>
  <c r="L683" i="43"/>
  <c r="R683" i="43" s="1"/>
  <c r="S683" i="43" s="1"/>
  <c r="L693" i="43"/>
  <c r="L704" i="43"/>
  <c r="L705" i="43"/>
  <c r="D705" i="43" s="1"/>
  <c r="L707" i="43"/>
  <c r="L720" i="43"/>
  <c r="L721" i="43"/>
  <c r="D721" i="43" s="1"/>
  <c r="L723" i="43"/>
  <c r="L736" i="43"/>
  <c r="L737" i="43"/>
  <c r="D737" i="43" s="1"/>
  <c r="L739" i="43"/>
  <c r="L766" i="43"/>
  <c r="L776" i="43"/>
  <c r="L777" i="43"/>
  <c r="D12" i="43"/>
  <c r="R12" i="43"/>
  <c r="S12" i="43" s="1"/>
  <c r="R19" i="43"/>
  <c r="S19" i="43" s="1"/>
  <c r="D19" i="43"/>
  <c r="R34" i="43"/>
  <c r="S34" i="43" s="1"/>
  <c r="D34" i="43"/>
  <c r="R67" i="43"/>
  <c r="S67" i="43" s="1"/>
  <c r="D67" i="43"/>
  <c r="R76" i="43"/>
  <c r="S76" i="43" s="1"/>
  <c r="D76" i="43"/>
  <c r="R83" i="43"/>
  <c r="S83" i="43" s="1"/>
  <c r="D83" i="43"/>
  <c r="R92" i="43"/>
  <c r="S92" i="43" s="1"/>
  <c r="D92" i="43"/>
  <c r="R98" i="43"/>
  <c r="S98" i="43" s="1"/>
  <c r="D98" i="43"/>
  <c r="R115" i="43"/>
  <c r="S115" i="43" s="1"/>
  <c r="D115" i="43"/>
  <c r="R124" i="43"/>
  <c r="S124" i="43" s="1"/>
  <c r="D124" i="43"/>
  <c r="R131" i="43"/>
  <c r="S131" i="43" s="1"/>
  <c r="D131" i="43"/>
  <c r="R7" i="43"/>
  <c r="S7" i="43" s="1"/>
  <c r="D7" i="43"/>
  <c r="D16" i="43"/>
  <c r="R16" i="43"/>
  <c r="S16" i="43" s="1"/>
  <c r="R22" i="43"/>
  <c r="S22" i="43" s="1"/>
  <c r="D22" i="43"/>
  <c r="R23" i="43"/>
  <c r="S23" i="43" s="1"/>
  <c r="D23" i="43"/>
  <c r="D32" i="43"/>
  <c r="R32" i="43"/>
  <c r="S32" i="43" s="1"/>
  <c r="R38" i="43"/>
  <c r="S38" i="43" s="1"/>
  <c r="D38" i="43"/>
  <c r="R39" i="43"/>
  <c r="S39" i="43" s="1"/>
  <c r="D39" i="43"/>
  <c r="R48" i="43"/>
  <c r="S48" i="43" s="1"/>
  <c r="D48" i="43"/>
  <c r="D54" i="43"/>
  <c r="R54" i="43"/>
  <c r="S54" i="43" s="1"/>
  <c r="R55" i="43"/>
  <c r="S55" i="43" s="1"/>
  <c r="D55" i="43"/>
  <c r="D64" i="43"/>
  <c r="R64" i="43"/>
  <c r="S64" i="43" s="1"/>
  <c r="R70" i="43"/>
  <c r="S70" i="43" s="1"/>
  <c r="D70" i="43"/>
  <c r="R71" i="43"/>
  <c r="S71" i="43" s="1"/>
  <c r="D71" i="43"/>
  <c r="R80" i="43"/>
  <c r="S80" i="43" s="1"/>
  <c r="D80" i="43"/>
  <c r="R86" i="43"/>
  <c r="S86" i="43" s="1"/>
  <c r="D86" i="43"/>
  <c r="R87" i="43"/>
  <c r="S87" i="43" s="1"/>
  <c r="D87" i="43"/>
  <c r="R96" i="43"/>
  <c r="S96" i="43" s="1"/>
  <c r="D96" i="43"/>
  <c r="R102" i="43"/>
  <c r="S102" i="43" s="1"/>
  <c r="D102" i="43"/>
  <c r="R103" i="43"/>
  <c r="S103" i="43" s="1"/>
  <c r="D103" i="43"/>
  <c r="R112" i="43"/>
  <c r="S112" i="43" s="1"/>
  <c r="D112" i="43"/>
  <c r="R118" i="43"/>
  <c r="S118" i="43" s="1"/>
  <c r="D118" i="43"/>
  <c r="R119" i="43"/>
  <c r="S119" i="43" s="1"/>
  <c r="D119" i="43"/>
  <c r="R128" i="43"/>
  <c r="S128" i="43" s="1"/>
  <c r="D128" i="43"/>
  <c r="R134" i="43"/>
  <c r="S134" i="43" s="1"/>
  <c r="D134" i="43"/>
  <c r="R135" i="43"/>
  <c r="S135" i="43" s="1"/>
  <c r="D135" i="43"/>
  <c r="R138" i="43"/>
  <c r="S138" i="43" s="1"/>
  <c r="D138" i="43"/>
  <c r="R142" i="43"/>
  <c r="S142" i="43" s="1"/>
  <c r="D142" i="43"/>
  <c r="R146" i="43"/>
  <c r="S146" i="43" s="1"/>
  <c r="D146" i="43"/>
  <c r="R153" i="43"/>
  <c r="S153" i="43" s="1"/>
  <c r="D153" i="43"/>
  <c r="R161" i="43"/>
  <c r="S161" i="43" s="1"/>
  <c r="D161" i="43"/>
  <c r="R169" i="43"/>
  <c r="S169" i="43" s="1"/>
  <c r="D169" i="43"/>
  <c r="R177" i="43"/>
  <c r="S177" i="43" s="1"/>
  <c r="D177" i="43"/>
  <c r="R185" i="43"/>
  <c r="S185" i="43" s="1"/>
  <c r="D185" i="43"/>
  <c r="R44" i="43"/>
  <c r="S44" i="43" s="1"/>
  <c r="D44" i="43"/>
  <c r="R51" i="43"/>
  <c r="S51" i="43" s="1"/>
  <c r="D51" i="43"/>
  <c r="R11" i="43"/>
  <c r="S11" i="43" s="1"/>
  <c r="D11" i="43"/>
  <c r="R20" i="43"/>
  <c r="S20" i="43" s="1"/>
  <c r="D20" i="43"/>
  <c r="D26" i="43"/>
  <c r="R26" i="43"/>
  <c r="S26" i="43" s="1"/>
  <c r="D36" i="43"/>
  <c r="R36" i="43"/>
  <c r="S36" i="43" s="1"/>
  <c r="R42" i="43"/>
  <c r="S42" i="43" s="1"/>
  <c r="D42" i="43"/>
  <c r="R59" i="43"/>
  <c r="S59" i="43" s="1"/>
  <c r="D59" i="43"/>
  <c r="R68" i="43"/>
  <c r="S68" i="43" s="1"/>
  <c r="D68" i="43"/>
  <c r="R74" i="43"/>
  <c r="S74" i="43" s="1"/>
  <c r="D74" i="43"/>
  <c r="R75" i="43"/>
  <c r="S75" i="43" s="1"/>
  <c r="D75" i="43"/>
  <c r="R84" i="43"/>
  <c r="S84" i="43" s="1"/>
  <c r="D84" i="43"/>
  <c r="R90" i="43"/>
  <c r="S90" i="43" s="1"/>
  <c r="D90" i="43"/>
  <c r="R91" i="43"/>
  <c r="S91" i="43" s="1"/>
  <c r="D91" i="43"/>
  <c r="R100" i="43"/>
  <c r="S100" i="43" s="1"/>
  <c r="D100" i="43"/>
  <c r="R106" i="43"/>
  <c r="S106" i="43" s="1"/>
  <c r="D106" i="43"/>
  <c r="R107" i="43"/>
  <c r="S107" i="43" s="1"/>
  <c r="D107" i="43"/>
  <c r="R116" i="43"/>
  <c r="S116" i="43" s="1"/>
  <c r="D116" i="43"/>
  <c r="R122" i="43"/>
  <c r="S122" i="43" s="1"/>
  <c r="D122" i="43"/>
  <c r="R123" i="43"/>
  <c r="S123" i="43" s="1"/>
  <c r="D123" i="43"/>
  <c r="R132" i="43"/>
  <c r="S132" i="43" s="1"/>
  <c r="D132" i="43"/>
  <c r="D18" i="43"/>
  <c r="R18" i="43"/>
  <c r="S18" i="43" s="1"/>
  <c r="R60" i="43"/>
  <c r="S60" i="43" s="1"/>
  <c r="D60" i="43"/>
  <c r="R66" i="43"/>
  <c r="S66" i="43" s="1"/>
  <c r="D66" i="43"/>
  <c r="R82" i="43"/>
  <c r="S82" i="43" s="1"/>
  <c r="D82" i="43"/>
  <c r="D10" i="43"/>
  <c r="R10" i="43"/>
  <c r="S10" i="43" s="1"/>
  <c r="R27" i="43"/>
  <c r="S27" i="43" s="1"/>
  <c r="D27" i="43"/>
  <c r="R43" i="43"/>
  <c r="S43" i="43" s="1"/>
  <c r="D43" i="43"/>
  <c r="R52" i="43"/>
  <c r="S52" i="43" s="1"/>
  <c r="D52" i="43"/>
  <c r="D58" i="43"/>
  <c r="R58" i="43"/>
  <c r="S58" i="43" s="1"/>
  <c r="D8" i="43"/>
  <c r="R8" i="43"/>
  <c r="S8" i="43" s="1"/>
  <c r="R14" i="43"/>
  <c r="S14" i="43" s="1"/>
  <c r="D14" i="43"/>
  <c r="R15" i="43"/>
  <c r="S15" i="43" s="1"/>
  <c r="D15" i="43"/>
  <c r="D24" i="43"/>
  <c r="R24" i="43"/>
  <c r="S24" i="43" s="1"/>
  <c r="R30" i="43"/>
  <c r="S30" i="43" s="1"/>
  <c r="D30" i="43"/>
  <c r="R31" i="43"/>
  <c r="S31" i="43" s="1"/>
  <c r="D31" i="43"/>
  <c r="D40" i="43"/>
  <c r="R40" i="43"/>
  <c r="S40" i="43" s="1"/>
  <c r="R46" i="43"/>
  <c r="S46" i="43" s="1"/>
  <c r="D46" i="43"/>
  <c r="R47" i="43"/>
  <c r="S47" i="43" s="1"/>
  <c r="D47" i="43"/>
  <c r="R56" i="43"/>
  <c r="S56" i="43" s="1"/>
  <c r="D56" i="43"/>
  <c r="R62" i="43"/>
  <c r="S62" i="43" s="1"/>
  <c r="D62" i="43"/>
  <c r="R63" i="43"/>
  <c r="S63" i="43" s="1"/>
  <c r="D63" i="43"/>
  <c r="R72" i="43"/>
  <c r="S72" i="43" s="1"/>
  <c r="D72" i="43"/>
  <c r="R78" i="43"/>
  <c r="S78" i="43" s="1"/>
  <c r="D78" i="43"/>
  <c r="R79" i="43"/>
  <c r="S79" i="43" s="1"/>
  <c r="D79" i="43"/>
  <c r="R88" i="43"/>
  <c r="S88" i="43" s="1"/>
  <c r="D88" i="43"/>
  <c r="R94" i="43"/>
  <c r="S94" i="43" s="1"/>
  <c r="D94" i="43"/>
  <c r="R95" i="43"/>
  <c r="S95" i="43" s="1"/>
  <c r="D95" i="43"/>
  <c r="R104" i="43"/>
  <c r="S104" i="43" s="1"/>
  <c r="D104" i="43"/>
  <c r="R110" i="43"/>
  <c r="S110" i="43" s="1"/>
  <c r="D110" i="43"/>
  <c r="R111" i="43"/>
  <c r="S111" i="43" s="1"/>
  <c r="D111" i="43"/>
  <c r="R120" i="43"/>
  <c r="S120" i="43" s="1"/>
  <c r="D120" i="43"/>
  <c r="R126" i="43"/>
  <c r="S126" i="43" s="1"/>
  <c r="D126" i="43"/>
  <c r="R127" i="43"/>
  <c r="S127" i="43" s="1"/>
  <c r="D127" i="43"/>
  <c r="R137" i="43"/>
  <c r="S137" i="43" s="1"/>
  <c r="D137" i="43"/>
  <c r="R141" i="43"/>
  <c r="S141" i="43" s="1"/>
  <c r="D141" i="43"/>
  <c r="R145" i="43"/>
  <c r="S145" i="43" s="1"/>
  <c r="D145" i="43"/>
  <c r="R149" i="43"/>
  <c r="S149" i="43" s="1"/>
  <c r="D149" i="43"/>
  <c r="R157" i="43"/>
  <c r="S157" i="43" s="1"/>
  <c r="D157" i="43"/>
  <c r="R165" i="43"/>
  <c r="S165" i="43" s="1"/>
  <c r="D165" i="43"/>
  <c r="R173" i="43"/>
  <c r="S173" i="43" s="1"/>
  <c r="D173" i="43"/>
  <c r="R181" i="43"/>
  <c r="S181" i="43" s="1"/>
  <c r="D181" i="43"/>
  <c r="D28" i="43"/>
  <c r="R28" i="43"/>
  <c r="S28" i="43" s="1"/>
  <c r="R35" i="43"/>
  <c r="S35" i="43" s="1"/>
  <c r="D35" i="43"/>
  <c r="D50" i="43"/>
  <c r="R50" i="43"/>
  <c r="S50" i="43" s="1"/>
  <c r="R99" i="43"/>
  <c r="S99" i="43" s="1"/>
  <c r="D99" i="43"/>
  <c r="R108" i="43"/>
  <c r="S108" i="43" s="1"/>
  <c r="D108" i="43"/>
  <c r="R114" i="43"/>
  <c r="S114" i="43" s="1"/>
  <c r="D114" i="43"/>
  <c r="R130" i="43"/>
  <c r="S130" i="43" s="1"/>
  <c r="D130" i="43"/>
  <c r="R139" i="43"/>
  <c r="S139" i="43" s="1"/>
  <c r="D139" i="43"/>
  <c r="R143" i="43"/>
  <c r="S143" i="43" s="1"/>
  <c r="D143" i="43"/>
  <c r="R147" i="43"/>
  <c r="S147" i="43" s="1"/>
  <c r="D147" i="43"/>
  <c r="C848" i="43"/>
  <c r="O848" i="43"/>
  <c r="L136" i="43"/>
  <c r="L140" i="43"/>
  <c r="L144" i="43"/>
  <c r="L148" i="43"/>
  <c r="R188" i="43"/>
  <c r="S188" i="43" s="1"/>
  <c r="D188" i="43"/>
  <c r="R189" i="43"/>
  <c r="S189" i="43" s="1"/>
  <c r="D189" i="43"/>
  <c r="R192" i="43"/>
  <c r="S192" i="43" s="1"/>
  <c r="D192" i="43"/>
  <c r="R193" i="43"/>
  <c r="S193" i="43" s="1"/>
  <c r="D193" i="43"/>
  <c r="R196" i="43"/>
  <c r="S196" i="43" s="1"/>
  <c r="D196" i="43"/>
  <c r="R197" i="43"/>
  <c r="S197" i="43" s="1"/>
  <c r="D197" i="43"/>
  <c r="R200" i="43"/>
  <c r="S200" i="43" s="1"/>
  <c r="D200" i="43"/>
  <c r="R201" i="43"/>
  <c r="S201" i="43" s="1"/>
  <c r="D201" i="43"/>
  <c r="R204" i="43"/>
  <c r="S204" i="43" s="1"/>
  <c r="D204" i="43"/>
  <c r="R205" i="43"/>
  <c r="S205" i="43" s="1"/>
  <c r="D205" i="43"/>
  <c r="R208" i="43"/>
  <c r="S208" i="43" s="1"/>
  <c r="D208" i="43"/>
  <c r="R209" i="43"/>
  <c r="S209" i="43" s="1"/>
  <c r="D209" i="43"/>
  <c r="R216" i="43"/>
  <c r="S216" i="43" s="1"/>
  <c r="D216" i="43"/>
  <c r="R217" i="43"/>
  <c r="S217" i="43" s="1"/>
  <c r="D217" i="43"/>
  <c r="R226" i="43"/>
  <c r="S226" i="43" s="1"/>
  <c r="D226" i="43"/>
  <c r="R232" i="43"/>
  <c r="S232" i="43" s="1"/>
  <c r="D232" i="43"/>
  <c r="R233" i="43"/>
  <c r="S233" i="43" s="1"/>
  <c r="D233" i="43"/>
  <c r="R242" i="43"/>
  <c r="S242" i="43" s="1"/>
  <c r="D242" i="43"/>
  <c r="R248" i="43"/>
  <c r="S248" i="43" s="1"/>
  <c r="D248" i="43"/>
  <c r="R249" i="43"/>
  <c r="S249" i="43" s="1"/>
  <c r="D249" i="43"/>
  <c r="R258" i="43"/>
  <c r="S258" i="43" s="1"/>
  <c r="D258" i="43"/>
  <c r="R150" i="43"/>
  <c r="S150" i="43" s="1"/>
  <c r="R154" i="43"/>
  <c r="S154" i="43" s="1"/>
  <c r="R158" i="43"/>
  <c r="S158" i="43" s="1"/>
  <c r="R162" i="43"/>
  <c r="S162" i="43" s="1"/>
  <c r="R166" i="43"/>
  <c r="S166" i="43" s="1"/>
  <c r="R170" i="43"/>
  <c r="S170" i="43" s="1"/>
  <c r="R174" i="43"/>
  <c r="S174" i="43" s="1"/>
  <c r="R178" i="43"/>
  <c r="S178" i="43" s="1"/>
  <c r="R182" i="43"/>
  <c r="S182" i="43" s="1"/>
  <c r="R186" i="43"/>
  <c r="S186" i="43" s="1"/>
  <c r="R190" i="43"/>
  <c r="S190" i="43" s="1"/>
  <c r="R194" i="43"/>
  <c r="S194" i="43" s="1"/>
  <c r="R198" i="43"/>
  <c r="S198" i="43" s="1"/>
  <c r="R202" i="43"/>
  <c r="S202" i="43" s="1"/>
  <c r="R206" i="43"/>
  <c r="S206" i="43" s="1"/>
  <c r="R210" i="43"/>
  <c r="S210" i="43" s="1"/>
  <c r="R214" i="43"/>
  <c r="S214" i="43" s="1"/>
  <c r="D214" i="43"/>
  <c r="R220" i="43"/>
  <c r="S220" i="43" s="1"/>
  <c r="D220" i="43"/>
  <c r="R221" i="43"/>
  <c r="S221" i="43" s="1"/>
  <c r="D221" i="43"/>
  <c r="R230" i="43"/>
  <c r="S230" i="43" s="1"/>
  <c r="D230" i="43"/>
  <c r="R236" i="43"/>
  <c r="S236" i="43" s="1"/>
  <c r="D236" i="43"/>
  <c r="R237" i="43"/>
  <c r="S237" i="43" s="1"/>
  <c r="D237" i="43"/>
  <c r="R246" i="43"/>
  <c r="S246" i="43" s="1"/>
  <c r="D246" i="43"/>
  <c r="R252" i="43"/>
  <c r="S252" i="43" s="1"/>
  <c r="D252" i="43"/>
  <c r="R253" i="43"/>
  <c r="S253" i="43" s="1"/>
  <c r="D253" i="43"/>
  <c r="R262" i="43"/>
  <c r="S262" i="43" s="1"/>
  <c r="D262" i="43"/>
  <c r="R266" i="43"/>
  <c r="S266" i="43" s="1"/>
  <c r="D266" i="43"/>
  <c r="R270" i="43"/>
  <c r="S270" i="43" s="1"/>
  <c r="D270" i="43"/>
  <c r="R274" i="43"/>
  <c r="S274" i="43" s="1"/>
  <c r="D274" i="43"/>
  <c r="R278" i="43"/>
  <c r="S278" i="43" s="1"/>
  <c r="D278" i="43"/>
  <c r="L6" i="43"/>
  <c r="D9" i="43"/>
  <c r="D13" i="43"/>
  <c r="D17" i="43"/>
  <c r="D21" i="43"/>
  <c r="D25" i="43"/>
  <c r="D29" i="43"/>
  <c r="D33" i="43"/>
  <c r="D37" i="43"/>
  <c r="D41" i="43"/>
  <c r="D45" i="43"/>
  <c r="D49" i="43"/>
  <c r="D53" i="43"/>
  <c r="D57" i="43"/>
  <c r="D61" i="43"/>
  <c r="D65" i="43"/>
  <c r="D69" i="43"/>
  <c r="D73" i="43"/>
  <c r="D77" i="43"/>
  <c r="D81" i="43"/>
  <c r="D85" i="43"/>
  <c r="D89" i="43"/>
  <c r="D93" i="43"/>
  <c r="D97" i="43"/>
  <c r="D101" i="43"/>
  <c r="D105" i="43"/>
  <c r="D109" i="43"/>
  <c r="D113" i="43"/>
  <c r="D117" i="43"/>
  <c r="D121" i="43"/>
  <c r="D125" i="43"/>
  <c r="D129" i="43"/>
  <c r="D133" i="43"/>
  <c r="R218" i="43"/>
  <c r="S218" i="43" s="1"/>
  <c r="D218" i="43"/>
  <c r="R224" i="43"/>
  <c r="S224" i="43" s="1"/>
  <c r="D224" i="43"/>
  <c r="R225" i="43"/>
  <c r="S225" i="43" s="1"/>
  <c r="D225" i="43"/>
  <c r="R234" i="43"/>
  <c r="S234" i="43" s="1"/>
  <c r="D234" i="43"/>
  <c r="R240" i="43"/>
  <c r="S240" i="43" s="1"/>
  <c r="D240" i="43"/>
  <c r="R241" i="43"/>
  <c r="S241" i="43" s="1"/>
  <c r="D241" i="43"/>
  <c r="R250" i="43"/>
  <c r="S250" i="43" s="1"/>
  <c r="D250" i="43"/>
  <c r="R256" i="43"/>
  <c r="S256" i="43" s="1"/>
  <c r="D256" i="43"/>
  <c r="R257" i="43"/>
  <c r="S257" i="43" s="1"/>
  <c r="D257" i="43"/>
  <c r="R151" i="43"/>
  <c r="S151" i="43" s="1"/>
  <c r="D151" i="43"/>
  <c r="R155" i="43"/>
  <c r="S155" i="43" s="1"/>
  <c r="D155" i="43"/>
  <c r="R159" i="43"/>
  <c r="S159" i="43" s="1"/>
  <c r="D159" i="43"/>
  <c r="R163" i="43"/>
  <c r="S163" i="43" s="1"/>
  <c r="D163" i="43"/>
  <c r="R167" i="43"/>
  <c r="S167" i="43" s="1"/>
  <c r="D167" i="43"/>
  <c r="R171" i="43"/>
  <c r="S171" i="43" s="1"/>
  <c r="D171" i="43"/>
  <c r="R175" i="43"/>
  <c r="S175" i="43" s="1"/>
  <c r="D175" i="43"/>
  <c r="R179" i="43"/>
  <c r="S179" i="43" s="1"/>
  <c r="D179" i="43"/>
  <c r="R183" i="43"/>
  <c r="S183" i="43" s="1"/>
  <c r="D183" i="43"/>
  <c r="R187" i="43"/>
  <c r="S187" i="43" s="1"/>
  <c r="D187" i="43"/>
  <c r="R191" i="43"/>
  <c r="S191" i="43" s="1"/>
  <c r="D191" i="43"/>
  <c r="R195" i="43"/>
  <c r="S195" i="43" s="1"/>
  <c r="D195" i="43"/>
  <c r="R199" i="43"/>
  <c r="S199" i="43" s="1"/>
  <c r="D199" i="43"/>
  <c r="R203" i="43"/>
  <c r="S203" i="43" s="1"/>
  <c r="D203" i="43"/>
  <c r="R207" i="43"/>
  <c r="S207" i="43" s="1"/>
  <c r="D207" i="43"/>
  <c r="R212" i="43"/>
  <c r="S212" i="43" s="1"/>
  <c r="D212" i="43"/>
  <c r="R213" i="43"/>
  <c r="S213" i="43" s="1"/>
  <c r="D213" i="43"/>
  <c r="R222" i="43"/>
  <c r="S222" i="43" s="1"/>
  <c r="D222" i="43"/>
  <c r="R228" i="43"/>
  <c r="S228" i="43" s="1"/>
  <c r="D228" i="43"/>
  <c r="R229" i="43"/>
  <c r="S229" i="43" s="1"/>
  <c r="D229" i="43"/>
  <c r="R238" i="43"/>
  <c r="S238" i="43" s="1"/>
  <c r="D238" i="43"/>
  <c r="R244" i="43"/>
  <c r="S244" i="43" s="1"/>
  <c r="D244" i="43"/>
  <c r="R245" i="43"/>
  <c r="S245" i="43" s="1"/>
  <c r="D245" i="43"/>
  <c r="R254" i="43"/>
  <c r="S254" i="43" s="1"/>
  <c r="D254" i="43"/>
  <c r="R286" i="43"/>
  <c r="S286" i="43" s="1"/>
  <c r="D286" i="43"/>
  <c r="R290" i="43"/>
  <c r="S290" i="43" s="1"/>
  <c r="D290" i="43"/>
  <c r="R294" i="43"/>
  <c r="S294" i="43" s="1"/>
  <c r="D294" i="43"/>
  <c r="R298" i="43"/>
  <c r="S298" i="43" s="1"/>
  <c r="D298" i="43"/>
  <c r="R302" i="43"/>
  <c r="S302" i="43" s="1"/>
  <c r="D302" i="43"/>
  <c r="R306" i="43"/>
  <c r="S306" i="43" s="1"/>
  <c r="D306" i="43"/>
  <c r="R310" i="43"/>
  <c r="S310" i="43" s="1"/>
  <c r="D310" i="43"/>
  <c r="R314" i="43"/>
  <c r="S314" i="43" s="1"/>
  <c r="D314" i="43"/>
  <c r="R318" i="43"/>
  <c r="S318" i="43" s="1"/>
  <c r="D318" i="43"/>
  <c r="R322" i="43"/>
  <c r="S322" i="43" s="1"/>
  <c r="D322" i="43"/>
  <c r="R326" i="43"/>
  <c r="S326" i="43" s="1"/>
  <c r="D326" i="43"/>
  <c r="R334" i="43"/>
  <c r="S334" i="43" s="1"/>
  <c r="D334" i="43"/>
  <c r="R339" i="43"/>
  <c r="S339" i="43" s="1"/>
  <c r="D339" i="43"/>
  <c r="R340" i="43"/>
  <c r="S340" i="43" s="1"/>
  <c r="D340" i="43"/>
  <c r="R350" i="43"/>
  <c r="S350" i="43" s="1"/>
  <c r="D350" i="43"/>
  <c r="R355" i="43"/>
  <c r="S355" i="43" s="1"/>
  <c r="D355" i="43"/>
  <c r="R356" i="43"/>
  <c r="S356" i="43" s="1"/>
  <c r="D356" i="43"/>
  <c r="R366" i="43"/>
  <c r="S366" i="43" s="1"/>
  <c r="D366" i="43"/>
  <c r="R371" i="43"/>
  <c r="S371" i="43" s="1"/>
  <c r="D371" i="43"/>
  <c r="R372" i="43"/>
  <c r="S372" i="43" s="1"/>
  <c r="D372" i="43"/>
  <c r="R382" i="43"/>
  <c r="S382" i="43" s="1"/>
  <c r="D382" i="43"/>
  <c r="R387" i="43"/>
  <c r="S387" i="43" s="1"/>
  <c r="D387" i="43"/>
  <c r="R388" i="43"/>
  <c r="S388" i="43" s="1"/>
  <c r="D388" i="43"/>
  <c r="R398" i="43"/>
  <c r="S398" i="43" s="1"/>
  <c r="D398" i="43"/>
  <c r="R403" i="43"/>
  <c r="S403" i="43" s="1"/>
  <c r="D403" i="43"/>
  <c r="R404" i="43"/>
  <c r="S404" i="43" s="1"/>
  <c r="D404" i="43"/>
  <c r="R414" i="43"/>
  <c r="S414" i="43" s="1"/>
  <c r="D414" i="43"/>
  <c r="R420" i="43"/>
  <c r="S420" i="43" s="1"/>
  <c r="D420" i="43"/>
  <c r="R430" i="43"/>
  <c r="S430" i="43" s="1"/>
  <c r="D430" i="43"/>
  <c r="R259" i="43"/>
  <c r="S259" i="43" s="1"/>
  <c r="R263" i="43"/>
  <c r="S263" i="43" s="1"/>
  <c r="R267" i="43"/>
  <c r="S267" i="43" s="1"/>
  <c r="R271" i="43"/>
  <c r="S271" i="43" s="1"/>
  <c r="R275" i="43"/>
  <c r="S275" i="43" s="1"/>
  <c r="R279" i="43"/>
  <c r="S279" i="43" s="1"/>
  <c r="R282" i="43"/>
  <c r="S282" i="43" s="1"/>
  <c r="D282" i="43"/>
  <c r="R283" i="43"/>
  <c r="S283" i="43" s="1"/>
  <c r="R338" i="43"/>
  <c r="S338" i="43" s="1"/>
  <c r="D338" i="43"/>
  <c r="R343" i="43"/>
  <c r="S343" i="43" s="1"/>
  <c r="D343" i="43"/>
  <c r="R344" i="43"/>
  <c r="S344" i="43" s="1"/>
  <c r="D344" i="43"/>
  <c r="R354" i="43"/>
  <c r="S354" i="43" s="1"/>
  <c r="D354" i="43"/>
  <c r="R359" i="43"/>
  <c r="S359" i="43" s="1"/>
  <c r="D359" i="43"/>
  <c r="R360" i="43"/>
  <c r="S360" i="43" s="1"/>
  <c r="D360" i="43"/>
  <c r="R370" i="43"/>
  <c r="S370" i="43" s="1"/>
  <c r="D370" i="43"/>
  <c r="R375" i="43"/>
  <c r="S375" i="43" s="1"/>
  <c r="D375" i="43"/>
  <c r="R376" i="43"/>
  <c r="S376" i="43" s="1"/>
  <c r="D376" i="43"/>
  <c r="R386" i="43"/>
  <c r="S386" i="43" s="1"/>
  <c r="D386" i="43"/>
  <c r="R391" i="43"/>
  <c r="S391" i="43" s="1"/>
  <c r="D391" i="43"/>
  <c r="R392" i="43"/>
  <c r="S392" i="43" s="1"/>
  <c r="D392" i="43"/>
  <c r="R402" i="43"/>
  <c r="S402" i="43" s="1"/>
  <c r="D402" i="43"/>
  <c r="R408" i="43"/>
  <c r="S408" i="43" s="1"/>
  <c r="D408" i="43"/>
  <c r="R418" i="43"/>
  <c r="S418" i="43" s="1"/>
  <c r="D418" i="43"/>
  <c r="R424" i="43"/>
  <c r="S424" i="43" s="1"/>
  <c r="D424" i="43"/>
  <c r="R434" i="43"/>
  <c r="S434" i="43" s="1"/>
  <c r="D434" i="43"/>
  <c r="D211" i="43"/>
  <c r="D215" i="43"/>
  <c r="D219" i="43"/>
  <c r="D223" i="43"/>
  <c r="D227" i="43"/>
  <c r="D231" i="43"/>
  <c r="D235" i="43"/>
  <c r="D239" i="43"/>
  <c r="D243" i="43"/>
  <c r="D247" i="43"/>
  <c r="D251" i="43"/>
  <c r="D255" i="43"/>
  <c r="D261" i="43"/>
  <c r="D265" i="43"/>
  <c r="D269" i="43"/>
  <c r="D273" i="43"/>
  <c r="D277" i="43"/>
  <c r="D281" i="43"/>
  <c r="D285" i="43"/>
  <c r="R331" i="43"/>
  <c r="S331" i="43" s="1"/>
  <c r="D331" i="43"/>
  <c r="R332" i="43"/>
  <c r="S332" i="43" s="1"/>
  <c r="D332" i="43"/>
  <c r="R342" i="43"/>
  <c r="S342" i="43" s="1"/>
  <c r="D342" i="43"/>
  <c r="R347" i="43"/>
  <c r="S347" i="43" s="1"/>
  <c r="D347" i="43"/>
  <c r="R348" i="43"/>
  <c r="S348" i="43" s="1"/>
  <c r="D348" i="43"/>
  <c r="R358" i="43"/>
  <c r="S358" i="43" s="1"/>
  <c r="D358" i="43"/>
  <c r="R363" i="43"/>
  <c r="S363" i="43" s="1"/>
  <c r="D363" i="43"/>
  <c r="R364" i="43"/>
  <c r="S364" i="43" s="1"/>
  <c r="D364" i="43"/>
  <c r="R374" i="43"/>
  <c r="S374" i="43" s="1"/>
  <c r="D374" i="43"/>
  <c r="R379" i="43"/>
  <c r="S379" i="43" s="1"/>
  <c r="D379" i="43"/>
  <c r="R380" i="43"/>
  <c r="S380" i="43" s="1"/>
  <c r="D380" i="43"/>
  <c r="R390" i="43"/>
  <c r="S390" i="43" s="1"/>
  <c r="D390" i="43"/>
  <c r="R395" i="43"/>
  <c r="S395" i="43" s="1"/>
  <c r="D395" i="43"/>
  <c r="R396" i="43"/>
  <c r="S396" i="43" s="1"/>
  <c r="D396" i="43"/>
  <c r="R406" i="43"/>
  <c r="S406" i="43" s="1"/>
  <c r="D406" i="43"/>
  <c r="R412" i="43"/>
  <c r="S412" i="43" s="1"/>
  <c r="D412" i="43"/>
  <c r="R422" i="43"/>
  <c r="S422" i="43" s="1"/>
  <c r="D422" i="43"/>
  <c r="R428" i="43"/>
  <c r="S428" i="43" s="1"/>
  <c r="D428" i="43"/>
  <c r="R438" i="43"/>
  <c r="S438" i="43" s="1"/>
  <c r="D438" i="43"/>
  <c r="R287" i="43"/>
  <c r="S287" i="43" s="1"/>
  <c r="D287" i="43"/>
  <c r="R289" i="43"/>
  <c r="S289" i="43" s="1"/>
  <c r="D289" i="43"/>
  <c r="R291" i="43"/>
  <c r="S291" i="43" s="1"/>
  <c r="D291" i="43"/>
  <c r="R293" i="43"/>
  <c r="S293" i="43" s="1"/>
  <c r="D293" i="43"/>
  <c r="R295" i="43"/>
  <c r="S295" i="43" s="1"/>
  <c r="D295" i="43"/>
  <c r="R297" i="43"/>
  <c r="S297" i="43" s="1"/>
  <c r="D297" i="43"/>
  <c r="R299" i="43"/>
  <c r="S299" i="43" s="1"/>
  <c r="D299" i="43"/>
  <c r="R301" i="43"/>
  <c r="S301" i="43" s="1"/>
  <c r="D301" i="43"/>
  <c r="R303" i="43"/>
  <c r="S303" i="43" s="1"/>
  <c r="D303" i="43"/>
  <c r="R305" i="43"/>
  <c r="S305" i="43" s="1"/>
  <c r="D305" i="43"/>
  <c r="R307" i="43"/>
  <c r="S307" i="43" s="1"/>
  <c r="D307" i="43"/>
  <c r="R309" i="43"/>
  <c r="S309" i="43" s="1"/>
  <c r="D309" i="43"/>
  <c r="R311" i="43"/>
  <c r="S311" i="43" s="1"/>
  <c r="D311" i="43"/>
  <c r="R313" i="43"/>
  <c r="S313" i="43" s="1"/>
  <c r="D313" i="43"/>
  <c r="R315" i="43"/>
  <c r="S315" i="43" s="1"/>
  <c r="D315" i="43"/>
  <c r="R317" i="43"/>
  <c r="S317" i="43" s="1"/>
  <c r="D317" i="43"/>
  <c r="R319" i="43"/>
  <c r="S319" i="43" s="1"/>
  <c r="D319" i="43"/>
  <c r="R321" i="43"/>
  <c r="S321" i="43" s="1"/>
  <c r="D321" i="43"/>
  <c r="R323" i="43"/>
  <c r="S323" i="43" s="1"/>
  <c r="D323" i="43"/>
  <c r="R325" i="43"/>
  <c r="S325" i="43" s="1"/>
  <c r="D325" i="43"/>
  <c r="R327" i="43"/>
  <c r="S327" i="43" s="1"/>
  <c r="D327" i="43"/>
  <c r="R330" i="43"/>
  <c r="S330" i="43" s="1"/>
  <c r="D330" i="43"/>
  <c r="R335" i="43"/>
  <c r="S335" i="43" s="1"/>
  <c r="D335" i="43"/>
  <c r="R336" i="43"/>
  <c r="S336" i="43" s="1"/>
  <c r="D336" i="43"/>
  <c r="R346" i="43"/>
  <c r="S346" i="43" s="1"/>
  <c r="D346" i="43"/>
  <c r="R351" i="43"/>
  <c r="S351" i="43" s="1"/>
  <c r="D351" i="43"/>
  <c r="R352" i="43"/>
  <c r="S352" i="43" s="1"/>
  <c r="D352" i="43"/>
  <c r="R362" i="43"/>
  <c r="S362" i="43" s="1"/>
  <c r="D362" i="43"/>
  <c r="R367" i="43"/>
  <c r="S367" i="43" s="1"/>
  <c r="D367" i="43"/>
  <c r="R368" i="43"/>
  <c r="S368" i="43" s="1"/>
  <c r="D368" i="43"/>
  <c r="R378" i="43"/>
  <c r="S378" i="43" s="1"/>
  <c r="D378" i="43"/>
  <c r="R383" i="43"/>
  <c r="S383" i="43" s="1"/>
  <c r="D383" i="43"/>
  <c r="R384" i="43"/>
  <c r="S384" i="43" s="1"/>
  <c r="D384" i="43"/>
  <c r="R394" i="43"/>
  <c r="S394" i="43" s="1"/>
  <c r="D394" i="43"/>
  <c r="R399" i="43"/>
  <c r="S399" i="43" s="1"/>
  <c r="D399" i="43"/>
  <c r="R400" i="43"/>
  <c r="S400" i="43" s="1"/>
  <c r="D400" i="43"/>
  <c r="R410" i="43"/>
  <c r="S410" i="43" s="1"/>
  <c r="D410" i="43"/>
  <c r="R416" i="43"/>
  <c r="S416" i="43" s="1"/>
  <c r="D416" i="43"/>
  <c r="R426" i="43"/>
  <c r="S426" i="43" s="1"/>
  <c r="D426" i="43"/>
  <c r="R432" i="43"/>
  <c r="S432" i="43" s="1"/>
  <c r="D432" i="43"/>
  <c r="R442" i="43"/>
  <c r="S442" i="43" s="1"/>
  <c r="D442" i="43"/>
  <c r="R407" i="43"/>
  <c r="S407" i="43" s="1"/>
  <c r="R411" i="43"/>
  <c r="S411" i="43" s="1"/>
  <c r="R415" i="43"/>
  <c r="S415" i="43" s="1"/>
  <c r="R419" i="43"/>
  <c r="S419" i="43" s="1"/>
  <c r="R423" i="43"/>
  <c r="S423" i="43" s="1"/>
  <c r="R427" i="43"/>
  <c r="S427" i="43" s="1"/>
  <c r="R431" i="43"/>
  <c r="S431" i="43" s="1"/>
  <c r="D436" i="43"/>
  <c r="D440" i="43"/>
  <c r="D444" i="43"/>
  <c r="R451" i="43"/>
  <c r="S451" i="43" s="1"/>
  <c r="D451" i="43"/>
  <c r="R452" i="43"/>
  <c r="S452" i="43" s="1"/>
  <c r="D452" i="43"/>
  <c r="R454" i="43"/>
  <c r="S454" i="43" s="1"/>
  <c r="D454" i="43"/>
  <c r="R467" i="43"/>
  <c r="S467" i="43" s="1"/>
  <c r="D467" i="43"/>
  <c r="R468" i="43"/>
  <c r="S468" i="43" s="1"/>
  <c r="D468" i="43"/>
  <c r="R470" i="43"/>
  <c r="S470" i="43" s="1"/>
  <c r="D470" i="43"/>
  <c r="D329" i="43"/>
  <c r="D333" i="43"/>
  <c r="D337" i="43"/>
  <c r="D341" i="43"/>
  <c r="D345" i="43"/>
  <c r="D349" i="43"/>
  <c r="D353" i="43"/>
  <c r="D357" i="43"/>
  <c r="D361" i="43"/>
  <c r="D365" i="43"/>
  <c r="D369" i="43"/>
  <c r="D373" i="43"/>
  <c r="D377" i="43"/>
  <c r="D381" i="43"/>
  <c r="D385" i="43"/>
  <c r="D389" i="43"/>
  <c r="D393" i="43"/>
  <c r="D397" i="43"/>
  <c r="D401" i="43"/>
  <c r="D405" i="43"/>
  <c r="D409" i="43"/>
  <c r="D413" i="43"/>
  <c r="D417" i="43"/>
  <c r="D421" i="43"/>
  <c r="D425" i="43"/>
  <c r="D429" i="43"/>
  <c r="D433" i="43"/>
  <c r="L435" i="43"/>
  <c r="D437" i="43"/>
  <c r="L439" i="43"/>
  <c r="D441" i="43"/>
  <c r="L443" i="43"/>
  <c r="R455" i="43"/>
  <c r="S455" i="43" s="1"/>
  <c r="D455" i="43"/>
  <c r="R456" i="43"/>
  <c r="S456" i="43" s="1"/>
  <c r="D456" i="43"/>
  <c r="R458" i="43"/>
  <c r="S458" i="43" s="1"/>
  <c r="D458" i="43"/>
  <c r="R471" i="43"/>
  <c r="S471" i="43" s="1"/>
  <c r="D471" i="43"/>
  <c r="R472" i="43"/>
  <c r="S472" i="43" s="1"/>
  <c r="D472" i="43"/>
  <c r="R474" i="43"/>
  <c r="S474" i="43" s="1"/>
  <c r="D474" i="43"/>
  <c r="R446" i="43"/>
  <c r="S446" i="43" s="1"/>
  <c r="D446" i="43"/>
  <c r="R459" i="43"/>
  <c r="S459" i="43" s="1"/>
  <c r="D459" i="43"/>
  <c r="R460" i="43"/>
  <c r="S460" i="43" s="1"/>
  <c r="D460" i="43"/>
  <c r="R462" i="43"/>
  <c r="S462" i="43" s="1"/>
  <c r="D462" i="43"/>
  <c r="R475" i="43"/>
  <c r="S475" i="43" s="1"/>
  <c r="D475" i="43"/>
  <c r="R476" i="43"/>
  <c r="S476" i="43" s="1"/>
  <c r="D476" i="43"/>
  <c r="R479" i="43"/>
  <c r="S479" i="43" s="1"/>
  <c r="D479" i="43"/>
  <c r="R480" i="43"/>
  <c r="S480" i="43" s="1"/>
  <c r="D480" i="43"/>
  <c r="R483" i="43"/>
  <c r="S483" i="43" s="1"/>
  <c r="D483" i="43"/>
  <c r="R484" i="43"/>
  <c r="S484" i="43" s="1"/>
  <c r="D484" i="43"/>
  <c r="R487" i="43"/>
  <c r="S487" i="43" s="1"/>
  <c r="D487" i="43"/>
  <c r="R488" i="43"/>
  <c r="S488" i="43" s="1"/>
  <c r="D488" i="43"/>
  <c r="R491" i="43"/>
  <c r="S491" i="43" s="1"/>
  <c r="D491" i="43"/>
  <c r="R492" i="43"/>
  <c r="S492" i="43" s="1"/>
  <c r="D492" i="43"/>
  <c r="R495" i="43"/>
  <c r="S495" i="43" s="1"/>
  <c r="D495" i="43"/>
  <c r="R496" i="43"/>
  <c r="S496" i="43" s="1"/>
  <c r="D496" i="43"/>
  <c r="R499" i="43"/>
  <c r="S499" i="43" s="1"/>
  <c r="D499" i="43"/>
  <c r="R500" i="43"/>
  <c r="S500" i="43" s="1"/>
  <c r="D500" i="43"/>
  <c r="R503" i="43"/>
  <c r="S503" i="43" s="1"/>
  <c r="D503" i="43"/>
  <c r="R504" i="43"/>
  <c r="S504" i="43" s="1"/>
  <c r="D504" i="43"/>
  <c r="R507" i="43"/>
  <c r="S507" i="43" s="1"/>
  <c r="D507" i="43"/>
  <c r="R508" i="43"/>
  <c r="S508" i="43" s="1"/>
  <c r="D508" i="43"/>
  <c r="R511" i="43"/>
  <c r="S511" i="43" s="1"/>
  <c r="D511" i="43"/>
  <c r="R512" i="43"/>
  <c r="S512" i="43" s="1"/>
  <c r="D512" i="43"/>
  <c r="R515" i="43"/>
  <c r="S515" i="43" s="1"/>
  <c r="D515" i="43"/>
  <c r="R516" i="43"/>
  <c r="S516" i="43" s="1"/>
  <c r="D516" i="43"/>
  <c r="R519" i="43"/>
  <c r="S519" i="43" s="1"/>
  <c r="D519" i="43"/>
  <c r="R520" i="43"/>
  <c r="S520" i="43" s="1"/>
  <c r="D520" i="43"/>
  <c r="R447" i="43"/>
  <c r="S447" i="43" s="1"/>
  <c r="D447" i="43"/>
  <c r="R448" i="43"/>
  <c r="S448" i="43" s="1"/>
  <c r="D448" i="43"/>
  <c r="R450" i="43"/>
  <c r="S450" i="43" s="1"/>
  <c r="D450" i="43"/>
  <c r="R463" i="43"/>
  <c r="S463" i="43" s="1"/>
  <c r="D463" i="43"/>
  <c r="R464" i="43"/>
  <c r="S464" i="43" s="1"/>
  <c r="D464" i="43"/>
  <c r="R466" i="43"/>
  <c r="S466" i="43" s="1"/>
  <c r="D466" i="43"/>
  <c r="R523" i="43"/>
  <c r="S523" i="43" s="1"/>
  <c r="D523" i="43"/>
  <c r="R527" i="43"/>
  <c r="S527" i="43" s="1"/>
  <c r="D527" i="43"/>
  <c r="R531" i="43"/>
  <c r="S531" i="43" s="1"/>
  <c r="D531" i="43"/>
  <c r="R535" i="43"/>
  <c r="S535" i="43" s="1"/>
  <c r="D535" i="43"/>
  <c r="R539" i="43"/>
  <c r="S539" i="43" s="1"/>
  <c r="D539" i="43"/>
  <c r="R543" i="43"/>
  <c r="S543" i="43" s="1"/>
  <c r="D543" i="43"/>
  <c r="D478" i="43"/>
  <c r="D482" i="43"/>
  <c r="D486" i="43"/>
  <c r="D490" i="43"/>
  <c r="D494" i="43"/>
  <c r="D498" i="43"/>
  <c r="D502" i="43"/>
  <c r="D506" i="43"/>
  <c r="D510" i="43"/>
  <c r="D514" i="43"/>
  <c r="D518" i="43"/>
  <c r="D522" i="43"/>
  <c r="D524" i="43"/>
  <c r="D526" i="43"/>
  <c r="D528" i="43"/>
  <c r="D530" i="43"/>
  <c r="D532" i="43"/>
  <c r="D534" i="43"/>
  <c r="D536" i="43"/>
  <c r="D538" i="43"/>
  <c r="D540" i="43"/>
  <c r="D542" i="43"/>
  <c r="D544" i="43"/>
  <c r="D546" i="43"/>
  <c r="L548" i="43"/>
  <c r="L549" i="43"/>
  <c r="D550" i="43"/>
  <c r="L552" i="43"/>
  <c r="L553" i="43"/>
  <c r="D554" i="43"/>
  <c r="R556" i="43"/>
  <c r="S556" i="43" s="1"/>
  <c r="D556" i="43"/>
  <c r="R559" i="43"/>
  <c r="S559" i="43" s="1"/>
  <c r="D559" i="43"/>
  <c r="L561" i="43"/>
  <c r="R572" i="43"/>
  <c r="S572" i="43" s="1"/>
  <c r="D572" i="43"/>
  <c r="R575" i="43"/>
  <c r="S575" i="43" s="1"/>
  <c r="D575" i="43"/>
  <c r="L577" i="43"/>
  <c r="R649" i="43"/>
  <c r="S649" i="43" s="1"/>
  <c r="D649" i="43"/>
  <c r="R665" i="43"/>
  <c r="S665" i="43" s="1"/>
  <c r="D665" i="43"/>
  <c r="R681" i="43"/>
  <c r="S681" i="43" s="1"/>
  <c r="D681" i="43"/>
  <c r="R560" i="43"/>
  <c r="S560" i="43" s="1"/>
  <c r="D560" i="43"/>
  <c r="R563" i="43"/>
  <c r="S563" i="43" s="1"/>
  <c r="D563" i="43"/>
  <c r="R565" i="43"/>
  <c r="S565" i="43" s="1"/>
  <c r="D565" i="43"/>
  <c r="R576" i="43"/>
  <c r="S576" i="43" s="1"/>
  <c r="D576" i="43"/>
  <c r="R579" i="43"/>
  <c r="S579" i="43" s="1"/>
  <c r="D579" i="43"/>
  <c r="R581" i="43"/>
  <c r="S581" i="43" s="1"/>
  <c r="D581" i="43"/>
  <c r="R585" i="43"/>
  <c r="S585" i="43" s="1"/>
  <c r="D585" i="43"/>
  <c r="R589" i="43"/>
  <c r="S589" i="43" s="1"/>
  <c r="D589" i="43"/>
  <c r="R593" i="43"/>
  <c r="S593" i="43" s="1"/>
  <c r="D593" i="43"/>
  <c r="R597" i="43"/>
  <c r="S597" i="43" s="1"/>
  <c r="D597" i="43"/>
  <c r="R601" i="43"/>
  <c r="S601" i="43" s="1"/>
  <c r="D601" i="43"/>
  <c r="R605" i="43"/>
  <c r="S605" i="43" s="1"/>
  <c r="D605" i="43"/>
  <c r="R609" i="43"/>
  <c r="S609" i="43" s="1"/>
  <c r="D609" i="43"/>
  <c r="R613" i="43"/>
  <c r="S613" i="43" s="1"/>
  <c r="D613" i="43"/>
  <c r="R617" i="43"/>
  <c r="S617" i="43" s="1"/>
  <c r="D617" i="43"/>
  <c r="R621" i="43"/>
  <c r="S621" i="43" s="1"/>
  <c r="D621" i="43"/>
  <c r="R625" i="43"/>
  <c r="S625" i="43" s="1"/>
  <c r="D625" i="43"/>
  <c r="R629" i="43"/>
  <c r="S629" i="43" s="1"/>
  <c r="D629" i="43"/>
  <c r="R633" i="43"/>
  <c r="S633" i="43" s="1"/>
  <c r="D633" i="43"/>
  <c r="R637" i="43"/>
  <c r="S637" i="43" s="1"/>
  <c r="D637" i="43"/>
  <c r="R653" i="43"/>
  <c r="S653" i="43" s="1"/>
  <c r="D653" i="43"/>
  <c r="R669" i="43"/>
  <c r="S669" i="43" s="1"/>
  <c r="D669" i="43"/>
  <c r="R685" i="43"/>
  <c r="S685" i="43" s="1"/>
  <c r="D685" i="43"/>
  <c r="R564" i="43"/>
  <c r="S564" i="43" s="1"/>
  <c r="D564" i="43"/>
  <c r="R567" i="43"/>
  <c r="S567" i="43" s="1"/>
  <c r="D567" i="43"/>
  <c r="L569" i="43"/>
  <c r="R580" i="43"/>
  <c r="S580" i="43" s="1"/>
  <c r="D580" i="43"/>
  <c r="R584" i="43"/>
  <c r="S584" i="43" s="1"/>
  <c r="D584" i="43"/>
  <c r="R588" i="43"/>
  <c r="S588" i="43" s="1"/>
  <c r="D588" i="43"/>
  <c r="R592" i="43"/>
  <c r="S592" i="43" s="1"/>
  <c r="D592" i="43"/>
  <c r="R596" i="43"/>
  <c r="S596" i="43" s="1"/>
  <c r="D596" i="43"/>
  <c r="R600" i="43"/>
  <c r="S600" i="43" s="1"/>
  <c r="D600" i="43"/>
  <c r="R604" i="43"/>
  <c r="S604" i="43" s="1"/>
  <c r="D604" i="43"/>
  <c r="R608" i="43"/>
  <c r="S608" i="43" s="1"/>
  <c r="D608" i="43"/>
  <c r="R612" i="43"/>
  <c r="S612" i="43" s="1"/>
  <c r="D612" i="43"/>
  <c r="R616" i="43"/>
  <c r="S616" i="43" s="1"/>
  <c r="D616" i="43"/>
  <c r="R620" i="43"/>
  <c r="S620" i="43" s="1"/>
  <c r="D620" i="43"/>
  <c r="R624" i="43"/>
  <c r="S624" i="43" s="1"/>
  <c r="D624" i="43"/>
  <c r="R628" i="43"/>
  <c r="S628" i="43" s="1"/>
  <c r="D628" i="43"/>
  <c r="R632" i="43"/>
  <c r="S632" i="43" s="1"/>
  <c r="D632" i="43"/>
  <c r="R636" i="43"/>
  <c r="S636" i="43" s="1"/>
  <c r="D636" i="43"/>
  <c r="R641" i="43"/>
  <c r="S641" i="43" s="1"/>
  <c r="D641" i="43"/>
  <c r="R657" i="43"/>
  <c r="S657" i="43" s="1"/>
  <c r="D657" i="43"/>
  <c r="R673" i="43"/>
  <c r="S673" i="43" s="1"/>
  <c r="D673" i="43"/>
  <c r="R689" i="43"/>
  <c r="S689" i="43" s="1"/>
  <c r="D689" i="43"/>
  <c r="R547" i="43"/>
  <c r="S547" i="43" s="1"/>
  <c r="D547" i="43"/>
  <c r="R551" i="43"/>
  <c r="S551" i="43" s="1"/>
  <c r="D551" i="43"/>
  <c r="R555" i="43"/>
  <c r="S555" i="43" s="1"/>
  <c r="D555" i="43"/>
  <c r="R557" i="43"/>
  <c r="S557" i="43" s="1"/>
  <c r="D557" i="43"/>
  <c r="R568" i="43"/>
  <c r="S568" i="43" s="1"/>
  <c r="D568" i="43"/>
  <c r="R571" i="43"/>
  <c r="S571" i="43" s="1"/>
  <c r="D571" i="43"/>
  <c r="R573" i="43"/>
  <c r="S573" i="43" s="1"/>
  <c r="D573" i="43"/>
  <c r="R645" i="43"/>
  <c r="S645" i="43" s="1"/>
  <c r="D645" i="43"/>
  <c r="R661" i="43"/>
  <c r="S661" i="43" s="1"/>
  <c r="D661" i="43"/>
  <c r="R677" i="43"/>
  <c r="S677" i="43" s="1"/>
  <c r="D677" i="43"/>
  <c r="R693" i="43"/>
  <c r="S693" i="43" s="1"/>
  <c r="D693" i="43"/>
  <c r="D683" i="43"/>
  <c r="D687" i="43"/>
  <c r="D691" i="43"/>
  <c r="R700" i="43"/>
  <c r="S700" i="43" s="1"/>
  <c r="D700" i="43"/>
  <c r="R703" i="43"/>
  <c r="S703" i="43" s="1"/>
  <c r="D703" i="43"/>
  <c r="R719" i="43"/>
  <c r="S719" i="43" s="1"/>
  <c r="D719" i="43"/>
  <c r="R735" i="43"/>
  <c r="S735" i="43" s="1"/>
  <c r="D735" i="43"/>
  <c r="D583" i="43"/>
  <c r="D587" i="43"/>
  <c r="D591" i="43"/>
  <c r="D595" i="43"/>
  <c r="D599" i="43"/>
  <c r="D603" i="43"/>
  <c r="D607" i="43"/>
  <c r="D611" i="43"/>
  <c r="D615" i="43"/>
  <c r="D619" i="43"/>
  <c r="D623" i="43"/>
  <c r="D627" i="43"/>
  <c r="D631" i="43"/>
  <c r="D635" i="43"/>
  <c r="L638" i="43"/>
  <c r="L639" i="43"/>
  <c r="D640" i="43"/>
  <c r="L642" i="43"/>
  <c r="L643" i="43"/>
  <c r="D644" i="43"/>
  <c r="L646" i="43"/>
  <c r="L647" i="43"/>
  <c r="D648" i="43"/>
  <c r="L650" i="43"/>
  <c r="L651" i="43"/>
  <c r="D652" i="43"/>
  <c r="L654" i="43"/>
  <c r="L655" i="43"/>
  <c r="D656" i="43"/>
  <c r="L658" i="43"/>
  <c r="L659" i="43"/>
  <c r="D660" i="43"/>
  <c r="L662" i="43"/>
  <c r="L663" i="43"/>
  <c r="D664" i="43"/>
  <c r="L666" i="43"/>
  <c r="L667" i="43"/>
  <c r="D668" i="43"/>
  <c r="L670" i="43"/>
  <c r="L671" i="43"/>
  <c r="D672" i="43"/>
  <c r="L674" i="43"/>
  <c r="L675" i="43"/>
  <c r="D676" i="43"/>
  <c r="L678" i="43"/>
  <c r="L679" i="43"/>
  <c r="D680" i="43"/>
  <c r="L682" i="43"/>
  <c r="D684" i="43"/>
  <c r="L686" i="43"/>
  <c r="D688" i="43"/>
  <c r="L690" i="43"/>
  <c r="D692" i="43"/>
  <c r="R694" i="43"/>
  <c r="S694" i="43" s="1"/>
  <c r="D694" i="43"/>
  <c r="R695" i="43"/>
  <c r="S695" i="43" s="1"/>
  <c r="D695" i="43"/>
  <c r="R697" i="43"/>
  <c r="S697" i="43" s="1"/>
  <c r="D697" i="43"/>
  <c r="R715" i="43"/>
  <c r="S715" i="43" s="1"/>
  <c r="D715" i="43"/>
  <c r="R731" i="43"/>
  <c r="S731" i="43" s="1"/>
  <c r="D731" i="43"/>
  <c r="R698" i="43"/>
  <c r="S698" i="43" s="1"/>
  <c r="D698" i="43"/>
  <c r="R699" i="43"/>
  <c r="S699" i="43" s="1"/>
  <c r="D699" i="43"/>
  <c r="R711" i="43"/>
  <c r="S711" i="43" s="1"/>
  <c r="D711" i="43"/>
  <c r="R727" i="43"/>
  <c r="S727" i="43" s="1"/>
  <c r="D727" i="43"/>
  <c r="R704" i="43"/>
  <c r="S704" i="43" s="1"/>
  <c r="D704" i="43"/>
  <c r="R707" i="43"/>
  <c r="S707" i="43" s="1"/>
  <c r="D707" i="43"/>
  <c r="R723" i="43"/>
  <c r="S723" i="43" s="1"/>
  <c r="D723" i="43"/>
  <c r="R739" i="43"/>
  <c r="S739" i="43" s="1"/>
  <c r="D739" i="43"/>
  <c r="R701" i="43"/>
  <c r="S701" i="43" s="1"/>
  <c r="R705" i="43"/>
  <c r="S705" i="43" s="1"/>
  <c r="R709" i="43"/>
  <c r="S709" i="43" s="1"/>
  <c r="R713" i="43"/>
  <c r="S713" i="43" s="1"/>
  <c r="R717" i="43"/>
  <c r="S717" i="43" s="1"/>
  <c r="R721" i="43"/>
  <c r="S721" i="43" s="1"/>
  <c r="R725" i="43"/>
  <c r="S725" i="43" s="1"/>
  <c r="R729" i="43"/>
  <c r="S729" i="43" s="1"/>
  <c r="R733" i="43"/>
  <c r="S733" i="43" s="1"/>
  <c r="R737" i="43"/>
  <c r="S737" i="43" s="1"/>
  <c r="R748" i="43"/>
  <c r="S748" i="43" s="1"/>
  <c r="D748" i="43"/>
  <c r="R749" i="43"/>
  <c r="S749" i="43" s="1"/>
  <c r="D749" i="43"/>
  <c r="R751" i="43"/>
  <c r="S751" i="43" s="1"/>
  <c r="D751" i="43"/>
  <c r="R752" i="43"/>
  <c r="S752" i="43" s="1"/>
  <c r="D752" i="43"/>
  <c r="R753" i="43"/>
  <c r="S753" i="43" s="1"/>
  <c r="D753" i="43"/>
  <c r="R755" i="43"/>
  <c r="S755" i="43" s="1"/>
  <c r="D755" i="43"/>
  <c r="R770" i="43"/>
  <c r="S770" i="43" s="1"/>
  <c r="D770" i="43"/>
  <c r="R708" i="43"/>
  <c r="S708" i="43" s="1"/>
  <c r="D708" i="43"/>
  <c r="R712" i="43"/>
  <c r="S712" i="43" s="1"/>
  <c r="D712" i="43"/>
  <c r="R716" i="43"/>
  <c r="S716" i="43" s="1"/>
  <c r="D716" i="43"/>
  <c r="R720" i="43"/>
  <c r="S720" i="43" s="1"/>
  <c r="D720" i="43"/>
  <c r="R724" i="43"/>
  <c r="S724" i="43" s="1"/>
  <c r="D724" i="43"/>
  <c r="R728" i="43"/>
  <c r="S728" i="43" s="1"/>
  <c r="D728" i="43"/>
  <c r="R732" i="43"/>
  <c r="S732" i="43" s="1"/>
  <c r="D732" i="43"/>
  <c r="R736" i="43"/>
  <c r="S736" i="43" s="1"/>
  <c r="D736" i="43"/>
  <c r="R740" i="43"/>
  <c r="S740" i="43" s="1"/>
  <c r="D740" i="43"/>
  <c r="R741" i="43"/>
  <c r="S741" i="43" s="1"/>
  <c r="D741" i="43"/>
  <c r="R743" i="43"/>
  <c r="S743" i="43" s="1"/>
  <c r="D743" i="43"/>
  <c r="R756" i="43"/>
  <c r="S756" i="43" s="1"/>
  <c r="D756" i="43"/>
  <c r="R757" i="43"/>
  <c r="S757" i="43" s="1"/>
  <c r="D757" i="43"/>
  <c r="R760" i="43"/>
  <c r="S760" i="43" s="1"/>
  <c r="D760" i="43"/>
  <c r="R761" i="43"/>
  <c r="S761" i="43" s="1"/>
  <c r="D761" i="43"/>
  <c r="R764" i="43"/>
  <c r="S764" i="43" s="1"/>
  <c r="D764" i="43"/>
  <c r="R744" i="43"/>
  <c r="S744" i="43" s="1"/>
  <c r="D744" i="43"/>
  <c r="R745" i="43"/>
  <c r="S745" i="43" s="1"/>
  <c r="D745" i="43"/>
  <c r="R747" i="43"/>
  <c r="S747" i="43" s="1"/>
  <c r="D747" i="43"/>
  <c r="R766" i="43"/>
  <c r="S766" i="43" s="1"/>
  <c r="D766" i="43"/>
  <c r="R792" i="43"/>
  <c r="S792" i="43" s="1"/>
  <c r="D792" i="43"/>
  <c r="R795" i="43"/>
  <c r="S795" i="43" s="1"/>
  <c r="D795" i="43"/>
  <c r="L797" i="43"/>
  <c r="D759" i="43"/>
  <c r="D763" i="43"/>
  <c r="R796" i="43"/>
  <c r="S796" i="43" s="1"/>
  <c r="D796" i="43"/>
  <c r="R799" i="43"/>
  <c r="S799" i="43" s="1"/>
  <c r="D799" i="43"/>
  <c r="R801" i="43"/>
  <c r="S801" i="43" s="1"/>
  <c r="D801" i="43"/>
  <c r="R805" i="43"/>
  <c r="S805" i="43" s="1"/>
  <c r="D805" i="43"/>
  <c r="R809" i="43"/>
  <c r="S809" i="43" s="1"/>
  <c r="D809" i="43"/>
  <c r="R813" i="43"/>
  <c r="S813" i="43" s="1"/>
  <c r="D813" i="43"/>
  <c r="R817" i="43"/>
  <c r="S817" i="43" s="1"/>
  <c r="D817" i="43"/>
  <c r="R821" i="43"/>
  <c r="S821" i="43" s="1"/>
  <c r="D821" i="43"/>
  <c r="R825" i="43"/>
  <c r="S825" i="43" s="1"/>
  <c r="D825" i="43"/>
  <c r="R829" i="43"/>
  <c r="S829" i="43" s="1"/>
  <c r="D829" i="43"/>
  <c r="R833" i="43"/>
  <c r="S833" i="43" s="1"/>
  <c r="D833" i="43"/>
  <c r="R837" i="43"/>
  <c r="S837" i="43" s="1"/>
  <c r="D837" i="43"/>
  <c r="R841" i="43"/>
  <c r="S841" i="43" s="1"/>
  <c r="D841" i="43"/>
  <c r="R845" i="43"/>
  <c r="S845" i="43" s="1"/>
  <c r="D845" i="43"/>
  <c r="R768" i="43"/>
  <c r="S768" i="43" s="1"/>
  <c r="D768" i="43"/>
  <c r="R772" i="43"/>
  <c r="S772" i="43" s="1"/>
  <c r="D772" i="43"/>
  <c r="R775" i="43"/>
  <c r="S775" i="43" s="1"/>
  <c r="D775" i="43"/>
  <c r="R779" i="43"/>
  <c r="S779" i="43" s="1"/>
  <c r="D779" i="43"/>
  <c r="R783" i="43"/>
  <c r="S783" i="43" s="1"/>
  <c r="D783" i="43"/>
  <c r="R787" i="43"/>
  <c r="S787" i="43" s="1"/>
  <c r="D787" i="43"/>
  <c r="R789" i="43"/>
  <c r="S789" i="43" s="1"/>
  <c r="D789" i="43"/>
  <c r="R800" i="43"/>
  <c r="S800" i="43" s="1"/>
  <c r="D800" i="43"/>
  <c r="R804" i="43"/>
  <c r="S804" i="43" s="1"/>
  <c r="D804" i="43"/>
  <c r="R808" i="43"/>
  <c r="S808" i="43" s="1"/>
  <c r="D808" i="43"/>
  <c r="R812" i="43"/>
  <c r="S812" i="43" s="1"/>
  <c r="D812" i="43"/>
  <c r="R816" i="43"/>
  <c r="S816" i="43" s="1"/>
  <c r="D816" i="43"/>
  <c r="R820" i="43"/>
  <c r="S820" i="43" s="1"/>
  <c r="D820" i="43"/>
  <c r="R824" i="43"/>
  <c r="S824" i="43" s="1"/>
  <c r="D824" i="43"/>
  <c r="R828" i="43"/>
  <c r="S828" i="43" s="1"/>
  <c r="D828" i="43"/>
  <c r="R832" i="43"/>
  <c r="S832" i="43" s="1"/>
  <c r="D832" i="43"/>
  <c r="R836" i="43"/>
  <c r="S836" i="43" s="1"/>
  <c r="D836" i="43"/>
  <c r="R840" i="43"/>
  <c r="S840" i="43" s="1"/>
  <c r="D840" i="43"/>
  <c r="R844" i="43"/>
  <c r="S844" i="43" s="1"/>
  <c r="D844" i="43"/>
  <c r="R776" i="43"/>
  <c r="S776" i="43" s="1"/>
  <c r="D776" i="43"/>
  <c r="R780" i="43"/>
  <c r="S780" i="43" s="1"/>
  <c r="D780" i="43"/>
  <c r="R784" i="43"/>
  <c r="S784" i="43" s="1"/>
  <c r="D784" i="43"/>
  <c r="R788" i="43"/>
  <c r="S788" i="43" s="1"/>
  <c r="D788" i="43"/>
  <c r="R791" i="43"/>
  <c r="S791" i="43" s="1"/>
  <c r="D791" i="43"/>
  <c r="R793" i="43"/>
  <c r="S793" i="43" s="1"/>
  <c r="D793" i="43"/>
  <c r="D803" i="43"/>
  <c r="D807" i="43"/>
  <c r="D811" i="43"/>
  <c r="D815" i="43"/>
  <c r="D819" i="43"/>
  <c r="D823" i="43"/>
  <c r="D827" i="43"/>
  <c r="D831" i="43"/>
  <c r="D835" i="43"/>
  <c r="D839" i="43"/>
  <c r="D843" i="43"/>
  <c r="D847" i="43"/>
  <c r="B16" i="6"/>
  <c r="R777" i="43" l="1"/>
  <c r="S777" i="43" s="1"/>
  <c r="D777" i="43"/>
  <c r="D324" i="43"/>
  <c r="R324" i="43"/>
  <c r="S324" i="43" s="1"/>
  <c r="D308" i="43"/>
  <c r="R308" i="43"/>
  <c r="S308" i="43" s="1"/>
  <c r="D292" i="43"/>
  <c r="R292" i="43"/>
  <c r="S292" i="43" s="1"/>
  <c r="D152" i="43"/>
  <c r="R152" i="43"/>
  <c r="S152" i="43" s="1"/>
  <c r="R477" i="43"/>
  <c r="S477" i="43" s="1"/>
  <c r="D477" i="43"/>
  <c r="D176" i="43"/>
  <c r="R176" i="43"/>
  <c r="S176" i="43" s="1"/>
  <c r="D461" i="43"/>
  <c r="R461" i="43"/>
  <c r="S461" i="43" s="1"/>
  <c r="D316" i="43"/>
  <c r="R316" i="43"/>
  <c r="S316" i="43" s="1"/>
  <c r="D300" i="43"/>
  <c r="R300" i="43"/>
  <c r="S300" i="43" s="1"/>
  <c r="D160" i="43"/>
  <c r="R160" i="43"/>
  <c r="S160" i="43" s="1"/>
  <c r="R785" i="43"/>
  <c r="S785" i="43" s="1"/>
  <c r="D785" i="43"/>
  <c r="D457" i="43"/>
  <c r="R457" i="43"/>
  <c r="S457" i="43" s="1"/>
  <c r="D184" i="43"/>
  <c r="R184" i="43"/>
  <c r="S184" i="43" s="1"/>
  <c r="D168" i="43"/>
  <c r="R168" i="43"/>
  <c r="S168" i="43" s="1"/>
  <c r="R473" i="43"/>
  <c r="S473" i="43" s="1"/>
  <c r="D473" i="43"/>
  <c r="R675" i="43"/>
  <c r="S675" i="43" s="1"/>
  <c r="D675" i="43"/>
  <c r="R670" i="43"/>
  <c r="S670" i="43" s="1"/>
  <c r="D670" i="43"/>
  <c r="R659" i="43"/>
  <c r="S659" i="43" s="1"/>
  <c r="D659" i="43"/>
  <c r="R654" i="43"/>
  <c r="S654" i="43" s="1"/>
  <c r="D654" i="43"/>
  <c r="R643" i="43"/>
  <c r="S643" i="43" s="1"/>
  <c r="D643" i="43"/>
  <c r="R638" i="43"/>
  <c r="S638" i="43" s="1"/>
  <c r="D638" i="43"/>
  <c r="R561" i="43"/>
  <c r="S561" i="43" s="1"/>
  <c r="D561" i="43"/>
  <c r="D140" i="43"/>
  <c r="R140" i="43"/>
  <c r="S140" i="43" s="1"/>
  <c r="R686" i="43"/>
  <c r="S686" i="43" s="1"/>
  <c r="D686" i="43"/>
  <c r="R679" i="43"/>
  <c r="S679" i="43" s="1"/>
  <c r="D679" i="43"/>
  <c r="R674" i="43"/>
  <c r="S674" i="43" s="1"/>
  <c r="D674" i="43"/>
  <c r="R663" i="43"/>
  <c r="S663" i="43" s="1"/>
  <c r="D663" i="43"/>
  <c r="R658" i="43"/>
  <c r="S658" i="43" s="1"/>
  <c r="D658" i="43"/>
  <c r="R647" i="43"/>
  <c r="S647" i="43" s="1"/>
  <c r="D647" i="43"/>
  <c r="R642" i="43"/>
  <c r="S642" i="43" s="1"/>
  <c r="D642" i="43"/>
  <c r="D549" i="43"/>
  <c r="R549" i="43"/>
  <c r="S549" i="43" s="1"/>
  <c r="R439" i="43"/>
  <c r="S439" i="43" s="1"/>
  <c r="D439" i="43"/>
  <c r="D136" i="43"/>
  <c r="R136" i="43"/>
  <c r="S136" i="43" s="1"/>
  <c r="R678" i="43"/>
  <c r="S678" i="43" s="1"/>
  <c r="D678" i="43"/>
  <c r="R667" i="43"/>
  <c r="S667" i="43" s="1"/>
  <c r="D667" i="43"/>
  <c r="R662" i="43"/>
  <c r="S662" i="43" s="1"/>
  <c r="D662" i="43"/>
  <c r="R651" i="43"/>
  <c r="S651" i="43" s="1"/>
  <c r="D651" i="43"/>
  <c r="R646" i="43"/>
  <c r="S646" i="43" s="1"/>
  <c r="D646" i="43"/>
  <c r="R569" i="43"/>
  <c r="S569" i="43" s="1"/>
  <c r="D569" i="43"/>
  <c r="D553" i="43"/>
  <c r="R553" i="43"/>
  <c r="S553" i="43" s="1"/>
  <c r="R548" i="43"/>
  <c r="S548" i="43" s="1"/>
  <c r="D548" i="43"/>
  <c r="D148" i="43"/>
  <c r="R148" i="43"/>
  <c r="S148" i="43" s="1"/>
  <c r="R797" i="43"/>
  <c r="S797" i="43" s="1"/>
  <c r="D797" i="43"/>
  <c r="R690" i="43"/>
  <c r="S690" i="43" s="1"/>
  <c r="D690" i="43"/>
  <c r="R682" i="43"/>
  <c r="S682" i="43" s="1"/>
  <c r="D682" i="43"/>
  <c r="R671" i="43"/>
  <c r="S671" i="43" s="1"/>
  <c r="D671" i="43"/>
  <c r="R666" i="43"/>
  <c r="S666" i="43" s="1"/>
  <c r="D666" i="43"/>
  <c r="R655" i="43"/>
  <c r="S655" i="43" s="1"/>
  <c r="D655" i="43"/>
  <c r="R650" i="43"/>
  <c r="S650" i="43" s="1"/>
  <c r="D650" i="43"/>
  <c r="R639" i="43"/>
  <c r="S639" i="43" s="1"/>
  <c r="D639" i="43"/>
  <c r="R577" i="43"/>
  <c r="S577" i="43" s="1"/>
  <c r="D577" i="43"/>
  <c r="R552" i="43"/>
  <c r="S552" i="43" s="1"/>
  <c r="D552" i="43"/>
  <c r="R443" i="43"/>
  <c r="S443" i="43" s="1"/>
  <c r="D443" i="43"/>
  <c r="R435" i="43"/>
  <c r="S435" i="43" s="1"/>
  <c r="D435" i="43"/>
  <c r="L848" i="43"/>
  <c r="D6" i="43"/>
  <c r="R6" i="43"/>
  <c r="D144" i="43"/>
  <c r="R144" i="43"/>
  <c r="S144" i="43" s="1"/>
  <c r="C10" i="2"/>
  <c r="D848" i="43" l="1"/>
  <c r="R848" i="43"/>
  <c r="S6" i="43"/>
  <c r="S848" i="43" s="1"/>
  <c r="D4" i="5"/>
  <c r="C4" i="5"/>
  <c r="C24" i="3" l="1"/>
  <c r="C35" i="3"/>
  <c r="C12" i="3"/>
  <c r="C39" i="3"/>
  <c r="C3" i="3" l="1"/>
  <c r="B6" i="1"/>
  <c r="H121" i="25"/>
  <c r="H109" i="25"/>
  <c r="H105" i="25"/>
  <c r="H91" i="25"/>
  <c r="H85" i="25"/>
  <c r="H75" i="25"/>
  <c r="H68" i="25"/>
  <c r="H63" i="25"/>
  <c r="H49" i="25"/>
  <c r="H35" i="25"/>
  <c r="H30" i="25"/>
  <c r="H26" i="25"/>
  <c r="H11" i="25"/>
  <c r="H6" i="25"/>
  <c r="C3" i="23"/>
  <c r="C4" i="23"/>
  <c r="C5" i="23"/>
  <c r="D111" i="41" l="1"/>
  <c r="E111" i="41"/>
  <c r="C111" i="41"/>
  <c r="D91" i="11" l="1"/>
  <c r="B11" i="7" l="1"/>
  <c r="D5" i="32" l="1"/>
  <c r="E5" i="32"/>
  <c r="C5" i="32"/>
  <c r="D4" i="32"/>
  <c r="E4" i="32"/>
  <c r="C4" i="32"/>
  <c r="D12" i="4"/>
  <c r="D14" i="4" s="1"/>
  <c r="C41" i="3"/>
  <c r="C37" i="3"/>
  <c r="C29" i="3"/>
  <c r="C27" i="3"/>
  <c r="C21" i="3"/>
  <c r="C14" i="3"/>
  <c r="C43" i="3" l="1"/>
  <c r="C6" i="29"/>
  <c r="C4" i="28"/>
  <c r="C3" i="26"/>
  <c r="C19" i="1"/>
  <c r="B4" i="1"/>
  <c r="B3" i="1"/>
  <c r="H134" i="25"/>
  <c r="H131" i="25"/>
  <c r="H118" i="25"/>
  <c r="H88" i="25"/>
  <c r="H57" i="25"/>
  <c r="H42" i="25"/>
  <c r="H23" i="25"/>
  <c r="H3" i="25"/>
  <c r="E11" i="24"/>
  <c r="D9" i="24"/>
  <c r="D8" i="24"/>
  <c r="D7" i="24"/>
  <c r="C6" i="24"/>
  <c r="C5" i="24"/>
  <c r="C4" i="24"/>
  <c r="C3" i="24"/>
  <c r="F3" i="24" s="1"/>
  <c r="E12" i="24"/>
  <c r="C2" i="25" l="1"/>
  <c r="D12" i="24"/>
  <c r="C12" i="24"/>
  <c r="H145" i="25"/>
  <c r="C6" i="23"/>
  <c r="F12" i="24" l="1"/>
  <c r="D11" i="4"/>
  <c r="C87" i="25"/>
  <c r="C41" i="25"/>
  <c r="B4" i="39"/>
  <c r="C130" i="25" l="1"/>
  <c r="D6" i="5" l="1"/>
  <c r="C6" i="5"/>
  <c r="C6" i="32"/>
  <c r="D6" i="32"/>
  <c r="E6" i="32"/>
  <c r="B6" i="32"/>
  <c r="D4" i="26"/>
  <c r="E4" i="26"/>
  <c r="F4" i="26"/>
  <c r="C4" i="26"/>
  <c r="B5" i="1"/>
  <c r="K19" i="1"/>
  <c r="J19" i="1"/>
  <c r="I19" i="1"/>
  <c r="H19" i="1"/>
  <c r="G19" i="1"/>
  <c r="F19" i="1"/>
  <c r="E19" i="1"/>
  <c r="D19" i="1"/>
  <c r="B7" i="1"/>
  <c r="B8" i="1"/>
  <c r="B9" i="1"/>
  <c r="B10" i="1"/>
  <c r="B11" i="1"/>
  <c r="B12" i="1"/>
  <c r="B13" i="1"/>
  <c r="B14" i="1"/>
  <c r="B15" i="1"/>
  <c r="B16" i="1"/>
  <c r="B17" i="1"/>
  <c r="B18" i="1"/>
  <c r="B19" i="1" l="1"/>
  <c r="F4" i="24"/>
  <c r="F5" i="24"/>
  <c r="F6" i="24"/>
  <c r="F7" i="24"/>
  <c r="F8" i="24"/>
  <c r="F9" i="24"/>
  <c r="F11" i="24"/>
  <c r="B5" i="12"/>
  <c r="C5" i="8"/>
  <c r="G5" i="5"/>
  <c r="G4" i="5"/>
  <c r="G6" i="5" l="1"/>
</calcChain>
</file>

<file path=xl/comments1.xml><?xml version="1.0" encoding="utf-8"?>
<comments xmlns="http://schemas.openxmlformats.org/spreadsheetml/2006/main">
  <authors>
    <author>Usuario</author>
  </authors>
  <commentList>
    <comment ref="D3" authorId="0">
      <text>
        <r>
          <rPr>
            <b/>
            <sz val="9"/>
            <color indexed="81"/>
            <rFont val="Tahoma"/>
            <family val="2"/>
          </rPr>
          <t>Usuario:</t>
        </r>
        <r>
          <rPr>
            <sz val="9"/>
            <color indexed="81"/>
            <rFont val="Tahoma"/>
            <family val="2"/>
          </rPr>
          <t xml:space="preserve">
Cabildo Autorizo Transferencias al Presupuesto 2014
</t>
        </r>
      </text>
    </comment>
  </commentList>
</comments>
</file>

<file path=xl/comments2.xml><?xml version="1.0" encoding="utf-8"?>
<comments xmlns="http://schemas.openxmlformats.org/spreadsheetml/2006/main">
  <authors>
    <author>pedro.monarrez</author>
  </authors>
  <commentList>
    <comment ref="B4" author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5" author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6" author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7" author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8" author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9" author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0" author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1" author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2" author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3" author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4" author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5" author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6" author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7" author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18" author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19" author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0" author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1" author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2" author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3" author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4" author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5" author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6" author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7" author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28" author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29" author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0" author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1" author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2" author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3" author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4" author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5" author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6" author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7" author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 author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39" author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0" author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A41" author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1" author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2" author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3" author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4" author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5" author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6" author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7" author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48" author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49" author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0" author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1" author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2" author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3" author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4" author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5" author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6" author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7" author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8" author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9" author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0" author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4" author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6" author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7" author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68" author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69" authorId="0">
      <text>
        <r>
          <rPr>
            <b/>
            <sz val="12"/>
            <color indexed="81"/>
            <rFont val="Arial"/>
            <family val="2"/>
          </rPr>
          <t>Asignaciones destinadas a la adquisición de madera y sus derivados.</t>
        </r>
        <r>
          <rPr>
            <sz val="12"/>
            <color indexed="81"/>
            <rFont val="Arial"/>
            <family val="2"/>
          </rPr>
          <t xml:space="preserve">
</t>
        </r>
      </text>
    </comment>
    <comment ref="B70" authorId="0">
      <text>
        <r>
          <rPr>
            <b/>
            <sz val="12"/>
            <color indexed="81"/>
            <rFont val="Arial"/>
            <family val="2"/>
          </rPr>
          <t>Asignaciones destinadas a la adquisición de vidrio plano, templado, inastillable y otros vidrios laminados; espejos; envases y artículos de vidrio y fibra de vidrio.</t>
        </r>
      </text>
    </comment>
    <comment ref="B71" author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2" author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3" author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4" author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5" author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6" author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7" author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78" author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79" author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0" author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1" author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2" author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3" author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4" author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5" author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6" author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7" author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88" author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89" author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0" author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1" author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2" author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3" author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4" author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5" author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6" author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7" author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98" author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99" author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0" author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1" author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2" author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3" author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4" author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5" author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A106" author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6" author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7" author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08" author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09" author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0" author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1" author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2" author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3" author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4" author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5" author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6" author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7" author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18" authorId="0">
      <text>
        <r>
          <rPr>
            <b/>
            <sz val="12"/>
            <color indexed="81"/>
            <rFont val="Arial"/>
            <family val="2"/>
          </rPr>
          <t>Asignaciones destinadas a cubrir el alquiler de terrenos.</t>
        </r>
      </text>
    </comment>
    <comment ref="B119" author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0" author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1" author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2" author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3" author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4" author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5" author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6" author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7" author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28" author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29" author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0" author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1" author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2" author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3" author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4" author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5" author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6" author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7" author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38" author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39" author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0" author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1" author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2" author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3" author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4" author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5" author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6" author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7" author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48" author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49" author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0" author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1" author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2" author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3" author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4" author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5" author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6" author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7" author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58" author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59" author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0" author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1" author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2" author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3" author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4" author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5" author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6" author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7" author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68" author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9" author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0" author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1" author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2" author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3" author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4" author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5" author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6" author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7" author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78" author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79" author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0" author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1" author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2" author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3" author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4" author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5" author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6" author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7" author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88" author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89" author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0" author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A191" author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1" author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2" author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3" author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4" author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5" author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6" author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7" author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198" author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199" author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0" author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1" author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2" author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3" author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4" author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5" author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6" author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7" author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08" author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09" author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0" author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1" author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2" author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3" author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4" author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5" author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6" author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7" author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18" author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19" author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0" author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1" authorId="0">
      <text>
        <r>
          <rPr>
            <b/>
            <sz val="12"/>
            <color indexed="81"/>
            <rFont val="Arial"/>
            <family val="2"/>
          </rPr>
          <t>Asignaciones destinadas para la atención de gastos corrientes de establecimientos de enseñanza.</t>
        </r>
      </text>
    </comment>
    <comment ref="B222" author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3" author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4" authorId="0">
      <text>
        <r>
          <rPr>
            <b/>
            <sz val="12"/>
            <color indexed="81"/>
            <rFont val="Arial"/>
            <family val="2"/>
          </rPr>
          <t>Asignaciones destinadas a promover el cooperativismo.</t>
        </r>
        <r>
          <rPr>
            <sz val="12"/>
            <color indexed="81"/>
            <rFont val="Arial"/>
            <family val="2"/>
          </rPr>
          <t xml:space="preserve">
</t>
        </r>
      </text>
    </comment>
    <comment ref="B225" author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6" author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7" author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8" author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29" author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0" author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1" author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2" author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3" author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4" author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5" author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6" author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7" author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38" author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39" author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0" author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1" author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2" author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3" author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4" author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5" author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6" author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7" author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48" author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49" author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0" author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1" author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2" author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3" author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4" author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5" author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6" author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7" author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58" author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59" author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0" author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1" author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2" author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3" author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4" author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5" author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6" author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7" author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68" author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69" author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0" author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1" author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2" author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3" author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4" author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5" author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6" author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7" author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78" author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79" author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0" author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1" author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2" author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3" author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4" author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5" author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6" author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7" author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88" authorId="0">
      <text>
        <r>
          <rPr>
            <b/>
            <sz val="12"/>
            <color indexed="81"/>
            <rFont val="Arial"/>
            <family val="2"/>
          </rPr>
          <t>Asignaciones destinadas a la adquisición de ovinos y caprinos.</t>
        </r>
        <r>
          <rPr>
            <sz val="12"/>
            <color indexed="81"/>
            <rFont val="Arial"/>
            <family val="2"/>
          </rPr>
          <t xml:space="preserve">
</t>
        </r>
      </text>
    </comment>
    <comment ref="B289" author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0" author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1" author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2" author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3" author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4" author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5" author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6" author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7" author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298" author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299" author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0" author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1" author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2" author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3" author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4" author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5" author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6" authorId="0">
      <text>
        <r>
          <rPr>
            <b/>
            <sz val="12"/>
            <color indexed="81"/>
            <rFont val="Arial"/>
            <family val="2"/>
          </rPr>
          <t>Asignaciones destinadas a la adquisición de permisos informáticos e intelectuales.</t>
        </r>
        <r>
          <rPr>
            <sz val="12"/>
            <color indexed="81"/>
            <rFont val="Arial"/>
            <family val="2"/>
          </rPr>
          <t xml:space="preserve">
</t>
        </r>
      </text>
    </comment>
    <comment ref="B307" author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08" author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A309" author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09" author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0" author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1" author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2" author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3" author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4" author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5" author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6" author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7" author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18" author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19" author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0" author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1" author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2" author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3" author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4" author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5" author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6" author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7" author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8" author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29" author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0" author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A331" author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1" author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2" author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3" author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4" author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5" author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6" author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7" author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38" author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39" author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0" author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1" author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2" author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3" author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4" author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5" author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6" author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7" author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48" author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49" author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0" author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1" author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3" author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4" author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5" author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6" author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7" author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58" author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59" author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0" author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1" author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2" author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3" author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4" author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5" author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6" author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7" author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68" author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69" author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0" authorId="0">
      <text>
        <r>
          <rPr>
            <b/>
            <sz val="12"/>
            <color indexed="81"/>
            <rFont val="Arial"/>
            <family val="2"/>
          </rPr>
          <t>Asignaciones a fideicomisos de municipios con fines de política económica.</t>
        </r>
        <r>
          <rPr>
            <sz val="12"/>
            <color indexed="81"/>
            <rFont val="Arial"/>
            <family val="2"/>
          </rPr>
          <t xml:space="preserve">
</t>
        </r>
      </text>
    </comment>
    <comment ref="B371" author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2" author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3" authorId="0">
      <text>
        <r>
          <rPr>
            <b/>
            <sz val="12"/>
            <color indexed="81"/>
            <rFont val="Arial"/>
            <family val="2"/>
          </rPr>
          <t>Asignaciones destinadas a colocaciones a largo plazo en moneda nacional.</t>
        </r>
        <r>
          <rPr>
            <sz val="12"/>
            <color indexed="81"/>
            <rFont val="Arial"/>
            <family val="2"/>
          </rPr>
          <t xml:space="preserve">
</t>
        </r>
      </text>
    </comment>
    <comment ref="B374" authorId="0">
      <text>
        <r>
          <rPr>
            <b/>
            <sz val="12"/>
            <color indexed="81"/>
            <rFont val="Arial"/>
            <family val="2"/>
          </rPr>
          <t>Asignaciones destinadas a colocaciones financieras a largo plazo en moneda extranjera.</t>
        </r>
        <r>
          <rPr>
            <sz val="12"/>
            <color indexed="81"/>
            <rFont val="Arial"/>
            <family val="2"/>
          </rPr>
          <t xml:space="preserve">
</t>
        </r>
      </text>
    </comment>
    <comment ref="B375" author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6" author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7" author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8" author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A379" author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79" author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0" author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1" author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2" author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3" author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4" author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5" author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6" authorId="0">
      <text>
        <r>
          <rPr>
            <b/>
            <sz val="12"/>
            <color indexed="81"/>
            <rFont val="Arial"/>
            <family val="2"/>
          </rPr>
          <t xml:space="preserve">Asignaciones destinadas a cubrir los incentivos derivados de convenios de colaboración administrativa  que se celebren con otros órdenes de gobierno.
</t>
        </r>
      </text>
    </comment>
    <comment ref="B387" author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88" author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89" author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0" author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1" author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2" author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3" author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4" author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5" author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6" author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A397" author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7" author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8" author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399" author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0" author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1" author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2" author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3" author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4" author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5" author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6" author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7" author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8" author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09" author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0" author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1" author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2" author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3" author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4" author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5" author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6" author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7" author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18" author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19" author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0" author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1" author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2" author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3" author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4" author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5" author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6" author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7" author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28" author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comments3.xml><?xml version="1.0" encoding="utf-8"?>
<comments xmlns="http://schemas.openxmlformats.org/spreadsheetml/2006/main">
  <authors>
    <author>Usuario</author>
  </authors>
  <commentList>
    <comment ref="A3" authorId="0">
      <text>
        <r>
          <rPr>
            <b/>
            <sz val="9"/>
            <color indexed="81"/>
            <rFont val="Tahoma"/>
            <family val="2"/>
          </rPr>
          <t>Usuario:</t>
        </r>
        <r>
          <rPr>
            <sz val="9"/>
            <color indexed="81"/>
            <rFont val="Tahoma"/>
            <family val="2"/>
          </rPr>
          <t xml:space="preserve">
El Costo de Remuneraciones Estimacion 2015</t>
        </r>
      </text>
    </comment>
  </commentList>
</comments>
</file>

<file path=xl/sharedStrings.xml><?xml version="1.0" encoding="utf-8"?>
<sst xmlns="http://schemas.openxmlformats.org/spreadsheetml/2006/main" count="3954" uniqueCount="1794">
  <si>
    <t>Programa</t>
  </si>
  <si>
    <t>Total</t>
  </si>
  <si>
    <t>Servicios Personales</t>
  </si>
  <si>
    <t>Materiales y Suministros</t>
  </si>
  <si>
    <t>Servicios Generales</t>
  </si>
  <si>
    <t>Transferencias, asignaciones, subsidios y otras ayudas</t>
  </si>
  <si>
    <t>Bienes Muebles, Inmuebles e Intangibles</t>
  </si>
  <si>
    <t>Inversión Pública</t>
  </si>
  <si>
    <t>Inversión Financiera</t>
  </si>
  <si>
    <t>Participaciones y Aportaciones</t>
  </si>
  <si>
    <t>Totales</t>
  </si>
  <si>
    <t>Deuda Publica</t>
  </si>
  <si>
    <t>Asignación</t>
  </si>
  <si>
    <t>DIF Municipal</t>
  </si>
  <si>
    <t>TOTAL</t>
  </si>
  <si>
    <t>Partida</t>
  </si>
  <si>
    <t>Destinatario</t>
  </si>
  <si>
    <t>SUBSIDIOS Y SUBVENCIONES</t>
  </si>
  <si>
    <t>AYUDA SOCIALLES A PERSONAS</t>
  </si>
  <si>
    <t>AYUDAS SOCIALES A INSTITUCIONES SIN FINES DE LUCRO</t>
  </si>
  <si>
    <t>SUBSIDIOS A LA INVERSION</t>
  </si>
  <si>
    <t>SUBSIDIOS A LA PRODUCCION</t>
  </si>
  <si>
    <t>TRANSFERENCIAS OTORGADAS A ORGANISMOS ENTIDADES PARAESTATALES NO EMPRESARIALES Y NO FINANCIERAS</t>
  </si>
  <si>
    <t>AYUDAS SOCIALES A INSTITUCIONES DE ENSEÑANZA</t>
  </si>
  <si>
    <t>AYUDAS POR DESASTRES NATURALES Y OTROS SINIESTROS</t>
  </si>
  <si>
    <t>TRANSFERENCIAS A FIDEICOMISOS DE ENTIDADES FEDERATIVAS Y MUNICIPIOS</t>
  </si>
  <si>
    <t>Mujeres del Municipio</t>
  </si>
  <si>
    <t>Jovenes del Municipio</t>
  </si>
  <si>
    <t>Comunidad en General</t>
  </si>
  <si>
    <t>Apoyo a las Jefas de Familia</t>
  </si>
  <si>
    <t>Microempresarios del Municipio</t>
  </si>
  <si>
    <t>Productores del Muncipio</t>
  </si>
  <si>
    <t>Contingencias a la Poblacion</t>
  </si>
  <si>
    <t>Fidecomiso al Turismo</t>
  </si>
  <si>
    <t>Ayudas Sociales sin Fines de lucro</t>
  </si>
  <si>
    <t>Concepto</t>
  </si>
  <si>
    <t>Presupuesto de Egresos Total</t>
  </si>
  <si>
    <t>Gasto En Seguridad Pública Total</t>
  </si>
  <si>
    <t xml:space="preserve">Gasto con Recursos Federales </t>
  </si>
  <si>
    <t>Policías con Recursos Federales</t>
  </si>
  <si>
    <t>Resto del Gasto Federal en Seguridad</t>
  </si>
  <si>
    <t>Gasto con Recursos Estatales</t>
  </si>
  <si>
    <t>Policías con Recursos Estatales</t>
  </si>
  <si>
    <t xml:space="preserve">Resto del Gasto Estatal en Seguridad </t>
  </si>
  <si>
    <t>Gasto con Recursos Municipales</t>
  </si>
  <si>
    <t>Policías con Recursos Municipales</t>
  </si>
  <si>
    <t>Resto del Gasto Municipal en Seguridad</t>
  </si>
  <si>
    <t>Gasto con Aportaciones de Terceros</t>
  </si>
  <si>
    <t>Institución Bancaria</t>
  </si>
  <si>
    <t>número de crédito</t>
  </si>
  <si>
    <t>Capital</t>
  </si>
  <si>
    <t>Interés</t>
  </si>
  <si>
    <t>Tasa de interés</t>
  </si>
  <si>
    <t>(contratación)</t>
  </si>
  <si>
    <t>Plazo de Contratación</t>
  </si>
  <si>
    <t>BANOBRAS</t>
  </si>
  <si>
    <t>180 Meses</t>
  </si>
  <si>
    <t>96 Meses</t>
  </si>
  <si>
    <t>Participaciones</t>
  </si>
  <si>
    <t>Monto</t>
  </si>
  <si>
    <t>Fondo General de Participaciones</t>
  </si>
  <si>
    <t>Fondo de Fomento Municipal</t>
  </si>
  <si>
    <t>Impuesto Especial sobre Producción y Servicios</t>
  </si>
  <si>
    <t>Fondo de Fiscalización</t>
  </si>
  <si>
    <t>Fondo de Compensación</t>
  </si>
  <si>
    <t>Fondo de Extracción de Hidrocarburos</t>
  </si>
  <si>
    <t>Fondo de Compensación del Impuesto sobre Automóviles Nuevos</t>
  </si>
  <si>
    <t>El 0.136 por ciento de la RFP</t>
  </si>
  <si>
    <t>el 3.17 por ciento del 0.0143 por ciento del derecho ordinario sobre hidrocarburos.</t>
  </si>
  <si>
    <t>N/A</t>
  </si>
  <si>
    <t>Asignación presupuestal</t>
  </si>
  <si>
    <t>Fondo de Aportaciones para la Educación Básica y Normal.</t>
  </si>
  <si>
    <t>Fondo de Aportaciones para los Servicios de Salud.</t>
  </si>
  <si>
    <t>Fondo de Aportaciones para la Infraestructura Social Municipal.</t>
  </si>
  <si>
    <t>Fondo de Aportaciones para el Fortalecimiento de los Municipios y de las Demarcaciones.</t>
  </si>
  <si>
    <t>Fondo de Aportaciones Múltiples.</t>
  </si>
  <si>
    <t>Fondo de Aportaciones para la Educación Tecnológica y de Adultos.</t>
  </si>
  <si>
    <t>Fondo de Aportaciones para la Seguridad Pública de los Estados y del Distrito Federal.</t>
  </si>
  <si>
    <t>Fondo de Aportaciones para el Fortalecimiento de las Entidades Federativas.</t>
  </si>
  <si>
    <t>Fondo</t>
  </si>
  <si>
    <t>Programa o Destino Estimado</t>
  </si>
  <si>
    <t>Fondo de Aportaciones para la Infraestructura Social.</t>
  </si>
  <si>
    <t>Programa de Desarrollo Social y Humano</t>
  </si>
  <si>
    <t>Fondo de Aportaciones para el Fortalecimiento de los Municipios y de las Demarcaciones Territoriales del Distrito Federal.</t>
  </si>
  <si>
    <t>Cumple con las obligaciones financieras, Servicios complementarios a la vigilancia, Preveenvion al delito, Alumbrado Publico, Recoleccion de Basura, Provicion emergente de Agua Potable, Mantenimiento en sistemas de drenaje.</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</si>
  <si>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</si>
  <si>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</si>
  <si>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</si>
  <si>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</si>
  <si>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</si>
  <si>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</si>
  <si>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</si>
  <si>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</si>
  <si>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</si>
  <si>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</si>
  <si>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</si>
  <si>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</si>
  <si>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</si>
  <si>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</si>
  <si>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</si>
  <si>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</si>
  <si>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</si>
  <si>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</si>
  <si>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</si>
  <si>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</si>
  <si>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</si>
  <si>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</si>
  <si>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</si>
  <si>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</si>
  <si>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</si>
  <si>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</si>
  <si>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</si>
  <si>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</si>
  <si>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</si>
  <si>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</si>
  <si>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</si>
  <si>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</si>
  <si>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</si>
  <si>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</si>
  <si>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</si>
  <si>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</si>
  <si>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</si>
  <si>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</si>
  <si>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</si>
  <si>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</si>
  <si>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</si>
  <si>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</si>
  <si>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</si>
  <si>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</si>
  <si>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</si>
  <si>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</si>
  <si>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</si>
  <si>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</si>
  <si>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</si>
  <si>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</si>
  <si>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</si>
  <si>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</si>
  <si>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</si>
  <si>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</si>
  <si>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</si>
  <si>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</si>
  <si>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</si>
  <si>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</si>
  <si>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</si>
  <si>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</si>
  <si>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</si>
  <si>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</si>
  <si>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</si>
  <si>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</si>
  <si>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</si>
  <si>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</si>
  <si>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</si>
  <si>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</si>
  <si>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</si>
  <si>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</si>
  <si>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</si>
  <si>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</si>
  <si>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</si>
  <si>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</si>
  <si>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</si>
  <si>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</si>
  <si>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</si>
  <si>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</si>
  <si>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</si>
  <si>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</si>
  <si>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</si>
  <si>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</si>
  <si>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</si>
  <si>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</si>
  <si>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</si>
  <si>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</si>
  <si>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</si>
  <si>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</si>
  <si>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</si>
  <si>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</si>
  <si>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</si>
  <si>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</si>
  <si>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</si>
  <si>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</si>
  <si>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</si>
  <si>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</si>
  <si>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</si>
  <si>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</si>
  <si>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</si>
  <si>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</si>
  <si>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</si>
  <si>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</si>
  <si>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</si>
  <si>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</si>
  <si>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</si>
  <si>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</si>
  <si>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</si>
  <si>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</si>
  <si>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</si>
  <si>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</si>
  <si>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</si>
  <si>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</si>
  <si>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</si>
  <si>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</si>
  <si>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</si>
  <si>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</si>
  <si>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</si>
  <si>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</si>
  <si>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</si>
  <si>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</si>
  <si>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</si>
  <si>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</si>
  <si>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</si>
  <si>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</si>
  <si>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</si>
  <si>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</si>
  <si>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</si>
  <si>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</si>
  <si>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</si>
  <si>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</si>
  <si>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</si>
  <si>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</si>
  <si>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</si>
  <si>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</si>
  <si>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</si>
  <si>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</si>
  <si>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</si>
  <si>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</si>
  <si>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</si>
  <si>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</si>
  <si>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</si>
  <si>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</si>
  <si>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</si>
  <si>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</si>
  <si>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</si>
  <si>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</si>
  <si>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</si>
  <si>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</si>
  <si>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</si>
  <si>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</si>
  <si>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</si>
  <si>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</si>
  <si>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</si>
  <si>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</si>
  <si>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</si>
  <si>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</si>
  <si>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</si>
  <si>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</si>
  <si>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</si>
  <si>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</si>
  <si>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</si>
  <si>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</si>
  <si>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</si>
  <si>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</si>
  <si>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</si>
  <si>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</si>
  <si>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</si>
  <si>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</si>
  <si>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</si>
  <si>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</si>
  <si>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</si>
  <si>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</si>
  <si>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</si>
  <si>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</si>
  <si>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</si>
  <si>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</si>
  <si>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</si>
  <si>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</si>
  <si>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</si>
  <si>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</si>
  <si>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</si>
  <si>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</si>
  <si>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</si>
  <si>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</si>
  <si>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</si>
  <si>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</si>
  <si>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</si>
  <si>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</si>
  <si>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</si>
  <si>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</si>
  <si>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</si>
  <si>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</si>
  <si>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</si>
  <si>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</si>
  <si>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</si>
  <si>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</si>
  <si>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</si>
  <si>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</si>
  <si>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</si>
  <si>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</si>
  <si>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</si>
  <si>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</si>
  <si>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</si>
  <si>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</si>
  <si>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</si>
  <si>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</si>
  <si>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</si>
  <si>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</si>
  <si>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</si>
  <si>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</si>
  <si>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</si>
  <si>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</si>
  <si>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</si>
  <si>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</si>
  <si>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</si>
  <si>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</si>
  <si>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</si>
  <si>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</si>
  <si>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</si>
  <si>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</si>
  <si>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</si>
  <si>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</si>
  <si>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</si>
  <si>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</si>
  <si>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</si>
  <si>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</si>
  <si>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</si>
  <si>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</si>
  <si>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</si>
  <si>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</si>
  <si>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</si>
  <si>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</si>
  <si>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</si>
  <si>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</si>
  <si>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</si>
  <si>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</si>
  <si>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</si>
  <si>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</si>
  <si>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</si>
  <si>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</si>
  <si>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</si>
  <si>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</si>
  <si>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</si>
  <si>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</si>
  <si>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</si>
  <si>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</si>
  <si>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</si>
  <si>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</si>
  <si>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</si>
  <si>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</si>
  <si>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</si>
  <si>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</si>
  <si>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</si>
  <si>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</si>
  <si>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</si>
  <si>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</si>
  <si>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</si>
  <si>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</si>
  <si>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</si>
  <si>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</si>
  <si>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</si>
  <si>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</si>
  <si>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</si>
  <si>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</si>
  <si>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</si>
  <si>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</si>
  <si>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</si>
  <si>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</si>
  <si>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</si>
  <si>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</si>
  <si>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</si>
  <si>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</si>
  <si>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</si>
  <si>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</si>
  <si>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</si>
  <si>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</si>
  <si>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</si>
  <si>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</si>
  <si>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</si>
  <si>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</si>
  <si>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</si>
  <si>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</si>
  <si>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</si>
  <si>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</si>
  <si>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</si>
  <si>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</si>
  <si>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</si>
  <si>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</si>
  <si>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</si>
  <si>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</si>
  <si>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</si>
  <si>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</si>
  <si>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</si>
  <si>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</si>
  <si>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</si>
  <si>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</si>
  <si>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</si>
  <si>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</si>
  <si>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</si>
  <si>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</si>
  <si>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</si>
  <si>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</si>
  <si>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</si>
  <si>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</si>
  <si>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</si>
  <si>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</si>
  <si>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</si>
  <si>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</si>
  <si>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</si>
  <si>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</si>
  <si>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</si>
  <si>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</si>
  <si>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</si>
  <si>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</si>
  <si>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</si>
  <si>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</si>
  <si>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</si>
  <si>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</si>
  <si>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</si>
  <si>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</si>
  <si>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</si>
  <si>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</si>
  <si>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</si>
  <si>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</si>
  <si>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</si>
  <si>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</si>
  <si>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</si>
  <si>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</si>
  <si>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</si>
  <si>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</si>
  <si>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</si>
  <si>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</si>
  <si>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</si>
  <si>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</si>
  <si>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</si>
  <si>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</si>
  <si>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</si>
  <si>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</si>
  <si>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</si>
  <si>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</si>
  <si>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</si>
  <si>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</si>
  <si>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</si>
  <si>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</si>
  <si>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</si>
  <si>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</si>
  <si>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</si>
  <si>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</si>
  <si>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</si>
  <si>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</si>
  <si>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</si>
  <si>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</si>
  <si>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</si>
  <si>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</si>
  <si>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</si>
  <si>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</si>
  <si>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</si>
  <si>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</si>
  <si>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</si>
  <si>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</si>
  <si>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</si>
  <si>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</si>
  <si>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</si>
  <si>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</si>
  <si>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</si>
  <si>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</si>
  <si>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</si>
  <si>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</si>
  <si>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</si>
  <si>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</si>
  <si>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</si>
  <si>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</si>
  <si>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</si>
  <si>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</si>
  <si>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</si>
  <si>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</si>
  <si>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</si>
  <si>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</si>
  <si>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</si>
  <si>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</si>
  <si>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</si>
  <si>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</si>
  <si>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</si>
  <si>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</si>
  <si>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</si>
  <si>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</si>
  <si>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</si>
  <si>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</si>
  <si>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</si>
  <si>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</si>
  <si>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</si>
  <si>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</si>
  <si>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</si>
  <si>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</si>
  <si>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</si>
  <si>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</si>
  <si>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</si>
  <si>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</si>
  <si>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</si>
  <si>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</si>
  <si>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</si>
  <si>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</si>
  <si>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</si>
  <si>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</si>
  <si>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</si>
  <si>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</si>
  <si>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</si>
  <si>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</si>
  <si>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</si>
  <si>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</si>
  <si>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</si>
  <si>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</si>
  <si>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</si>
  <si>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</si>
  <si>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</si>
  <si>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</si>
  <si>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</si>
  <si>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</si>
  <si>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</si>
  <si>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</si>
  <si>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CAPITULO</t>
  </si>
  <si>
    <t>Denominacion</t>
  </si>
  <si>
    <t>Partida Generica</t>
  </si>
  <si>
    <t>BIENES MUEBLES, INMUEBLES E INTANGIBLES</t>
  </si>
  <si>
    <t>Nivel o Dígito</t>
  </si>
  <si>
    <t>Ramos generales</t>
  </si>
  <si>
    <t>Asignación Presupuestal</t>
  </si>
  <si>
    <t>Gobierno Municipal</t>
  </si>
  <si>
    <t>3.0.0.0.0.</t>
  </si>
  <si>
    <t>3.1.1.0.0.</t>
  </si>
  <si>
    <t>3.1.1.1.0.</t>
  </si>
  <si>
    <t>3.1.1.1.1.</t>
  </si>
  <si>
    <t>SECTOR PUBLICO MUNICIPAL</t>
  </si>
  <si>
    <t>GOBIERNO GENERAL MUNICIPAL</t>
  </si>
  <si>
    <t>Partida/Administracion Desentralizada</t>
  </si>
  <si>
    <t>Proyecto</t>
  </si>
  <si>
    <t>Municipal</t>
  </si>
  <si>
    <t>Estatal</t>
  </si>
  <si>
    <t>Federal</t>
  </si>
  <si>
    <t>Infraestructura Administartiva</t>
  </si>
  <si>
    <t>U.P</t>
  </si>
  <si>
    <t>Descripción</t>
  </si>
  <si>
    <t>No. de Plazas</t>
  </si>
  <si>
    <t>Confianza</t>
  </si>
  <si>
    <t>Base</t>
  </si>
  <si>
    <t>honorarios</t>
  </si>
  <si>
    <t>Puesto</t>
  </si>
  <si>
    <t>Sueldo Base</t>
  </si>
  <si>
    <t>Percepcion Mensual Neta</t>
  </si>
  <si>
    <t>1321 PRIMAS VACACIONALES</t>
  </si>
  <si>
    <t xml:space="preserve"> 1322 GRATIFICACIÓN DE FIN DE AÑO (Subsidio al ISR de aguinaldo)</t>
  </si>
  <si>
    <t>1590 OTRAS PRESTACIONES SOCIALES Y ECONÓMICAS (Estímulos)</t>
  </si>
  <si>
    <t>1590 OTRAS PRESTACIONES SOCIALES Y ECONÓMICAS (Despensas)</t>
  </si>
  <si>
    <t xml:space="preserve"> 1432 APORTACIONES AL SISTEMA PARA EL RETIRO PENSIONES (Pensiones  10.5%)</t>
  </si>
  <si>
    <t>1420 APORTACIONES A FONDOS DE VIVIENDA Vivienda 3%</t>
  </si>
  <si>
    <t>1431 APORTACIONES A SISTEMAS DE RETIRO SEDAR</t>
  </si>
  <si>
    <t>Mensual IMSS</t>
  </si>
  <si>
    <t>Costo Mensual de Remuneraciones</t>
  </si>
  <si>
    <t>Tipo de Puesto</t>
  </si>
  <si>
    <t>Base: B  Confianza C</t>
  </si>
  <si>
    <t xml:space="preserve">Institución Bancaria </t>
  </si>
  <si>
    <t>Número de Cuentas</t>
  </si>
  <si>
    <t xml:space="preserve">Procedencia </t>
  </si>
  <si>
    <t xml:space="preserve">Destino </t>
  </si>
  <si>
    <t>BANAMEX</t>
  </si>
  <si>
    <t>HSBC</t>
  </si>
  <si>
    <t>BANORTE</t>
  </si>
  <si>
    <t>BANSI</t>
  </si>
  <si>
    <t>INTERACCIONES</t>
  </si>
  <si>
    <t>BAJIO</t>
  </si>
  <si>
    <t>Costo Total Mensual</t>
  </si>
  <si>
    <t>Prestaciones Adicionales Mensuales</t>
  </si>
  <si>
    <t># PLAZAS</t>
  </si>
  <si>
    <t>Costo Total Unitario Mensual</t>
  </si>
  <si>
    <t xml:space="preserve">1322 GRATIFICACION DE FIN DE AÑO </t>
  </si>
  <si>
    <t>Municipio de Tlajomulco de Zúñiga</t>
  </si>
  <si>
    <t>definitivo</t>
  </si>
  <si>
    <t>Capítulo</t>
  </si>
  <si>
    <t>Presupuestos de Egresos</t>
  </si>
  <si>
    <t>Transferencias, Asignaciones, Subsidios y Otras ayudas</t>
  </si>
  <si>
    <t>Inversiones Financieras y Otras Provisiones</t>
  </si>
  <si>
    <t>Deuda Pública</t>
  </si>
  <si>
    <t>No.</t>
  </si>
  <si>
    <t>Categorías</t>
  </si>
  <si>
    <t>Gasto Corriente</t>
  </si>
  <si>
    <t>Gasto de Capital</t>
  </si>
  <si>
    <t>Amortización de la Deuda y Disminución de Pasivos</t>
  </si>
  <si>
    <t>Amortización de Deuda y Disminución de Pasivos</t>
  </si>
  <si>
    <t>Clasificación Económica</t>
  </si>
  <si>
    <t>Clasificación Funcional</t>
  </si>
  <si>
    <t>Gobierno</t>
  </si>
  <si>
    <t>Total Gobierno</t>
  </si>
  <si>
    <t>Legislación</t>
  </si>
  <si>
    <t>Total legislación</t>
  </si>
  <si>
    <t>1.1.1</t>
  </si>
  <si>
    <t>1.1.2</t>
  </si>
  <si>
    <t>Fiscalización</t>
  </si>
  <si>
    <t>Justicia</t>
  </si>
  <si>
    <t>Total Justicia</t>
  </si>
  <si>
    <t>1.2.1</t>
  </si>
  <si>
    <t>Impartición de Justicia</t>
  </si>
  <si>
    <t>1.2.2</t>
  </si>
  <si>
    <t>Procuración de Justicia</t>
  </si>
  <si>
    <t>1.2.3</t>
  </si>
  <si>
    <t>Reclusión y Readaptación Social</t>
  </si>
  <si>
    <t>1.2.4</t>
  </si>
  <si>
    <t>Derechos Humanos</t>
  </si>
  <si>
    <t>Coordinación de la política de gobierno</t>
  </si>
  <si>
    <t>Total coordinación</t>
  </si>
  <si>
    <t>1.3.1</t>
  </si>
  <si>
    <t>Gubernatura</t>
  </si>
  <si>
    <t>1.3.2</t>
  </si>
  <si>
    <t>Política interior</t>
  </si>
  <si>
    <t>1.3.3</t>
  </si>
  <si>
    <t>Preservación y Cuidado del Patrimonio Público</t>
  </si>
  <si>
    <t>1.3.4</t>
  </si>
  <si>
    <t>Función Pública</t>
  </si>
  <si>
    <t>monto</t>
  </si>
  <si>
    <t>1.3.5</t>
  </si>
  <si>
    <t>Asuntos Jurídicos</t>
  </si>
  <si>
    <t>1.3.6</t>
  </si>
  <si>
    <t>Organización de procesos electorales</t>
  </si>
  <si>
    <t>1.3.7</t>
  </si>
  <si>
    <t>Población</t>
  </si>
  <si>
    <t>1.3.8</t>
  </si>
  <si>
    <t>Territorio</t>
  </si>
  <si>
    <t>1.3.9</t>
  </si>
  <si>
    <t>Otros</t>
  </si>
  <si>
    <t>Relaciones Exteriores</t>
  </si>
  <si>
    <t>Total relaciones</t>
  </si>
  <si>
    <t>1.4.1</t>
  </si>
  <si>
    <t>Asuntos Financieros y Hacendarios</t>
  </si>
  <si>
    <t>Total Asuntos</t>
  </si>
  <si>
    <t>1.5.1</t>
  </si>
  <si>
    <t>Asuntos Financieros</t>
  </si>
  <si>
    <t>1.5.2</t>
  </si>
  <si>
    <t>Asuntos Hacendarios</t>
  </si>
  <si>
    <t>Seguridad Nacional</t>
  </si>
  <si>
    <t>Total Seguridad Nacional</t>
  </si>
  <si>
    <t>1.6.1</t>
  </si>
  <si>
    <t>Defensa</t>
  </si>
  <si>
    <t>1.6.2</t>
  </si>
  <si>
    <t>Marina</t>
  </si>
  <si>
    <t>1.6.3</t>
  </si>
  <si>
    <t>Inteligencia para la preservación de la Seguridad Nacional</t>
  </si>
  <si>
    <t>Asuntos de Orden Público y Seguridad Interior</t>
  </si>
  <si>
    <t>1.7.1</t>
  </si>
  <si>
    <t>Policía</t>
  </si>
  <si>
    <t>1.7.2</t>
  </si>
  <si>
    <t>Protección Civil</t>
  </si>
  <si>
    <t>1.7.3</t>
  </si>
  <si>
    <t>Otros asuntos de orden público y seguridad</t>
  </si>
  <si>
    <t>1.7.4</t>
  </si>
  <si>
    <t>Sistema Nacional de Seguridad Pública</t>
  </si>
  <si>
    <t>Total Otros Servicios</t>
  </si>
  <si>
    <t>1.8.1</t>
  </si>
  <si>
    <t>Servicios registrales, administrativos y patrimoniales</t>
  </si>
  <si>
    <t>1.8.2</t>
  </si>
  <si>
    <t>Servicios Estadísticos</t>
  </si>
  <si>
    <t>1.8.3</t>
  </si>
  <si>
    <t>Servicios de comunicación y medios</t>
  </si>
  <si>
    <t>1.8.4</t>
  </si>
  <si>
    <t>Acceso a la información pública gubernamental</t>
  </si>
  <si>
    <t>1.8.5</t>
  </si>
  <si>
    <t>Desarrollo social</t>
  </si>
  <si>
    <t>Total Desarrollo social</t>
  </si>
  <si>
    <t>Protección ambiental</t>
  </si>
  <si>
    <t>Total protección ambiental</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</si>
  <si>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</si>
  <si>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</si>
  <si>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</si>
  <si>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</si>
  <si>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</si>
  <si>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</si>
  <si>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</si>
  <si>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</si>
  <si>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</si>
  <si>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</si>
  <si>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otros de protección ambiental</t>
  </si>
  <si>
    <t>Vivienda y servicios a la comunidad</t>
  </si>
  <si>
    <t>Total Vivienda</t>
  </si>
  <si>
    <t>2.2.1</t>
  </si>
  <si>
    <t>Urbanización</t>
  </si>
  <si>
    <t>2.2.2</t>
  </si>
  <si>
    <t>Desarrollo Comunitario</t>
  </si>
  <si>
    <t>2.2.3</t>
  </si>
  <si>
    <t>Abastecimiento de Agua</t>
  </si>
  <si>
    <t>2.2.4</t>
  </si>
  <si>
    <t>Alumbrado Público</t>
  </si>
  <si>
    <t>2.2.5</t>
  </si>
  <si>
    <t>Vivienda</t>
  </si>
  <si>
    <t>2.2.6</t>
  </si>
  <si>
    <t>Servicios Comunales</t>
  </si>
  <si>
    <t>2.2.7</t>
  </si>
  <si>
    <t>Desarrollo Regional</t>
  </si>
  <si>
    <t>Salud</t>
  </si>
  <si>
    <t>Total Salud</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</si>
  <si>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</si>
  <si>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</si>
  <si>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</si>
  <si>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</si>
  <si>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</si>
  <si>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</si>
  <si>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</si>
  <si>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</si>
  <si>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</si>
  <si>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</si>
  <si>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Recreación, Cultura y otras manifestaciones sociales</t>
  </si>
  <si>
    <t>Total Recreación</t>
  </si>
  <si>
    <t>2.4.1</t>
  </si>
  <si>
    <t>Deporte y Recreación</t>
  </si>
  <si>
    <t>2.4.2</t>
  </si>
  <si>
    <t>Cultura</t>
  </si>
  <si>
    <t>2.4.3</t>
  </si>
  <si>
    <t>Radio, Televisión y Editoriales</t>
  </si>
  <si>
    <t>2.4.4</t>
  </si>
  <si>
    <t>Asuntos Religiosos y Otras Manifestaciones Sociales</t>
  </si>
  <si>
    <t>Educación</t>
  </si>
  <si>
    <t>Total Educación</t>
  </si>
  <si>
    <t>2.5.1</t>
  </si>
  <si>
    <t>Educación Básica</t>
  </si>
  <si>
    <t>2.5.2</t>
  </si>
  <si>
    <t>Educación media superior</t>
  </si>
  <si>
    <t>2.5.3</t>
  </si>
  <si>
    <t>Educación superior</t>
  </si>
  <si>
    <t>2.5.4</t>
  </si>
  <si>
    <t>Posgrado</t>
  </si>
  <si>
    <t>2.5.5</t>
  </si>
  <si>
    <t>Educación para adultos</t>
  </si>
  <si>
    <t>2.5.6</t>
  </si>
  <si>
    <t>Otros Servicios Educativos y Actividades inherentes</t>
  </si>
  <si>
    <t>Protección Social</t>
  </si>
  <si>
    <t>Total Protección</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</si>
  <si>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</si>
  <si>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</si>
  <si>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</si>
  <si>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</si>
  <si>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</si>
  <si>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</si>
  <si>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</si>
  <si>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</si>
  <si>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</si>
  <si>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</si>
  <si>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</si>
  <si>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</si>
  <si>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</si>
  <si>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</si>
  <si>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</si>
  <si>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</si>
  <si>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</si>
  <si>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</si>
  <si>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Otros Asuntos sociales</t>
  </si>
  <si>
    <t>Total Otros Asuntos</t>
  </si>
  <si>
    <t>2.7.1</t>
  </si>
  <si>
    <t>Otros Asuntos Sociales</t>
  </si>
  <si>
    <t>Desarrollo Económico</t>
  </si>
  <si>
    <t>Total Desarrollo</t>
  </si>
  <si>
    <t>Asuntos Económicos, Comerciales y Laborales en General</t>
  </si>
  <si>
    <t>Total Asuntos Económicos</t>
  </si>
  <si>
    <t>3.1.1</t>
  </si>
  <si>
    <t>3.1.2</t>
  </si>
  <si>
    <t>Asuntos Laborales Generales</t>
  </si>
  <si>
    <t>Agropecuaria, Silvicultura, Pesca y Caza</t>
  </si>
  <si>
    <t>Total Agropecuaria</t>
  </si>
  <si>
    <t>3.2.1</t>
  </si>
  <si>
    <t>Agropecuaria</t>
  </si>
  <si>
    <t>3.2.2</t>
  </si>
  <si>
    <t>Silvicultura</t>
  </si>
  <si>
    <t>3.2.3</t>
  </si>
  <si>
    <t>Acuacultura, Pesca y Caza</t>
  </si>
  <si>
    <t>3.2.4</t>
  </si>
  <si>
    <t>Agroindustrial</t>
  </si>
  <si>
    <t>3.2.5</t>
  </si>
  <si>
    <t>Hidroagrícola</t>
  </si>
  <si>
    <t>3.2.6</t>
  </si>
  <si>
    <t>Apoyo Financiero a la Banca y Seguro Agropecuario</t>
  </si>
  <si>
    <t>Combustibles y Energía</t>
  </si>
  <si>
    <t>Total Combustibles</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</si>
  <si>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</si>
  <si>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</si>
  <si>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</si>
  <si>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</si>
  <si>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</si>
  <si>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</si>
  <si>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</si>
  <si>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</si>
  <si>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</si>
  <si>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</si>
  <si>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</si>
  <si>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</si>
  <si>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Minería, Manufacturas y Construcción</t>
  </si>
  <si>
    <t>Manufacturas</t>
  </si>
  <si>
    <t>3.4.1</t>
  </si>
  <si>
    <t>Extracción de Recursos Minerales excepto los combustibles minerales</t>
  </si>
  <si>
    <t>3.4.2</t>
  </si>
  <si>
    <t>3.4.3</t>
  </si>
  <si>
    <t>Construcción</t>
  </si>
  <si>
    <t>Transporte</t>
  </si>
  <si>
    <t>Total Transporte</t>
  </si>
  <si>
    <t>3.5.1</t>
  </si>
  <si>
    <t>Transporte por Carretera</t>
  </si>
  <si>
    <t>3.5.2</t>
  </si>
  <si>
    <t>Transporte por Agua y Puertos</t>
  </si>
  <si>
    <t>3.5.3</t>
  </si>
  <si>
    <t>Transporte por Ferrocarril</t>
  </si>
  <si>
    <t>3.5.4</t>
  </si>
  <si>
    <t>Transporte Aéreo</t>
  </si>
  <si>
    <t>3.5.5</t>
  </si>
  <si>
    <t>Transporte por Oleoductos y Gaseoductos y Otros Sistemas de Transporte</t>
  </si>
  <si>
    <t>3.5.6</t>
  </si>
  <si>
    <t>Otros relacionados con Transporte</t>
  </si>
  <si>
    <t>Comunicaciones</t>
  </si>
  <si>
    <t>Total comunicaciones</t>
  </si>
  <si>
    <t>3.6.1</t>
  </si>
  <si>
    <t>Turismo</t>
  </si>
  <si>
    <t>Total Turismo</t>
  </si>
  <si>
    <t>3.7.1</t>
  </si>
  <si>
    <t>3.7.2</t>
  </si>
  <si>
    <t>Hoteles y Restaurantes</t>
  </si>
  <si>
    <t>Ciencia, Tecnología e Innovación</t>
  </si>
  <si>
    <t>Total Ciencia</t>
  </si>
  <si>
    <t>3.8.1</t>
  </si>
  <si>
    <t>Investigación Científica</t>
  </si>
  <si>
    <t>3.8.2</t>
  </si>
  <si>
    <t>Desarrollo Tecnológico</t>
  </si>
  <si>
    <t>3.8.3</t>
  </si>
  <si>
    <t>Otros Asuntos Económicos</t>
  </si>
  <si>
    <t>3.8.4</t>
  </si>
  <si>
    <t>Innovación</t>
  </si>
  <si>
    <t>Otras Industria y Otros Asuntos Económicos</t>
  </si>
  <si>
    <t>Total Otras Industria</t>
  </si>
  <si>
    <t>3.9.1</t>
  </si>
  <si>
    <t>Comercio, Distribución, Almacenamiento y Depósito</t>
  </si>
  <si>
    <t>3.9.2</t>
  </si>
  <si>
    <t>Otras Industrias</t>
  </si>
  <si>
    <t>3.9.3</t>
  </si>
  <si>
    <t>Otros asuntos Económicos</t>
  </si>
  <si>
    <t>Otras No Clasificadas en Funciones Anteriores</t>
  </si>
  <si>
    <t>Total Otras</t>
  </si>
  <si>
    <t>Transacciones de la deuda pública/costo Financiero de la deuda</t>
  </si>
  <si>
    <t>Total transacciones</t>
  </si>
  <si>
    <t>4.1.1</t>
  </si>
  <si>
    <t>Deuda Pública interna</t>
  </si>
  <si>
    <t>4.1.2</t>
  </si>
  <si>
    <t>Deuda Pública Externa</t>
  </si>
  <si>
    <t>Transferencias, participaciones y aportaciones entre diferentes niveles y órdenes de gobierno</t>
  </si>
  <si>
    <t>Total Transferencias</t>
  </si>
  <si>
    <t>4.2.1</t>
  </si>
  <si>
    <t>Transferencias entre diferentes niveles y órdenes de gobierno</t>
  </si>
  <si>
    <t>4.2.2</t>
  </si>
  <si>
    <t>Participaciones entre diferentes niveles y órdenes de gobierno</t>
  </si>
  <si>
    <t>4.2.3</t>
  </si>
  <si>
    <t>Aportaciones entre los diferentes niveles y órdenes de gobierno</t>
  </si>
  <si>
    <t>Saneamiento del Sistema Financiero</t>
  </si>
  <si>
    <t>Total Saneamiento</t>
  </si>
  <si>
    <t>4.3.1</t>
  </si>
  <si>
    <t>4.3.2</t>
  </si>
  <si>
    <t>Apoyos IPAB</t>
  </si>
  <si>
    <t>4.3.3</t>
  </si>
  <si>
    <t>Banca de Desarrollo</t>
  </si>
  <si>
    <t>4.3.4</t>
  </si>
  <si>
    <t>Apoyo a los programas de reestructuración en unidades de inversión (UDIS)</t>
  </si>
  <si>
    <t>Adeudos de Ejercicios Fiscales Anteriores (Adefas)</t>
  </si>
  <si>
    <t>Total Adefas</t>
  </si>
  <si>
    <t>4.4.1</t>
  </si>
  <si>
    <t>Adeudos de Ejercicios Fiscales Anteriores</t>
  </si>
  <si>
    <r>
      <t>C</t>
    </r>
    <r>
      <rPr>
        <b/>
        <sz val="9"/>
        <color indexed="8"/>
        <rFont val="Calibri"/>
        <family val="2"/>
      </rPr>
      <t xml:space="preserve">LASIFICACIÓN </t>
    </r>
    <r>
      <rPr>
        <b/>
        <sz val="11"/>
        <color indexed="8"/>
        <rFont val="Calibri"/>
        <family val="2"/>
      </rPr>
      <t>P</t>
    </r>
    <r>
      <rPr>
        <b/>
        <sz val="9"/>
        <color indexed="8"/>
        <rFont val="Calibri"/>
        <family val="2"/>
      </rPr>
      <t>ROGRAMÁTICA</t>
    </r>
  </si>
  <si>
    <r>
      <t>C</t>
    </r>
    <r>
      <rPr>
        <b/>
        <sz val="9"/>
        <color indexed="9"/>
        <rFont val="Calibri"/>
        <family val="2"/>
      </rPr>
      <t>LAVE</t>
    </r>
  </si>
  <si>
    <r>
      <t>P</t>
    </r>
    <r>
      <rPr>
        <b/>
        <sz val="9"/>
        <color indexed="9"/>
        <rFont val="Calibri"/>
        <family val="2"/>
      </rPr>
      <t>ROGRAMA</t>
    </r>
  </si>
  <si>
    <r>
      <t>T</t>
    </r>
    <r>
      <rPr>
        <b/>
        <sz val="9"/>
        <color indexed="9"/>
        <rFont val="Calibri"/>
        <family val="2"/>
      </rPr>
      <t>OTAL</t>
    </r>
  </si>
  <si>
    <t>TRANSFERENCIA ESTATAL</t>
  </si>
  <si>
    <r>
      <t>I</t>
    </r>
    <r>
      <rPr>
        <b/>
        <sz val="9"/>
        <color indexed="9"/>
        <rFont val="Calibri"/>
        <family val="2"/>
      </rPr>
      <t>NGRESOS PROPIOS</t>
    </r>
  </si>
  <si>
    <r>
      <t xml:space="preserve">TRANSFERENCIA </t>
    </r>
    <r>
      <rPr>
        <b/>
        <sz val="11"/>
        <color indexed="9"/>
        <rFont val="Calibri"/>
        <family val="2"/>
      </rPr>
      <t>F</t>
    </r>
    <r>
      <rPr>
        <b/>
        <sz val="9"/>
        <color indexed="9"/>
        <rFont val="Calibri"/>
        <family val="2"/>
      </rPr>
      <t>EDERAL</t>
    </r>
  </si>
  <si>
    <r>
      <t>P</t>
    </r>
    <r>
      <rPr>
        <b/>
        <sz val="9"/>
        <color indexed="8"/>
        <rFont val="Calibri"/>
        <family val="2"/>
      </rPr>
      <t xml:space="preserve">ROGRAMAS CON </t>
    </r>
    <r>
      <rPr>
        <b/>
        <sz val="11"/>
        <color indexed="8"/>
        <rFont val="Calibri"/>
        <family val="2"/>
      </rPr>
      <t>R</t>
    </r>
    <r>
      <rPr>
        <b/>
        <sz val="9"/>
        <color indexed="8"/>
        <rFont val="Calibri"/>
        <family val="2"/>
      </rPr>
      <t xml:space="preserve">ECURSOS </t>
    </r>
    <r>
      <rPr>
        <b/>
        <sz val="11"/>
        <color indexed="8"/>
        <rFont val="Calibri"/>
        <family val="2"/>
      </rPr>
      <t>C</t>
    </r>
    <r>
      <rPr>
        <b/>
        <sz val="9"/>
        <color indexed="8"/>
        <rFont val="Calibri"/>
        <family val="2"/>
      </rPr>
      <t xml:space="preserve">ONCURRENTES POR </t>
    </r>
    <r>
      <rPr>
        <b/>
        <sz val="11"/>
        <color indexed="8"/>
        <rFont val="Calibri"/>
        <family val="2"/>
      </rPr>
      <t>O</t>
    </r>
    <r>
      <rPr>
        <b/>
        <sz val="9"/>
        <color indexed="8"/>
        <rFont val="Calibri"/>
        <family val="2"/>
      </rPr>
      <t xml:space="preserve">RDEN DE </t>
    </r>
    <r>
      <rPr>
        <b/>
        <sz val="11"/>
        <color indexed="8"/>
        <rFont val="Calibri"/>
        <family val="2"/>
      </rPr>
      <t>G</t>
    </r>
    <r>
      <rPr>
        <b/>
        <sz val="9"/>
        <color indexed="8"/>
        <rFont val="Calibri"/>
        <family val="2"/>
      </rPr>
      <t>OBIERNO</t>
    </r>
  </si>
  <si>
    <t>Partida/Nombre del Fideicomiso</t>
  </si>
  <si>
    <t>Aportación a Fidecomiso de Turismo</t>
  </si>
  <si>
    <t>Nota.- Existen Fidecomisos pero basados a pago de Deuda.</t>
  </si>
  <si>
    <t>Partida/Nombre del organismo de la sociedad civil</t>
  </si>
  <si>
    <t>Cabildo Autoriza a Que Instituto se le asigna el apoyo, en este año aun no Autoriza ningún movimiento.</t>
  </si>
  <si>
    <t>Procedencia del recurso</t>
  </si>
  <si>
    <t xml:space="preserve">Ayudas por Desastres Naturales y Otros Siniestros </t>
  </si>
  <si>
    <t xml:space="preserve">$ </t>
  </si>
  <si>
    <t>Recursos Propios</t>
  </si>
  <si>
    <t>Despensa</t>
  </si>
  <si>
    <t>Quinquenio</t>
  </si>
  <si>
    <t>Gratificación especial</t>
  </si>
  <si>
    <t>Becas</t>
  </si>
  <si>
    <t>Estimulo Puntualidad y Asistencia</t>
  </si>
  <si>
    <t>Reyes y Día del Niño</t>
  </si>
  <si>
    <t>Compensación pre jubilatoria</t>
  </si>
  <si>
    <t>Nota.- El sindicato no tiene prestaciones ya que todas las prestaciones de ley las autoriza el pleno de Ayuntamiento para todos los trabajadores.</t>
  </si>
  <si>
    <t>Jubilaciones Policía</t>
  </si>
  <si>
    <t>Jubilaciones Burocracia</t>
  </si>
  <si>
    <t>Nota.- El Ayuntamiento entrega aportaciones al Sistemas de Pensiones.</t>
  </si>
  <si>
    <t>Primer Cuatrimestre</t>
  </si>
  <si>
    <t>Segundo</t>
  </si>
  <si>
    <t>Cuatrimestre</t>
  </si>
  <si>
    <t>Tercer Cuatrimestre</t>
  </si>
  <si>
    <t>Amortización de la Deuda</t>
  </si>
  <si>
    <t>Intereses de la Deuda Pública</t>
  </si>
  <si>
    <t>La composición de dicha asignación será ejercida de la siguiente forma:</t>
  </si>
  <si>
    <t>Participaciones de la Federacion</t>
  </si>
  <si>
    <t>Aportaciones de la Federacion al Municipio</t>
  </si>
  <si>
    <t>Fondos de Recursos Federalizados Ramo 33</t>
  </si>
  <si>
    <t xml:space="preserve">Los montos máximos de contratación de obra pública </t>
  </si>
  <si>
    <t>Modalidad de Contratación</t>
  </si>
  <si>
    <t>En Salarios mínimos</t>
  </si>
  <si>
    <t>En Pesos</t>
  </si>
  <si>
    <t>De</t>
  </si>
  <si>
    <t>Hasta</t>
  </si>
  <si>
    <t xml:space="preserve">De </t>
  </si>
  <si>
    <t>Adjudicación directa</t>
  </si>
  <si>
    <t>invitación a cuando menos tres personas</t>
  </si>
  <si>
    <t>Licitación Pública</t>
  </si>
  <si>
    <t>Mayor a 70,000</t>
  </si>
  <si>
    <t>Nota: Reglamentación del Estado de Jalisco.</t>
  </si>
  <si>
    <t>Clasificación por Objeto del Gasto de los Ramos Autónomos</t>
  </si>
  <si>
    <t>Nota.- NO APLICA.</t>
  </si>
  <si>
    <t>Nota.- La información se encuentra integrada en el clasificador del gasto de la Administración Pública.</t>
  </si>
  <si>
    <t>Clasificacion Administrativa</t>
  </si>
  <si>
    <t>Administracion Descentralizada</t>
  </si>
  <si>
    <t>Erogaciones Plurianuales para Proyectos Aprobados de Inversión en Infraestructura</t>
  </si>
  <si>
    <t>Compromisos plurianuales</t>
  </si>
  <si>
    <t>Centro Administrativo Tlajomulco</t>
  </si>
  <si>
    <t>Erogaciones correspondientes a compromisos plurianuales sujetos a disponibilidad presupuestaria.</t>
  </si>
  <si>
    <t>Proyectos de infraestructura productiva de largo plazo.</t>
  </si>
  <si>
    <t>Proyectos aprobados en ejercicios fiscales anteriores</t>
  </si>
  <si>
    <t>Inversión directa</t>
  </si>
  <si>
    <t>Inversión Condicionada</t>
  </si>
  <si>
    <t>CAT</t>
  </si>
  <si>
    <t>Nota.- En esta Administración Municipal, solo hay un Proyecto Plurianual, en este caso N/A, Los proyectos nuevos.</t>
  </si>
  <si>
    <t xml:space="preserve">Cuentas Bancarias Productivas </t>
  </si>
  <si>
    <t>Tabulador de la Administarcion Publica del Municipio de Tlajomulco de Zuñiga</t>
  </si>
  <si>
    <t xml:space="preserve">Fideicomisos Públicos </t>
  </si>
  <si>
    <t xml:space="preserve">Prestaciones Sindicales </t>
  </si>
  <si>
    <t>Integración Gasto en Seguridad Pública del Municipio De Tlajomulco de Zuñiga</t>
  </si>
  <si>
    <t xml:space="preserve"> Clasificación por Objeto del Gasto para el Cabildo</t>
  </si>
  <si>
    <t>Clasificación por Objeto del Gasto para Órganos Jurisdiccionales</t>
  </si>
  <si>
    <t xml:space="preserve"> Ramos Autónomos </t>
  </si>
  <si>
    <r>
      <t>Otras Entidades</t>
    </r>
    <r>
      <rPr>
        <sz val="11"/>
        <color indexed="8"/>
        <rFont val="Calibri"/>
        <family val="2"/>
      </rPr>
      <t>.</t>
    </r>
  </si>
  <si>
    <t>Clasificación por Tipo de Gasto</t>
  </si>
  <si>
    <t>Apoyo a Instituciones sin fines de Lucro de la Sociedad Civil</t>
  </si>
  <si>
    <t>Erogaciones Previstas para Subsidios, Subvenciones y Ayudas Sociales</t>
  </si>
  <si>
    <t>Erogaciones Previstas para Pensiones</t>
  </si>
  <si>
    <t>Clasificacion por Objeto del Gasto de la Administracion Publica Municipal</t>
  </si>
  <si>
    <t>2.1.6</t>
  </si>
  <si>
    <t>Total Manucfacturas</t>
  </si>
  <si>
    <t>SALA DE REGIDORES</t>
  </si>
  <si>
    <t>DIRECCION DE EDUCACION</t>
  </si>
  <si>
    <t>DIRECCION DE VIVIENDA Y COMUNIDAD DIGNA</t>
  </si>
  <si>
    <t>DIRECCION DE DESARROLLO AGRICOLA</t>
  </si>
  <si>
    <t>DIRECCION DE DESARROLLO PECUARIO</t>
  </si>
  <si>
    <t>DIRECCION GENERAL DE OBRAS PUBLICAS</t>
  </si>
  <si>
    <t>DIRECCION GENERAL DE ORDENAMIENTO TERRITORIAL</t>
  </si>
  <si>
    <t>DIRECCION DE ALUMBRADO PUBLICO</t>
  </si>
  <si>
    <t>DIRECCION DE ASEO PUBLICO</t>
  </si>
  <si>
    <t>DIRECCION DE CEMENTERIOS</t>
  </si>
  <si>
    <t>DIRECCION DE RECURSOS HUMANOS</t>
  </si>
  <si>
    <t>JEFATURA DE MANTENIMIENTO INTERNO</t>
  </si>
  <si>
    <t>JEFATURA DE TALLER MUNICIPAL</t>
  </si>
  <si>
    <t>DIRECCION GENERAL DE ATENCION CIUDADANA</t>
  </si>
  <si>
    <t>DIRECCION GENERAL DE TRANSPARENCIA</t>
  </si>
  <si>
    <t>PRESIDENCIA</t>
  </si>
  <si>
    <t>SECRETARIA PARTICULAR</t>
  </si>
  <si>
    <t>DIRECCION DEL REGISTRO CIVIL</t>
  </si>
  <si>
    <t>JEFATURA DE OFICIALIA DE PARTES</t>
  </si>
  <si>
    <t>JEFATURA DE OFICINA DE ENLACE CON S.R.E.</t>
  </si>
  <si>
    <t>PROCURADURIA SOCIAL</t>
  </si>
  <si>
    <t>DIRECCION DE CATASTRO</t>
  </si>
  <si>
    <t>DIRECCION DE CONTABILIDAD</t>
  </si>
  <si>
    <t>DIRECCION DE FINANZAS</t>
  </si>
  <si>
    <t>DIRECCION DE INGRESOS</t>
  </si>
  <si>
    <t>C</t>
  </si>
  <si>
    <t>Abogado SP</t>
  </si>
  <si>
    <t>Administrador B</t>
  </si>
  <si>
    <t>B</t>
  </si>
  <si>
    <t>Analista SP</t>
  </si>
  <si>
    <t>Asistente de Director</t>
  </si>
  <si>
    <t>Auxiliar de Almacen</t>
  </si>
  <si>
    <t>Auxiliar de Enfermera/o</t>
  </si>
  <si>
    <t>Auxiliar de Intendencia</t>
  </si>
  <si>
    <t>Auxiliar Técnico Administrativo SP</t>
  </si>
  <si>
    <t>Auxiliar Técnico Operativo SP</t>
  </si>
  <si>
    <t>Coordinador SP</t>
  </si>
  <si>
    <t>Desarrollador de Sistemas</t>
  </si>
  <si>
    <t>Electricista</t>
  </si>
  <si>
    <t>Enfermera/o</t>
  </si>
  <si>
    <t>Especialista SP</t>
  </si>
  <si>
    <t>Fontanero</t>
  </si>
  <si>
    <t>Guarda Rastros</t>
  </si>
  <si>
    <t xml:space="preserve">Inspector </t>
  </si>
  <si>
    <t>Inspector de Obra</t>
  </si>
  <si>
    <t>Jefe de Sección SP</t>
  </si>
  <si>
    <t>Matancero</t>
  </si>
  <si>
    <t>Médico de Urgencias</t>
  </si>
  <si>
    <t>Médico Especialista</t>
  </si>
  <si>
    <t>Médico Inspector</t>
  </si>
  <si>
    <t>Médico Veterinario</t>
  </si>
  <si>
    <t>Oficial</t>
  </si>
  <si>
    <t>Operador de Maquinaria Pesada</t>
  </si>
  <si>
    <t>Paramedico</t>
  </si>
  <si>
    <t>Paramedico Operador</t>
  </si>
  <si>
    <t>Policia</t>
  </si>
  <si>
    <t>Policia Primero</t>
  </si>
  <si>
    <t>Policia Segundo</t>
  </si>
  <si>
    <t>Policia Tercero</t>
  </si>
  <si>
    <t>Policia Tercero JUA</t>
  </si>
  <si>
    <t>Policia Tercero JUR</t>
  </si>
  <si>
    <t>Policia UA</t>
  </si>
  <si>
    <t xml:space="preserve">Policia UA </t>
  </si>
  <si>
    <t>Policia UR</t>
  </si>
  <si>
    <t>Quimico Farmacobiologo</t>
  </si>
  <si>
    <t xml:space="preserve">Secretaria </t>
  </si>
  <si>
    <t>Subdirector Técnico</t>
  </si>
  <si>
    <t>Suboficial</t>
  </si>
  <si>
    <t>Supervisor Enfermeria</t>
  </si>
  <si>
    <t>Supervisor T. Social</t>
  </si>
  <si>
    <t>Tecnico de Soporte Informatica</t>
  </si>
  <si>
    <t>Tecnico Laboratorista</t>
  </si>
  <si>
    <t>Técnico Radiologo</t>
  </si>
  <si>
    <t>Topógrafo</t>
  </si>
  <si>
    <t>Trabajador/a Social</t>
  </si>
  <si>
    <t>Trabajador/a Social SP</t>
  </si>
  <si>
    <t>Vacunadora</t>
  </si>
  <si>
    <t>Total general</t>
  </si>
  <si>
    <t>Suma de 1590 OTRAS PRESTACIONES SOCIALES Y ECONÓMICAS (AYUDA DE TRANSPORTE)</t>
  </si>
  <si>
    <t>Percepcion Mensual mas proporcion de aguinaldo y prima vacacional Proporcional</t>
  </si>
  <si>
    <t>Aguinaldo (Proporcion) Y Prima Vacacional Proporcional</t>
  </si>
  <si>
    <t>Presupuesto de la Deuda Pública 2015.</t>
  </si>
  <si>
    <t>Credito 2010 250 MDP (8910) 30</t>
  </si>
  <si>
    <t>CREDI (7274) Y TRACTOR 32</t>
  </si>
  <si>
    <t>TIIE + 1.60</t>
  </si>
  <si>
    <t>TIIE + 0.61</t>
  </si>
  <si>
    <t>Nota:Informacion Fundamentada por el periodico Oficial del Estado de Jalisco</t>
  </si>
  <si>
    <t>Impuesto sobre tenencia o uso de vehiculos</t>
  </si>
  <si>
    <t>Participaciones Estatales</t>
  </si>
  <si>
    <t>Impuesto  sobre automoviles Nuevos</t>
  </si>
  <si>
    <t>UA</t>
  </si>
  <si>
    <t>DESPACHO DE PRESIDENCIA</t>
  </si>
  <si>
    <t>SECRETARÍA PARTICULAR</t>
  </si>
  <si>
    <t>DIRECCIÓN DE COMUNICACIÓN SOCIAL</t>
  </si>
  <si>
    <t>DIRECCIÓN DE DESARROLLO PECUARIO</t>
  </si>
  <si>
    <t>DIRECCIÓN DE ALUMBRADO PÚBLICO</t>
  </si>
  <si>
    <t>DIRECCIÓN DE ASEO PÚBLICO</t>
  </si>
  <si>
    <t>DIRECCION GENERAL DE INSPECCION Y VIGILANCIA MUNICIPAL</t>
  </si>
  <si>
    <t>Secretario Particular SP</t>
  </si>
  <si>
    <t>*Este apartado esta en proceso de actualización por lo que puede sufrir modificación*</t>
  </si>
  <si>
    <t>Presupuesto de egresos 2016</t>
  </si>
  <si>
    <t>del 1 de enero al 31 de diciembre de 2016</t>
  </si>
  <si>
    <t>*2015 Es información preeliminar a la cuenta pública.</t>
  </si>
  <si>
    <t>2DA Modificacion 2015</t>
  </si>
  <si>
    <t>Presupuesto al Cierre 2015</t>
  </si>
  <si>
    <t>Ejercido 2015</t>
  </si>
  <si>
    <t>Autorizado 2016</t>
  </si>
  <si>
    <t>AGENDA VERDE</t>
  </si>
  <si>
    <t>CORRESP SOC Y PART CIUD</t>
  </si>
  <si>
    <t>DES RURAL SUST DEL ÁMB</t>
  </si>
  <si>
    <t>IMPULSO AL SECTOR TRADICIONAL</t>
  </si>
  <si>
    <t>IMPULSO AL TURISMO</t>
  </si>
  <si>
    <t>INFRAESTRUCTURA SOCIAL</t>
  </si>
  <si>
    <t>PLANEACIÓN URBANA</t>
  </si>
  <si>
    <t>POLITICA AMBIENTAL</t>
  </si>
  <si>
    <t>PROGRAMAS SOCIALES</t>
  </si>
  <si>
    <t>SEGURIDAD PÚBLICA</t>
  </si>
  <si>
    <t>SERV PÚBLICOS DE CALID</t>
  </si>
  <si>
    <t>TLAJOMULCO EN LA METRÓP</t>
  </si>
  <si>
    <t>SERV PUBLICOS DE CALID</t>
  </si>
  <si>
    <t>COMPETITIVIDAD Y VOCACIONAMIENTO</t>
  </si>
  <si>
    <t>CULTURA, RECREACIÓN Y DEPORTE</t>
  </si>
  <si>
    <t>MANEJO RESP DE LAS FINANZAS</t>
  </si>
  <si>
    <t>Proyecto 26: Cendi</t>
  </si>
  <si>
    <t>Proyecto 27: Cinematógrafo</t>
  </si>
  <si>
    <t>Proyecto 76: Programas Y Acciones Culturales, Recreativas Y Deportivas</t>
  </si>
  <si>
    <t>Proyecto 93: Servicio De Agua Potable Y Alcantarillado</t>
  </si>
  <si>
    <t>Proyecto 101: Únete Contra La Violencia</t>
  </si>
  <si>
    <t>Proyecto 32: DIF</t>
  </si>
  <si>
    <t>Proyecto 48: INDAJO</t>
  </si>
  <si>
    <t>Proyecto 39: Finanzas Sanas</t>
  </si>
  <si>
    <t>Proyecto 74: Instituto Metropolitano de Planeaciòn del Àrea Metropolitana de Guadalajara</t>
  </si>
  <si>
    <t>Proyecto 15: Apoyo A Pescadores</t>
  </si>
  <si>
    <t>Proyecto 16: Apoyo A Productores</t>
  </si>
  <si>
    <t>Proyecto 17: Apoyo Al Desarrollo Rural Sustentable</t>
  </si>
  <si>
    <t>Proyecto 30: Desarrollo De Oportunidades Productivas</t>
  </si>
  <si>
    <t>Proyecto 47: Impulso Al Sector Pecuario</t>
  </si>
  <si>
    <t>Proyecto 18: Apoyo Con Cobertura De Precios A Productores</t>
  </si>
  <si>
    <t>SUBSIDIOS PARA CUBRIR DIFERENCIALES DE TASAS DE PRECIOS</t>
  </si>
  <si>
    <t>Proyecto 13: Apoyo A Jefas De Familia De Tlajomulco</t>
  </si>
  <si>
    <t>Proyecto 14: Apoyo A Los Adultos Mayores De Tlajomulco</t>
  </si>
  <si>
    <t>Proyecto 22: Becas Para Alumnos En Secundaria</t>
  </si>
  <si>
    <t>Proyecto 36: Estudiante Aprueba</t>
  </si>
  <si>
    <t>Proyecto 83: Proyectos Sociales</t>
  </si>
  <si>
    <t>Proyecto 100: Subsidios</t>
  </si>
  <si>
    <t>Proyectos Sociales</t>
  </si>
  <si>
    <t>Estudiantes del Municipio</t>
  </si>
  <si>
    <t>Alumnos En Secundaria</t>
  </si>
  <si>
    <t>Adultos Mayores</t>
  </si>
  <si>
    <t>Proyecto 82: Proyectos De Educación Complementaria</t>
  </si>
  <si>
    <t>BECAS Y OTRAS AYUDAS PARA PROGRAMAS DE CAPACITACIÓN</t>
  </si>
  <si>
    <t>Coparmex (Mariachi y Charrreria, entre otros)</t>
  </si>
  <si>
    <t>AYUDAS SOCIALES A COOPERATIVAS</t>
  </si>
  <si>
    <t>Proyecto 78: Promoción Y Difusión De La Participación Ciudadana En El Municipio</t>
  </si>
  <si>
    <t>Proyecto 95: Servicios De Emergencia</t>
  </si>
  <si>
    <t>Presupuesto 2016</t>
  </si>
  <si>
    <t>Mayor a 5,112,800.00</t>
  </si>
  <si>
    <t>JEFATURA DEL GABINETE</t>
  </si>
  <si>
    <t>DIRECCIÓN GENERAL DE TRANSPARENCIA</t>
  </si>
  <si>
    <t>DIRECCIÓN DE RELACIONES PÚBLICAS</t>
  </si>
  <si>
    <t>DIRECCIÓN GENERAL DE COORDINACIÓN DE ASE</t>
  </si>
  <si>
    <t>DIRECCIÓN DE PLANEACIÓN INSTITUCIONAL</t>
  </si>
  <si>
    <t>DIRECCIÓN DE CAJITITLÁN SUSTENTABLE</t>
  </si>
  <si>
    <t>FISCALÍA MUNICIPAL DEL MEDIO AMBIENTE</t>
  </si>
  <si>
    <t>REGIDORES</t>
  </si>
  <si>
    <t>DESPACHO DE LA SINDICATURA MUNICIPAL</t>
  </si>
  <si>
    <t>DIRECCIÓN GENERAL JURÍDICA</t>
  </si>
  <si>
    <t>DESPACHO DE LA SECRETARÍA GENERAL DEL AY</t>
  </si>
  <si>
    <t>DIRECCIÓN GENERAL DE PROTECCIÓN CIVIL Y</t>
  </si>
  <si>
    <t>DIRECCIÓN GENERAL DE INSPECCIÓN Y VIGILA</t>
  </si>
  <si>
    <t>DIRECCIÓN DE CONTROL AL COMERCIO EN LA V</t>
  </si>
  <si>
    <t>DIRECCIÓN DE VERIFICACIÓN Y EDIFICACIÓN</t>
  </si>
  <si>
    <t>DIRECCIÓN DE DICTAMINACIÓN Y GESTIÓN GUB</t>
  </si>
  <si>
    <t>DIRECCIÓN DE ACUERDOS Y SEGUIMIENTO</t>
  </si>
  <si>
    <t>DIRECCIÓN DE REGISTRO CIVIL</t>
  </si>
  <si>
    <t>DIRECCIÓN DE JUZGADOS MUNICIPALES</t>
  </si>
  <si>
    <t>JEFATURA DE JUNTA MUNICIPAL DE RECLUTAMI</t>
  </si>
  <si>
    <t>JEFATURA DE ARCHIVO GENERAL DEL MUNICIPI</t>
  </si>
  <si>
    <t>JEFATURA DE OFICIALÍA DE PARTES</t>
  </si>
  <si>
    <t>DESPACHO DE TESORERÍA</t>
  </si>
  <si>
    <t>DIRECCIÓN DE INGRESOS</t>
  </si>
  <si>
    <t>DIRECCIÓN DE PROCESOS DE ADMINISTRACIÓN</t>
  </si>
  <si>
    <t>DIRECCIÓN DE FINANZAS</t>
  </si>
  <si>
    <t>DESPACHO DE LA CONTRALORÍA</t>
  </si>
  <si>
    <t>DESPACHO DEL COORDINADOR GENERAL DE SERV</t>
  </si>
  <si>
    <t>DIRECCIÓN GENERAL DE SERVICIOS PÚBLICOS</t>
  </si>
  <si>
    <t>DIRECCIÓN GENERAL DE SERVICIOS MÉDICOS M</t>
  </si>
  <si>
    <t>DIRECCIÓN GENERAL DE MANTENIMIENTO URBAN</t>
  </si>
  <si>
    <t>DIRECCIÓN DE MOVILIDAD</t>
  </si>
  <si>
    <t>DIRECCIÓN DE CEMENTERIOS</t>
  </si>
  <si>
    <t>DIRECCIÓN DE RASTRO MUNICIPAL</t>
  </si>
  <si>
    <t>UNIDAD DE ACOPIO Y SALUD ANIMAL MUNICIPA</t>
  </si>
  <si>
    <t>DESPACHO DE LA COORDINACIÓN GENERAL DE P</t>
  </si>
  <si>
    <t>DIRECCIÓN GENERAL DE ATENCIÓN CIUDADANA</t>
  </si>
  <si>
    <t>DIRECCIÓN GENERAL DE PROGRAMAS ESTRATÉGI</t>
  </si>
  <si>
    <t>DIRECCIÓN DE PARTICIPACIÓN CIUDADANA</t>
  </si>
  <si>
    <t>DIRECCIÓN DE AGENCIAS Y DELEGACIONES</t>
  </si>
  <si>
    <t>DIRECCIÓN DE CENSOS Y ESTADÍSTICAS</t>
  </si>
  <si>
    <t>DIRECCIÓN DE ENLACE DE LA ZONA VALLE</t>
  </si>
  <si>
    <t>DIRECCIÓN DE ATENCIÓN JURÍDICA</t>
  </si>
  <si>
    <t>DESPACHO DE LA COORDINACIÓN GENERAL DE D</t>
  </si>
  <si>
    <t>DIRECCIÓN GENERAL DE DESARROLLO ECONÓMIC</t>
  </si>
  <si>
    <t>DIRECCIÓN DE ATRACCIÓN DE INVERSIONES</t>
  </si>
  <si>
    <t>JEFATURA DE TURISMO Y PROMOCIÓN DE LAS T</t>
  </si>
  <si>
    <t>DIRECCIÓN GENERAL DE POLÍTICA SOCIAL</t>
  </si>
  <si>
    <t>DIRECCIÓN GENERAL DE DESARROLLO AGROPECU</t>
  </si>
  <si>
    <t>DIRECCIÓN DE DESARROLLO AGRÍCOLA</t>
  </si>
  <si>
    <t>DIRECCIÓN DE REAPROVECHAMIENTO DE RESIDU</t>
  </si>
  <si>
    <t>DIRECCIÓN DE PESCA</t>
  </si>
  <si>
    <t>DIRECCIÓN GENERAL DE PADRÓN Y LICENCIAS</t>
  </si>
  <si>
    <t>DESPACHO DE LA COORDINACIÓN GENERAL DE A</t>
  </si>
  <si>
    <t>DIRECCIÓN GENERAL DE ADMINISTRACIÓN</t>
  </si>
  <si>
    <t>DIRECCIÓN DE RECURSOS HUMANOS</t>
  </si>
  <si>
    <t>DIRECCIÓN DE RECURSOS MATERIALES</t>
  </si>
  <si>
    <t>DIRECCIÓN DE PATRIMONIO MUNICIPAL</t>
  </si>
  <si>
    <t>DIRECCIÓN DE INNOVACIÓN GUBERNAMENTAL</t>
  </si>
  <si>
    <t>DESPACHO DE LA DIRECCIÓN GENERAL DE ORDE</t>
  </si>
  <si>
    <t>DIRECCIÓN DE ADMINISTRACIÓN DEL DESARROL</t>
  </si>
  <si>
    <t>DESPACHO DE LA DIRECCIÓN GENERAL DE OBRA</t>
  </si>
  <si>
    <t>DIRECCIÓN DE LICENCIAS Y CONTROL DE LA E</t>
  </si>
  <si>
    <t>DIRECCIÓN DE ESTUDIOS, PROYECTOS Y GESTI</t>
  </si>
  <si>
    <t>DIRECCIÓN DE CONSTRUCCIÓN</t>
  </si>
  <si>
    <t>DIRECCIÓN DE LICITACIÓN Y NORMATIVIDAD</t>
  </si>
  <si>
    <t>DIRECCIÓN DE CAMINOS AUXILIARES Y CUERPO</t>
  </si>
  <si>
    <t>DESPACHO DE LA COMISARÍA DE LA POLICÍA P</t>
  </si>
  <si>
    <t>DIRECCIÓN DE ADMINISTRACIÓN</t>
  </si>
  <si>
    <t>DIRECCIÓN DE DESPLIEGUE OPERATIVO</t>
  </si>
  <si>
    <t>DIRECCIÓN DE PLANEACIÓN Y EVALUACIÓN</t>
  </si>
  <si>
    <t>DIRECCIÓN DE POLICÍA DE PROXIMIDAD SOCIA</t>
  </si>
  <si>
    <t>DIRECCIÓN TÉCNICA</t>
  </si>
  <si>
    <t>SISTEMA INTEGRAL PARA EL DESARROLLO DE L</t>
  </si>
  <si>
    <t>INSTITUTO DE CULTURA, RECREACIÓN Y DEPOR</t>
  </si>
  <si>
    <t>INSTITUTO MUNICIPAL DE LA MUJER</t>
  </si>
  <si>
    <t>INSTITUTO DE ALTERNATIVAS PARA LOS JÓVEN</t>
  </si>
  <si>
    <t>SISTEMA DE AGUA POTABLE, ALCANTARILLADO</t>
  </si>
  <si>
    <t>CENTRO DE ESTIMULACIÓN PARA PERSONAS CON</t>
  </si>
  <si>
    <t>Proyecto 26: CENDI</t>
  </si>
  <si>
    <t>Proyecto 76: 15 Instituto De Cultura, Recreación Y Deporte</t>
  </si>
  <si>
    <t>Proyecto 93: Servicio De Agua Potable Y Alcantarillado (SIAT)</t>
  </si>
  <si>
    <t>Proyecto 101: Instituto de la Mujer</t>
  </si>
  <si>
    <t>Proyecto 48: INSTITUTO DE ALTERNATIVAS PARA LOS JÓVENES (INDAJO)</t>
  </si>
  <si>
    <t>PARTICIPACIONES DEL ISR</t>
  </si>
  <si>
    <t>Nota:Informacion Estimado Inicial Ley de Ingresos del Municipio de Tlajomulco de Zúñiga, Jalisco, para el ejercicio fiscal 2016</t>
  </si>
  <si>
    <t>4044-XXX</t>
  </si>
  <si>
    <t xml:space="preserve">CONCENTRADORA </t>
  </si>
  <si>
    <t>4045-XXX</t>
  </si>
  <si>
    <t>CONADE 2010</t>
  </si>
  <si>
    <t>PREDIAL Y AGUA CONCENTRADORA</t>
  </si>
  <si>
    <t>4046-XXX</t>
  </si>
  <si>
    <t>MUNICIPIO DE TLAJOMULCO DE ZÚÑIGA</t>
  </si>
  <si>
    <t>4047-XXX</t>
  </si>
  <si>
    <t>LIBRAMIENTO AEROPUERTO</t>
  </si>
  <si>
    <t>4050-XXX</t>
  </si>
  <si>
    <t>PAGADORA 2011 (ACTUAL)</t>
  </si>
  <si>
    <t>INFRAESTRUTURA 2011</t>
  </si>
  <si>
    <t>FORTALECIMIENTO 2011</t>
  </si>
  <si>
    <t>4052-XXX</t>
  </si>
  <si>
    <t>HABITAT 2011</t>
  </si>
  <si>
    <t>COLECTORES DE RECONOC. DE DERECHOS</t>
  </si>
  <si>
    <t>RESCATE ESPACIOS PUBLICOS 2011</t>
  </si>
  <si>
    <t>CONADE 2011</t>
  </si>
  <si>
    <t>FONDEREG 2011</t>
  </si>
  <si>
    <t>FONDO METROPOLITANO 2011</t>
  </si>
  <si>
    <t>4053-XXX</t>
  </si>
  <si>
    <t>PARQUE LADRILLEROS 2011</t>
  </si>
  <si>
    <t>CENTROS DE SALUD 2011</t>
  </si>
  <si>
    <t>4054-XXX</t>
  </si>
  <si>
    <t>FORTALECIMIENTO 2012</t>
  </si>
  <si>
    <t>INFRAESTRUTURA 2012</t>
  </si>
  <si>
    <t>4055-XXX</t>
  </si>
  <si>
    <t>FAIS 2012</t>
  </si>
  <si>
    <t>4056-XXX</t>
  </si>
  <si>
    <t>PROYECTOS DE DESARROLLO REGIONAL 2013</t>
  </si>
  <si>
    <t>FOPEDEM 2013</t>
  </si>
  <si>
    <t>FUERZA UNICA 2014</t>
  </si>
  <si>
    <t>PAGADORA SERVICIO DAP</t>
  </si>
  <si>
    <t>4057-XXX</t>
  </si>
  <si>
    <t>PROYECTO DE  DESARROLLO REGIONAL 2014</t>
  </si>
  <si>
    <t>PRODDER 2015</t>
  </si>
  <si>
    <t>FONDO METROPOLITANO 2015</t>
  </si>
  <si>
    <t>FOPADEM 2015</t>
  </si>
  <si>
    <t>HABITAD MUNICIPAL</t>
  </si>
  <si>
    <t>4058-XXX</t>
  </si>
  <si>
    <t>HABITAT 2015 LOCALES</t>
  </si>
  <si>
    <t>RESCATE DE ESPACIOS PUBLICOS 2015 FEDERAL</t>
  </si>
  <si>
    <t>RESCATE DE ESPACIOS PUBLICOS 2015 LOCAL</t>
  </si>
  <si>
    <t>6329-XXX</t>
  </si>
  <si>
    <t>INTERCUENTA</t>
  </si>
  <si>
    <t>400-XXX</t>
  </si>
  <si>
    <t>427-XXX</t>
  </si>
  <si>
    <t>PAGADORA</t>
  </si>
  <si>
    <t>435-XXX</t>
  </si>
  <si>
    <t>20% AGUA POTABLE</t>
  </si>
  <si>
    <t>443-XXX</t>
  </si>
  <si>
    <t>3% AGUA POTABLE</t>
  </si>
  <si>
    <t>6111-XXX</t>
  </si>
  <si>
    <t>PAGADORA 2010</t>
  </si>
  <si>
    <t>6112-XXX</t>
  </si>
  <si>
    <t>INFRAESTRUTURA  2010</t>
  </si>
  <si>
    <t>6114-XXX</t>
  </si>
  <si>
    <t>PREDIAL Y AGUA POR INTERNET</t>
  </si>
  <si>
    <t>3445-XXX</t>
  </si>
  <si>
    <t>APORTACION ESTATAL DIVERSAS OBRAS 2012</t>
  </si>
  <si>
    <t>7089-XXX</t>
  </si>
  <si>
    <t>SUBSEMUN 2011</t>
  </si>
  <si>
    <t>7093-XXX</t>
  </si>
  <si>
    <t>7096-XXX</t>
  </si>
  <si>
    <t>SUBSEMUN 2012 MPAL</t>
  </si>
  <si>
    <t>2707-XXX</t>
  </si>
  <si>
    <t>FONDO METROPOLITANO  2012</t>
  </si>
  <si>
    <t>5392-XXX</t>
  </si>
  <si>
    <t>INFRAESTRUCTURA 2013</t>
  </si>
  <si>
    <t>FORTALECIMIENTO 2013</t>
  </si>
  <si>
    <t>HABITAT 2013</t>
  </si>
  <si>
    <t>RESCATE DE ESPACIOS PUBLICOS 2013</t>
  </si>
  <si>
    <t>1877-XXX</t>
  </si>
  <si>
    <t>PROG. OPCIONES PRODUCTIVAS</t>
  </si>
  <si>
    <t>2937-XXX</t>
  </si>
  <si>
    <t>FONDO METROPOLITANO  2013</t>
  </si>
  <si>
    <t>6742-XXX</t>
  </si>
  <si>
    <t>FONDO PYME/ OFICINA. DE MEJORA REGULATORIA</t>
  </si>
  <si>
    <t>INFRAESTRUCTURA 2014</t>
  </si>
  <si>
    <t>FORTALECIMIENTO 2014</t>
  </si>
  <si>
    <t>7260-XXX</t>
  </si>
  <si>
    <t>FONDO PYME LICENCIA DE FUNCIONAMIENTO</t>
  </si>
  <si>
    <t>7828-XXX</t>
  </si>
  <si>
    <t>INDEMNIZACIONES DE EMPLEADOS DE SEGURIDAD PÚBLICA</t>
  </si>
  <si>
    <t>6193-XXX</t>
  </si>
  <si>
    <t>RED DE TALLERES ARTISTICOS</t>
  </si>
  <si>
    <t>6266-XXX</t>
  </si>
  <si>
    <t>TALLERISTAS DEL FESTIVAL MAROMETA 2014</t>
  </si>
  <si>
    <t>7455-XXX</t>
  </si>
  <si>
    <t>PROGRAMA DE SEGURIDAD  COMPRAS AL SUR</t>
  </si>
  <si>
    <t>7595-XXX</t>
  </si>
  <si>
    <t>FONDO METROPOLITANO 2014</t>
  </si>
  <si>
    <t>7656-XXX</t>
  </si>
  <si>
    <t>PROGRAMA PARA DESARROLLO DE ZONAS PRIORITARIAS</t>
  </si>
  <si>
    <t>8953-XXX</t>
  </si>
  <si>
    <t>CONACYT BIBLIOTECAS DIGITALES</t>
  </si>
  <si>
    <t>4795-XXX</t>
  </si>
  <si>
    <t>FORTALECIMIENTO 2015</t>
  </si>
  <si>
    <t>INFRAESTRUCTURA 2015</t>
  </si>
  <si>
    <t>2792-XXX</t>
  </si>
  <si>
    <t>PROYECTO DE DESARROLLO REGIONAL 2015</t>
  </si>
  <si>
    <t>1274-XXX</t>
  </si>
  <si>
    <t>PROGRAMA PARA DESARROLLO DE ZONAS PRIORITARIAS 2015</t>
  </si>
  <si>
    <t>4477-XXX</t>
  </si>
  <si>
    <t>FORTALECIMIENTO 2016</t>
  </si>
  <si>
    <t>SUBSEMUN COPARTICIPE 2015</t>
  </si>
  <si>
    <t>4556-XXX</t>
  </si>
  <si>
    <t>INFRAESTRUCTURA 2016</t>
  </si>
  <si>
    <t>FORTA SEG FEDERAL 2016</t>
  </si>
  <si>
    <t>FORTA SEG COPARTICIPACION 2016</t>
  </si>
  <si>
    <t>FORTALECIMIENTO  2016</t>
  </si>
  <si>
    <t>6550-XXX</t>
  </si>
  <si>
    <t>CONCENTRADORA</t>
  </si>
  <si>
    <t>PREDIAL Y AGUA</t>
  </si>
  <si>
    <t>6617-XXX</t>
  </si>
  <si>
    <t>PRESA EL GUAYABO, EL MOLINO 2010</t>
  </si>
  <si>
    <t>CUENCA DEL AHOGADO 2010 (ARROYO)</t>
  </si>
  <si>
    <t>6413-XXX</t>
  </si>
  <si>
    <t>6401-XXX</t>
  </si>
  <si>
    <t>PREDIAL Y AGUA OXXO</t>
  </si>
  <si>
    <t>BANCOMER</t>
  </si>
  <si>
    <t>1003-XXX</t>
  </si>
  <si>
    <t>FONDO DE PREVISION SOCIAL DE SEGURIDAD PUBLICA</t>
  </si>
  <si>
    <t>1002-XXX</t>
  </si>
  <si>
    <t>1995-XXX</t>
  </si>
  <si>
    <t>1032-XXX</t>
  </si>
  <si>
    <t>1052-XXX</t>
  </si>
  <si>
    <t>FORTALECE 2016</t>
  </si>
  <si>
    <t>1038-XXX</t>
  </si>
  <si>
    <t>DESARROLLO REGIONAL CONSTRUCCIÓN 2015</t>
  </si>
  <si>
    <t>9719-XXX</t>
  </si>
  <si>
    <t>PENSIONES</t>
  </si>
  <si>
    <t>5396-XXX</t>
  </si>
  <si>
    <t>ARRENDAMIENTO FINANCIERO</t>
  </si>
  <si>
    <t>5467-XXX</t>
  </si>
  <si>
    <t>SEDEUR PARQUE METROPOLITANO EL GUAYABO Y EL MOLINO</t>
  </si>
  <si>
    <t>9326-XXX</t>
  </si>
  <si>
    <t>EQUPAMIENTO DE ESPACIOS PUBLICOS</t>
  </si>
  <si>
    <t>BIENES INMUEBLES DE ESPACIOS PUBLICO</t>
  </si>
  <si>
    <t>1077-XXX</t>
  </si>
  <si>
    <t>FOPEDEM 2014</t>
  </si>
  <si>
    <t>SEDEUR 4 CARRETERAS PROLONGACION COLON</t>
  </si>
  <si>
    <t>1532-XXX</t>
  </si>
  <si>
    <t>MEJORA DE INFRA Y EQUIPAMENTO URBANO EN PREDIOS MUNICIPALES</t>
  </si>
  <si>
    <t>3000-XXX</t>
  </si>
  <si>
    <t>MUNICIPIO DE TLAJOMULCO DE ZUÑIGA</t>
  </si>
  <si>
    <t>GVM</t>
  </si>
  <si>
    <t>3178-XXX</t>
  </si>
  <si>
    <t>INVERSIONES</t>
  </si>
  <si>
    <t>3500-XXX</t>
  </si>
  <si>
    <t>|</t>
  </si>
  <si>
    <t>AYUNTAMIENTO</t>
  </si>
  <si>
    <t>COMISARIA DE LA POLICIA PREVENTIVA MUNICIPAL</t>
  </si>
  <si>
    <t>DIRECCION DE ADMINISTRACION</t>
  </si>
  <si>
    <t>DIRECCION DE DESPLIEGUE OPERATIVO</t>
  </si>
  <si>
    <t>DIRECCION DE PLANEACION Y EVALUACION</t>
  </si>
  <si>
    <t>DIRECCION DE POLICIA DE PROXIMIDAD SOCIAL</t>
  </si>
  <si>
    <t>DIRECCION DE PREVENCION DEL DELITO</t>
  </si>
  <si>
    <t>DIRECCION TECNICA</t>
  </si>
  <si>
    <t>CONTRALORIA MUNICIPAL</t>
  </si>
  <si>
    <t>COORDINACION GENERAL DE ADMINISTRACION E INNOVACION GUBERNAMENTAL</t>
  </si>
  <si>
    <t>DIRECCION DE INNOVACION GUBERNAMENTAL</t>
  </si>
  <si>
    <t>DIRECCION DE PATRIMONIO MUNICIPAL</t>
  </si>
  <si>
    <t>DIRECCION DE RECURSOS MATERIALES</t>
  </si>
  <si>
    <t>DIRECCION GENERAL DE ADMINISTRACION</t>
  </si>
  <si>
    <t>JEFATURA DE CAPACITACION TECNICA</t>
  </si>
  <si>
    <t>JEFATURA DE GEOMATICA</t>
  </si>
  <si>
    <t>JEFATURA DE INFRAESTRUCTURA</t>
  </si>
  <si>
    <t>JEFE DE MEJORA REGULATORIA</t>
  </si>
  <si>
    <t>COORDINACION GENERAL DE DESARROLLO ECONOMICO Y COMBATE A LA DESIGUALDAD</t>
  </si>
  <si>
    <t>DIRECCION DE ATRACCION DE INVERSIONES</t>
  </si>
  <si>
    <t>DIRECCION DE PESCA</t>
  </si>
  <si>
    <t>DIRECCION DE PROGRAMAS SOCIALES ESTATALES Y FEDERALES</t>
  </si>
  <si>
    <t>DIRECCION DE REAPROVECHAMIENTO DE RESIDUOS ORGANICOS</t>
  </si>
  <si>
    <t>DIRECCION GENERAL DE DESARROLLO AGROPECUARIO</t>
  </si>
  <si>
    <t>DIRECCION GENERAL DE DESARROLLO ECONOMICO</t>
  </si>
  <si>
    <t>DIRECCION GENERAL DE PADRON Y LICENCIAS</t>
  </si>
  <si>
    <t>DIRECCION GENERAL DE POLITICA SOCIAL</t>
  </si>
  <si>
    <t>JEFATURA DE LADRILLERAS</t>
  </si>
  <si>
    <t>JEFATURA DE TURISMO Y PROMOCION DE LAS TRADICIONES</t>
  </si>
  <si>
    <t>JEFATURA OPERATIVA DE REAPROVECHAMIENTO DE RESIDUOS ORGANICOS</t>
  </si>
  <si>
    <t>COORDINACION GENERAL DE PARTICIPACION CIUDADANA Y CONSTRUCCION DE COMUNIDAD</t>
  </si>
  <si>
    <t>COORDINACION GENERAL DE PARTICIPACION CIUDADANA Y CONSTRUCCION DE LA COMUNIDAD</t>
  </si>
  <si>
    <t>DIRECCION DE AGENCIAS Y DELEGACIONES</t>
  </si>
  <si>
    <t>DIRECCION DE ATENCION JURIDICA</t>
  </si>
  <si>
    <t>DIRECCION DE CENSOS Y ESTADISTICAS</t>
  </si>
  <si>
    <t>DIRECCION DE ENLACE DE LA ZONA VALLE</t>
  </si>
  <si>
    <t>DIRECCION DE PARTICIPACION CIUDADANA</t>
  </si>
  <si>
    <t>DIRECCION DEL PROGRAMA JEFAS DE FAMILIA Y SESENTA Y MAS</t>
  </si>
  <si>
    <t>DIRECCION GENERAL DE INNOVACION SOCIAL Y VOLUNTARIADO</t>
  </si>
  <si>
    <t>DIRECCION GENERAL DE PROGRAMAS ESTRATEGICOS MUNICIPALES</t>
  </si>
  <si>
    <t>DIRECCION OPERATIVA DE PARTICIPACION CIUDADANA</t>
  </si>
  <si>
    <t>JEFATURA DEL PROGRAMA ESTUDIANTE APRUEBA</t>
  </si>
  <si>
    <t>COORDINACION GENERAL DE SERVICIOS MUNICIPALES</t>
  </si>
  <si>
    <t>DIRECCION DE MANTENIMIENTO DE PLAZAS PUBLICAS</t>
  </si>
  <si>
    <t>DIRECCION DE MANTENIMIENTO DE UNIDADES DEPORTIVAS</t>
  </si>
  <si>
    <t>DIRECCION DE MOVILIDAD</t>
  </si>
  <si>
    <t>DIRECCION DE USM AGAVES</t>
  </si>
  <si>
    <t>DIRECCION DE USM DEL VALLE</t>
  </si>
  <si>
    <t>DIRECCION GENERAL DE MANTENIMIENTO URBANO</t>
  </si>
  <si>
    <t>DIRECCION GENERAL DE SERVICIOS MEDICOS MUNICIPALES</t>
  </si>
  <si>
    <t>DIRECCION GENERAL DE SERVICIOS PUBLICOS</t>
  </si>
  <si>
    <t>DIRECCION MEDICA</t>
  </si>
  <si>
    <t>JEFATURA DE RASTRO MUNICIPAL</t>
  </si>
  <si>
    <t>DIRECCION DEL INSTITUTO DE LA MUJER TLAJOMULQUENSE</t>
  </si>
  <si>
    <t>DIRECCION DE CAMINOS AUXILIARES Y CUERPOS HIDRAULICOS</t>
  </si>
  <si>
    <t>DIRECCION DE CONTRUCCION</t>
  </si>
  <si>
    <t>DIRECCION DE ESTUDIOS, PROYECTOS Y GESTION DE RECURSOS</t>
  </si>
  <si>
    <t>DIRECCION DE LICENCIAS DE OBRAS PUBLICAS</t>
  </si>
  <si>
    <t>DIRECCION DE LICENCIAS Y CONTROL DE LA EDIFICACION</t>
  </si>
  <si>
    <t>DIRECCION DE LICITACION Y NORMATIVIDAD</t>
  </si>
  <si>
    <t>DIRECCION DE CAJITITLAN SUSTENTABLE</t>
  </si>
  <si>
    <t>DIRECCION DE PLANEACIÓN INSTITUCIONAL</t>
  </si>
  <si>
    <t>DIRECCION DE RELACIONES PUBLICAS</t>
  </si>
  <si>
    <t>DIRECCION GENERAL DE LA COORDINADOR DE ASESORES</t>
  </si>
  <si>
    <t>FISCALIA MUNICIPAL DEL MEDIO AMBIENTE</t>
  </si>
  <si>
    <t>JEFATURA DE GABINETE</t>
  </si>
  <si>
    <t>JEFATURA DE PROTECCION AMBIENTAL</t>
  </si>
  <si>
    <t>JEFATURA DE VIVEROS Y ARBOLADO</t>
  </si>
  <si>
    <t>SECRETARIA GENERAL DEL AYUNTAMIENTO</t>
  </si>
  <si>
    <t>DIRECCION DE ACUERDOS Y SEGUIMIENTO</t>
  </si>
  <si>
    <t>DIRECCION DE CONTROL AL COMERCIO EN LA VIA PUBLICA</t>
  </si>
  <si>
    <t>DIRECCION DE DICTAMINACION Y GESTION GUBERNAMENTAL</t>
  </si>
  <si>
    <t>DIRECCION DE INSPECCION</t>
  </si>
  <si>
    <t>DIRECCION DE JUZGADOS MUNICIPALES</t>
  </si>
  <si>
    <t>DIRECCION DE VERIFICACION DE EDIFICACION</t>
  </si>
  <si>
    <t>DIRECCION GENERAL DE PROTECCION CIVIL Y BOMBEROS</t>
  </si>
  <si>
    <t>JEFATURA DE ARCHIVO GENERAL DEL MUNICIPIO</t>
  </si>
  <si>
    <t>SINDICATURA MUNICIPAL</t>
  </si>
  <si>
    <t>DIRECCION GENERAL JURIDICA</t>
  </si>
  <si>
    <t>TESORERIA MUNICIPAL</t>
  </si>
  <si>
    <t>DIRECCION DE ADMINISTRACION Y PROYECTOS</t>
  </si>
  <si>
    <t>DIRECCION DE POLITICA FISCAL Y MEJORA HACENDARIA</t>
  </si>
  <si>
    <t>ABOGADO</t>
  </si>
  <si>
    <t>AGENTE MUNICIPAL</t>
  </si>
  <si>
    <t>ALMACENISTA</t>
  </si>
  <si>
    <t>ANALISTA</t>
  </si>
  <si>
    <t>ANALISTA ESPECIALIZADO</t>
  </si>
  <si>
    <t>ASESOR</t>
  </si>
  <si>
    <t xml:space="preserve">ASESOR  </t>
  </si>
  <si>
    <t>ASESOR DE PRESIDENCIA</t>
  </si>
  <si>
    <t>ASESOR PARTICULAR DE REGIDOR</t>
  </si>
  <si>
    <t>ASISTENTE DE DIRECTOR GENERAL</t>
  </si>
  <si>
    <t>ASISTENTE DE LA SECRETARIA PARTICULAR</t>
  </si>
  <si>
    <t>ASISTENTE DEL PRESIDENTE</t>
  </si>
  <si>
    <t>AUDITOR</t>
  </si>
  <si>
    <t>AUXILIAR ADMINISTRATIVO</t>
  </si>
  <si>
    <t>AUXILIAR DE LOGÍSTICA</t>
  </si>
  <si>
    <t>AUXILIAR ESPECIALIZADO</t>
  </si>
  <si>
    <t>AUXILIAR GENERAL</t>
  </si>
  <si>
    <t>AUXILIAR OPERATIVO</t>
  </si>
  <si>
    <t>AUXILIAR PARTICULAR DE REGIDOR</t>
  </si>
  <si>
    <t>AUXILIAR TECNICO ADMINISTRATIVO</t>
  </si>
  <si>
    <t>AUXILIAR TÉCNICO ADMINISTRATIVO</t>
  </si>
  <si>
    <t>AUXILIAR TECNICO ESPECIALIZADO</t>
  </si>
  <si>
    <t>AUXILIAR TÉCNICO ESPECIALIZADO</t>
  </si>
  <si>
    <t>AUXILIAR TECNICO OPERATIVO</t>
  </si>
  <si>
    <t>AUXILIAR TÉCNICO OPERATIVO</t>
  </si>
  <si>
    <t>CAJERO</t>
  </si>
  <si>
    <t>CAJERO PRINCIPAL</t>
  </si>
  <si>
    <t>CARTOGRAFO</t>
  </si>
  <si>
    <t>COMISARIO DE LA POLICIA PREVENTIVA MUNICIPAL</t>
  </si>
  <si>
    <t>CONTRALOR MUNICIPAL</t>
  </si>
  <si>
    <t>COORDINADOR</t>
  </si>
  <si>
    <t>COORDINADOR ADMINISTRATIVO</t>
  </si>
  <si>
    <t>COORDINADOR DE SECTOR I</t>
  </si>
  <si>
    <t>COORDINADOR DE SECTOR II</t>
  </si>
  <si>
    <t>COORDINADOR DE SECTOR III</t>
  </si>
  <si>
    <t>COORDINADOR DE SECTOR IV</t>
  </si>
  <si>
    <t>COORDINADOR DE ZONA</t>
  </si>
  <si>
    <t>COORDINADOR DE ZONA A</t>
  </si>
  <si>
    <t>COORDINADOR DE ZONA B</t>
  </si>
  <si>
    <t>COORDINADOR GENERAL DE ADMINISTRACION E INNOVACION GUBERNAMENTAL</t>
  </si>
  <si>
    <t>COORDINADOR GENERAL DE DESARROLLO ECONOMICO Y COMBATE A LA DESIGUALDAD</t>
  </si>
  <si>
    <t>COORDINADOR GENERAL DE PARTICIPACION CIUDADANA Y CONSTRUCCION DE COMUNIDAD</t>
  </si>
  <si>
    <t>COORDINADOR GENERAL DE SERVICIOS MUNICIPALES</t>
  </si>
  <si>
    <t>COTIZADOR</t>
  </si>
  <si>
    <t>DELEGADO MUNICIPAL</t>
  </si>
  <si>
    <t>DIRECTOR</t>
  </si>
  <si>
    <t>DIRECTOR ADMINISTRATIVO</t>
  </si>
  <si>
    <t>DIRECTOR DE ACUERDOS Y SEGUIMIENTO</t>
  </si>
  <si>
    <t>DIRECTOR DE ADMINISTRACION DE BIENES MUNICIPALES</t>
  </si>
  <si>
    <t>DIRECTOR DE ADMINISTRACION DEL DESARROLLO URBANO</t>
  </si>
  <si>
    <t>DIRECTOR DE AGENCIAS Y DELEGACIONES</t>
  </si>
  <si>
    <t>DIRECTOR DE ALUMBRADO PUBLICO</t>
  </si>
  <si>
    <t>DIRECTOR DE AREA</t>
  </si>
  <si>
    <t>DIRECTOR DE ASEO PUBLICO</t>
  </si>
  <si>
    <t>DIRECTOR DE ATENCION JURIDICA</t>
  </si>
  <si>
    <t>DIRECTOR DE ATRACCION DE INVERSIONES</t>
  </si>
  <si>
    <t>DIRECTOR DE CAJITITLAN SUSTENTABLE</t>
  </si>
  <si>
    <t>DIRECTOR DE CAMINOS AUXILIARES Y CUERPOS HIDRAULICOS</t>
  </si>
  <si>
    <t>DIRECTOR DE CATASTRO</t>
  </si>
  <si>
    <t>DIRECTOR DE CEMENTERIOS</t>
  </si>
  <si>
    <t>DIRECTOR DE CENSOS Y ESTADISTICAS</t>
  </si>
  <si>
    <t>DIRECTOR DE COMUNICACIÓN SOCIAL</t>
  </si>
  <si>
    <t>DIRECTOR DE CONSTRUCCION</t>
  </si>
  <si>
    <t xml:space="preserve">DIRECTOR DE CONTABILIDAD </t>
  </si>
  <si>
    <t>DIRECTOR DE CONTROL AL COMERCIO EN LA VIA PUBLICA</t>
  </si>
  <si>
    <t>DIRECTOR DE DESARROLLO AGRICOLA</t>
  </si>
  <si>
    <t>DIRECTOR DE DESARROLLO PECUARIO</t>
  </si>
  <si>
    <t>DIRECTOR DE DESPLIEGUE OPERATIVO</t>
  </si>
  <si>
    <t>DIRECTOR DE DICTAMINACION Y GESTION GUBERNAMENTAL</t>
  </si>
  <si>
    <t xml:space="preserve">DIRECTOR DE EDUCACION </t>
  </si>
  <si>
    <t>DIRECTOR DE ENLACE DE LA ZONA VALLE</t>
  </si>
  <si>
    <t>DIRECTOR DE ESTUDIOS, PROYECTOS Y GESTION DE RECURSOS</t>
  </si>
  <si>
    <t>DIRECTOR DE FINANZAS</t>
  </si>
  <si>
    <t>DIRECTOR DE FONDOS FEDERALES</t>
  </si>
  <si>
    <t>DIRECTOR DE INGRESOS</t>
  </si>
  <si>
    <t>DIRECTOR DE INNOVACION GUBERNAMENTAL</t>
  </si>
  <si>
    <t>DIRECTOR DE INSPECCION</t>
  </si>
  <si>
    <t>DIRECTOR DE JUZGADOS MUNICIPALES</t>
  </si>
  <si>
    <t>DIRECTOR DE LICENCIAS</t>
  </si>
  <si>
    <t>DIRECTOR DE LICENCIAS Y CONTROL DE LA EDIFICACION</t>
  </si>
  <si>
    <t>DIRECTOR DE LICITACION Y NORMATIVIDAD</t>
  </si>
  <si>
    <t>DIRECTOR DE MANTENIMIENTO DE PLAZAS PUBLICAS</t>
  </si>
  <si>
    <t>DIRECTOR DE MANTENIMIENTO DE UNIDADES DEPORTIVAS</t>
  </si>
  <si>
    <t>DIRECTOR DE MOVILIDAD</t>
  </si>
  <si>
    <t>DIRECTOR DE PARTICIPACION CIUDADANA</t>
  </si>
  <si>
    <t>DIRECTOR DE PATRIMONIO MUNICIPAL</t>
  </si>
  <si>
    <t>DIRECTOR DE PESCA</t>
  </si>
  <si>
    <t xml:space="preserve">DIRECTOR DE PLANEACION INSTITUCIONAL </t>
  </si>
  <si>
    <t>DIRECTOR DE PLANEACION Y EVALUACION</t>
  </si>
  <si>
    <t>DIRECTOR DE POLICIA DE PROXIMIDAD SOCIAL</t>
  </si>
  <si>
    <t>DIRECTOR DE POLITICA FISCAL Y MEJORA HACENDARIA</t>
  </si>
  <si>
    <t>DIRECTOR DE PREVENCION DEL DELITO</t>
  </si>
  <si>
    <t>DIRECTOR DE PROCESOS ADMINISTRATIVOS</t>
  </si>
  <si>
    <t>DIRECTOR DE PROGRAMAS MUNICIPALES</t>
  </si>
  <si>
    <t>DIRECTOR DE PROGRAMAS SOCIALES ESTATALES Y FEDERALES</t>
  </si>
  <si>
    <t>DIRECTOR DE REAPROVECHAMIENTO DE RESIDUOS ORGANICOS</t>
  </si>
  <si>
    <t>DIRECTOR DE RECURSOS HUMANOS</t>
  </si>
  <si>
    <t>DIRECTOR DE RECURSOS MATERIALES</t>
  </si>
  <si>
    <t>DIRECTOR DE RELACIONES PUBLICAS</t>
  </si>
  <si>
    <t>DIRECTOR DE USM AGAVES</t>
  </si>
  <si>
    <t>DIRECTOR DE USM DEL VALLE</t>
  </si>
  <si>
    <t>DIRECTOR DE VERIFICACION DE EDIFICACION</t>
  </si>
  <si>
    <t>DIRECTOR DE VIVIENDA Y COMUNIDAD DIGNA</t>
  </si>
  <si>
    <t>DIRECTOR DEL INSTITUTO DE LA MUJER TLAJOMULQUENSE</t>
  </si>
  <si>
    <t>DIRECTOR DEL PROGRAMA JEFAS DE FAMILIA Y SESENTA Y MAS</t>
  </si>
  <si>
    <t>DIRECTOR DEL REGISTRO CIVIL</t>
  </si>
  <si>
    <t>DIRECTOR GENERAL DE ADMINISTRACION</t>
  </si>
  <si>
    <t>DIRECTOR GENERAL DE ATENCION CIUDADANA</t>
  </si>
  <si>
    <t>DIRECTOR GENERAL DE DESARROLLO AGROPECUARIO</t>
  </si>
  <si>
    <t>DIRECTOR GENERAL DE DESARROLLO ECONOMICO</t>
  </si>
  <si>
    <t>DIRECTOR GENERAL DE INNOVACION SOCIAL Y VOLUNTARIADO</t>
  </si>
  <si>
    <t>DIRECTOR GENERAL DE INSPECCION Y VIGILANCIA MUNICIPAL</t>
  </si>
  <si>
    <t>DIRECTOR GENERAL DE LA COORDINACION DE ASESORES</t>
  </si>
  <si>
    <t>DIRECTOR GENERAL DE MANTENIMIENTO URBANO</t>
  </si>
  <si>
    <t>DIRECTOR GENERAL DE OBRAS PUBLICAS</t>
  </si>
  <si>
    <t>DIRECTOR GENERAL DE ORDENAMIENTO TERRITORIAL</t>
  </si>
  <si>
    <t>DIRECTOR GENERAL DE PADRON Y LICENCIAS</t>
  </si>
  <si>
    <t>DIRECTOR GENERAL DE POLITICA SOCIAL</t>
  </si>
  <si>
    <t>DIRECTOR GENERAL DE PROGRAMAS ESTRATEGICOS MUNICIPALES</t>
  </si>
  <si>
    <t>DIRECTOR GENERAL DE PROTECCION CIVIL Y BOMBEROS</t>
  </si>
  <si>
    <t>DIRECTOR GENERAL DE SERVICIOS MEDICOS MUNICIPALES</t>
  </si>
  <si>
    <t>DIRECTOR GENERAL DE SERVICIOS PUBLICOS</t>
  </si>
  <si>
    <t>DIRECTOR GENERAL DE TRANSPARENCIA</t>
  </si>
  <si>
    <t>DIRECTOR GENERAL JURIDICO</t>
  </si>
  <si>
    <t>DIRECTOR MEDICO</t>
  </si>
  <si>
    <t>DIRECTOR OPERATIVO DE AGENCIAS Y DELEGACIONES</t>
  </si>
  <si>
    <t>DIRECTOR OPERATIVO DE PARTICIPACION CIUDADANA</t>
  </si>
  <si>
    <t>DIRECTOR TECNICO</t>
  </si>
  <si>
    <t>DISEÑADOR</t>
  </si>
  <si>
    <t>EJECUTOR FISCAL</t>
  </si>
  <si>
    <t>ELECTRICISTA ESPECIALIZADO</t>
  </si>
  <si>
    <t>ENCARGADO DE ZONA</t>
  </si>
  <si>
    <t>ESPECIALISTA</t>
  </si>
  <si>
    <t>FISCAL MUNICIPAL DEL MEDIO AMBIENTE</t>
  </si>
  <si>
    <t>FORESTAL</t>
  </si>
  <si>
    <t>INSPECTOR</t>
  </si>
  <si>
    <t>JEFE ADMINISTRATIVO</t>
  </si>
  <si>
    <t>JEFE ADMINISTRATIVO DE SERVICIOS MUNICIPALES</t>
  </si>
  <si>
    <t>JEFE DE ACCESIBILIDAD UNIVERSAL</t>
  </si>
  <si>
    <t>JEFE DE ACCESO A LA INFORMACION</t>
  </si>
  <si>
    <t>JEFE DE ADMINISTRACION</t>
  </si>
  <si>
    <t>JEFE DE ADMINISTRACION DE PERSONAL</t>
  </si>
  <si>
    <t>JEFE DE ADMINISTRACION DE PROYECTOS</t>
  </si>
  <si>
    <t>JEFE DE ADQUICISIONES</t>
  </si>
  <si>
    <t>JEFE DE ALINEAMIENTOS Y NUMEROS OFICIALES</t>
  </si>
  <si>
    <t>JEFE DE ANUNCIOS</t>
  </si>
  <si>
    <t>JEFE DE APOYO</t>
  </si>
  <si>
    <t>JEFE DE APOYO A SESIONES Y EDICION DE GACETA MUNICIPAL</t>
  </si>
  <si>
    <t>JEFE DE APOYO JURIDICO</t>
  </si>
  <si>
    <t>JEFE DE APOYO PECUARIO</t>
  </si>
  <si>
    <t>JEFE DE APOYOS AL CAMPO</t>
  </si>
  <si>
    <t>JEFE DE APREMIOS</t>
  </si>
  <si>
    <t>JEFE DE ARCHIVO GENERAL DEL MUNICIPIO</t>
  </si>
  <si>
    <t>JEFE DE ARTESANOS</t>
  </si>
  <si>
    <t>JEFE DE ASESORIA JURIDICA</t>
  </si>
  <si>
    <t>JEFE DE ASUNTOS INTERNOS</t>
  </si>
  <si>
    <t>JEFE DE ATENCIÓN A EVENTOS</t>
  </si>
  <si>
    <t>JEFE DE ATENCION A LA COMUNIDAD</t>
  </si>
  <si>
    <t>JEFE DE ATENCIÓN A MEDIOS</t>
  </si>
  <si>
    <t>JEFE DE ATENCION AL CONTRIBUYENTE</t>
  </si>
  <si>
    <t>JEFE DE ATENCION JURIDICA Y TENENCIA DE LA TIERRA</t>
  </si>
  <si>
    <t>JEFE DE AUDITORIA</t>
  </si>
  <si>
    <t>JEFE DE AUDITORIA MEDICA</t>
  </si>
  <si>
    <t>JEFE DE BUENAS PRACTICAS Y COMBATE CONTRA LA CORRUPCIÓN</t>
  </si>
  <si>
    <t>JEFE DE CAJA GENERAL</t>
  </si>
  <si>
    <t>JEFE DE CAMBIO CLIMATICO Y RESILENCIA</t>
  </si>
  <si>
    <t>JEFE DE CAMINOS SACA COSECHAS</t>
  </si>
  <si>
    <t>JEFE DE CAPACITACION CIUDADANA</t>
  </si>
  <si>
    <t>JEFE DE CAPACITACION TECNICA</t>
  </si>
  <si>
    <t>JEFE DE CARTOGRAFIA</t>
  </si>
  <si>
    <t>JEFE DE CENSOS</t>
  </si>
  <si>
    <t>JEFE DE CENTRO DE INTERCONEXION PARA LA GENERACION DE INTELIGENCIA POLICIAL</t>
  </si>
  <si>
    <t>JEFE DE CHULAVISTA</t>
  </si>
  <si>
    <t>JEFE DE COMPRAS</t>
  </si>
  <si>
    <t>JEFE DE COMUNICACION</t>
  </si>
  <si>
    <t>JEFE DE COMUNIDAD</t>
  </si>
  <si>
    <t>JEFE DE CONTENCIOSO LABORAL</t>
  </si>
  <si>
    <t>JEFE DE CONTROL ADMINISTRATIVO</t>
  </si>
  <si>
    <t>JEFE DE CONTROL DE ADMINISTRACION</t>
  </si>
  <si>
    <t>JEFE DE CONTROL DE EXPEDIENTES</t>
  </si>
  <si>
    <t>JEFE DE CONTROL DE LOGISTICA</t>
  </si>
  <si>
    <t>JEFE DE CONTROL PRESUPUESTAL  E INFORMESE INFORMES</t>
  </si>
  <si>
    <t>JEFE DE CONTROL Y SEGUIMIENTO PRESUPUESTAL</t>
  </si>
  <si>
    <t>JEFE DE CONTROL, INFORMACION Y ESTADISTICA</t>
  </si>
  <si>
    <t>JEFE DE COOPERATIVAS</t>
  </si>
  <si>
    <t>JEFE DE COSTOS Y PRESUPUESTOS</t>
  </si>
  <si>
    <t>JEFE DE CUENTAS PUBLICAS</t>
  </si>
  <si>
    <t>JEFE DE CULTURA DE LA TRANSPARENCIA</t>
  </si>
  <si>
    <t>JEFE DE DENUNCIA A SERVIDORES PUBLICOS</t>
  </si>
  <si>
    <t>JEFE DE DENUNCIA ANONIMA</t>
  </si>
  <si>
    <t>JEFE DE DEPARTAMENTO</t>
  </si>
  <si>
    <t>JEFE DE DESARROLLO DE SISTEMAS</t>
  </si>
  <si>
    <t>JEFE DE DESCENTRALIZACION</t>
  </si>
  <si>
    <t>JEFE DE DICTAMINACION DE USO DE SUELO</t>
  </si>
  <si>
    <t>JEFE DE DIFUSIÓN Y CONTENIDOS</t>
  </si>
  <si>
    <t>JEFE DE DISEÑO DEL ESPACIO PUBLICO</t>
  </si>
  <si>
    <t>JEFE DE EDUCACION AMBIENTAL</t>
  </si>
  <si>
    <t>JEFE DE ENLACE ADMINISTRATIVO</t>
  </si>
  <si>
    <t>JEFE DE ESPACIOS ALTERNOS Y CENTROS MULTIDISCIPLINARIOS</t>
  </si>
  <si>
    <t>JEFE DE ESTADISTICA</t>
  </si>
  <si>
    <t>JEFE DE ESTUDIOS JURIDICOS</t>
  </si>
  <si>
    <t>JEFE DE EVALUACION DE TRAMITES</t>
  </si>
  <si>
    <t>JEFE DE EVALUACIÓN Y SEGUIMIENTO</t>
  </si>
  <si>
    <t>JEFE DE EXPEDIENTES</t>
  </si>
  <si>
    <t>JEFE DE FINIQUITO Y RECEPCION DE OBRA</t>
  </si>
  <si>
    <t xml:space="preserve">JEFE DE FOMENTO EMPRESARIAL </t>
  </si>
  <si>
    <t>JEFE DE GABINETE</t>
  </si>
  <si>
    <t>JEFE DE GEOMATICA</t>
  </si>
  <si>
    <t>JEFE DE GESTIÓN DE CALIDAD</t>
  </si>
  <si>
    <t>JEFE DE GESTIÓN DE PROYECTOS</t>
  </si>
  <si>
    <t>JEFE DE GESTION INTERNA</t>
  </si>
  <si>
    <t>JEFE DE GESTIÓN Y SEGUIMIENTO DE PRESIDENCIA</t>
  </si>
  <si>
    <t>JEFE DE GESTION Y SEGUIMIENTO DE SERVICIOS PUBLICOS</t>
  </si>
  <si>
    <t>JEFE DE GLOSA</t>
  </si>
  <si>
    <t>JEFE DE HELPDESK</t>
  </si>
  <si>
    <t>JEFE DE IMAGEN INSTITUCIONAL</t>
  </si>
  <si>
    <t>JEFE DE INFRAESTRUCTURA</t>
  </si>
  <si>
    <t>JEFE DE INFRAESTRUCTURA EDUCATIVA</t>
  </si>
  <si>
    <t>JEFE DE INGRESOS</t>
  </si>
  <si>
    <t>JEFE DE INSPECCION A LA EDIFICACION</t>
  </si>
  <si>
    <t>JEFE DE JUNTA MUNICIPAL DE RECLUTAMIENTO SM</t>
  </si>
  <si>
    <t>JEFE DE JURIDICO</t>
  </si>
  <si>
    <t>JEFE DE LA COORDINACION ADMINISTRATIVA</t>
  </si>
  <si>
    <t>JEFE DE LA COORDINACION DE BOMBEROS</t>
  </si>
  <si>
    <t>JEFE DE LA COORDINACION DE OFICIALIAS DEL REGISTRO CIVIL</t>
  </si>
  <si>
    <t>JEFE DE LA COORDINACION DE SANTA FE</t>
  </si>
  <si>
    <t>JEFE DE LA COORDINACION OPERATIVA</t>
  </si>
  <si>
    <t>JEFE DE LA COORDINACION TECNICA</t>
  </si>
  <si>
    <t>JEFE DE LA CRONICA DEL MUNICIPIO</t>
  </si>
  <si>
    <t>JEFE DE LA UNIDAD DE ATENCION A MENORES Y PERSONAS VULNERABLES</t>
  </si>
  <si>
    <t>JEFE DE LA UNIDAD DE INSPECCION SANITARIA DE CARNES Y SUS PRODUCTOS</t>
  </si>
  <si>
    <t>JEFE DE LA UNIDAD MUNICIPAL DE INVESTIGACION</t>
  </si>
  <si>
    <t>JEFE DE LADRILLERAS</t>
  </si>
  <si>
    <t>JEFE DE LICENCIAS</t>
  </si>
  <si>
    <t>JEFE DE LICENCIAS DE OBRAS PUBLICAS</t>
  </si>
  <si>
    <t>JEFE DE LICITACION Y CONTRATACION</t>
  </si>
  <si>
    <t>JEFE DE LO CONSULTIVO</t>
  </si>
  <si>
    <t>JEFE DE LO CONTENCIOSO ADMINISTRATIVO</t>
  </si>
  <si>
    <t>JEFE DE LOGISTICA</t>
  </si>
  <si>
    <t>JEFE DE LOMAS DEL MIRADOR</t>
  </si>
  <si>
    <t>JEFE DE MANEJO DE REDES</t>
  </si>
  <si>
    <t>JEFE DE MANEJO INTEGRAL DE RESIDUOS</t>
  </si>
  <si>
    <t>JEFE DE MANTENIMIENTO DE MOTOCICLETAS</t>
  </si>
  <si>
    <t>JEFE DE MANTENIMIENTO INTERNO</t>
  </si>
  <si>
    <t>JEFE DE MERCADOS</t>
  </si>
  <si>
    <t>JEFE DE MOVILIDAD</t>
  </si>
  <si>
    <t>JEFE DE MOVILIDAD NO MOTORIZADA</t>
  </si>
  <si>
    <t>JEFE DE NOMINAS</t>
  </si>
  <si>
    <t>JEFE DE OFICIALIA DE PARTES</t>
  </si>
  <si>
    <t>JEFE DE OFICINA ENLACE CON S.R.E.</t>
  </si>
  <si>
    <t>JEFE DE PARQUES Y AREAS VERDES</t>
  </si>
  <si>
    <t>JEFE DE PARTICIPACIÓN SOCIAL</t>
  </si>
  <si>
    <t>JEFE DE PAVIMENTOS</t>
  </si>
  <si>
    <t>JEFE DE POLITICAS PUBLICAS</t>
  </si>
  <si>
    <t>JEFE DE PROCEDIMIENTOS INTERNOS</t>
  </si>
  <si>
    <t>JEFE DE PROGRAMAS CONTRA LA VIOLENCIA DE GENERO</t>
  </si>
  <si>
    <t>JEFE DE PROGRAMAS DE EQUIDAD DE GENERO</t>
  </si>
  <si>
    <t>JEFE DE PROMOCION DE LA SALUD</t>
  </si>
  <si>
    <t>JEFE DE PROMOCION DEL EMPLEO</t>
  </si>
  <si>
    <t>JEFE DE PROMOCION Y APOYO A LA MUJER</t>
  </si>
  <si>
    <t>JEFE DE PROTECCION AMBIENTAL</t>
  </si>
  <si>
    <t>JEFE DE PROTOCOLO</t>
  </si>
  <si>
    <t>JEFE DE PROYECTOS DE ESPACIOS PUBLICOS Y EDIFICACION</t>
  </si>
  <si>
    <t>JEFE DE PROYECTOS HIDRAULICOS, ELECTRICOS Y VIALES</t>
  </si>
  <si>
    <t>JEFE DE RASTRO MUNICIPAL</t>
  </si>
  <si>
    <t>JEFE DE RECAUDACION</t>
  </si>
  <si>
    <t>JEFE DE RECEPCION DE OBRAS Y AUDITORIA</t>
  </si>
  <si>
    <t>JEFE DE REDES Y COMUNICACIONES</t>
  </si>
  <si>
    <t>JEFE DE RESPONSABILIDAD ADMINISTRATIVA</t>
  </si>
  <si>
    <t>JEFE DE REVISION DE FRACCIONAMIENTOS</t>
  </si>
  <si>
    <t>JEFE DE REVISION HACENDARIA</t>
  </si>
  <si>
    <t>JEFE DE REZAGO EDUCATIVO</t>
  </si>
  <si>
    <t>JEFE DE SECCION</t>
  </si>
  <si>
    <t>JEFE DE SEGUIMIENTO</t>
  </si>
  <si>
    <t>JEFE DE SEGURIDAD</t>
  </si>
  <si>
    <t>JEFE DE SOPORTE ADMINISTRATIVO</t>
  </si>
  <si>
    <t>JEFE DE SOPORTE DEL GASTO E INVERSION</t>
  </si>
  <si>
    <t>JEFE DE SUBDIVISION Y CONDOMINIOS</t>
  </si>
  <si>
    <t>JEFE DE SUPERVISION DE FRACCIONAMIENTOS</t>
  </si>
  <si>
    <t>JEFE DE SUPERVISION Y CONTROL DE OBRA</t>
  </si>
  <si>
    <t>JEFE DE TALLER MUNICIPAL</t>
  </si>
  <si>
    <t>JEFE DE TOPOGRAFIA</t>
  </si>
  <si>
    <t>JEFE DE TRADICIONES</t>
  </si>
  <si>
    <t>JEFE DE TURISMO Y PROMOCION DE LAS TRADICIONES</t>
  </si>
  <si>
    <t>JEFE DE UNASAM</t>
  </si>
  <si>
    <t>JEFE DE VENTANILLA EMPRESARIAL</t>
  </si>
  <si>
    <t>JEFE DE VIGILANCIA EPIDEMIOLOGICA Y ESTADISTICA</t>
  </si>
  <si>
    <t>JEFE DE VINCULACION</t>
  </si>
  <si>
    <t>JEFE DE VINCULACIÓN CON ONG´S</t>
  </si>
  <si>
    <t>JEFE DE VINCULACION ECONOMICA</t>
  </si>
  <si>
    <t>JEFE DE VIVERO Y ARBOLADO URBANO</t>
  </si>
  <si>
    <t>JEFE DE ZONA 1</t>
  </si>
  <si>
    <t>JEFE DE ZONA 2</t>
  </si>
  <si>
    <t>JEFE DEL AREA JURIDICA</t>
  </si>
  <si>
    <t>JEFE DEL PROGRAMA 70 Y MAS</t>
  </si>
  <si>
    <t>JEFE DEL PROGRAMA ABC</t>
  </si>
  <si>
    <t>JEFE DEL PROGRAMA DE ADULTOS MAYORES</t>
  </si>
  <si>
    <t>JEFE DEL PROGRAMA DE ESTUDIANTE APRUEBA</t>
  </si>
  <si>
    <t>JEFE DEL PROGRAMA DE JEFAS DE FAMILIA</t>
  </si>
  <si>
    <t>JEFE DEL PROYECTO CABECERA</t>
  </si>
  <si>
    <t>JEFE OPERATIVO</t>
  </si>
  <si>
    <t>JEFE OPERATIVO DE AGENCIAS Y DELEGACIONES</t>
  </si>
  <si>
    <t>JEFE OPERATIVO DE LA ZONA VALLE</t>
  </si>
  <si>
    <t>JEFE OPERATIVO DE PROGRAMAS MUNICIPALES</t>
  </si>
  <si>
    <t>JEFE OPERATIVO DE REAPROVECHAMIENTO DE RESIDUOS ORGANICOS</t>
  </si>
  <si>
    <t>JEFE OPERATIVO DE RELACIONES PUBLICAS</t>
  </si>
  <si>
    <t>JEFE OPERATIVO DE SERVICIOS MUNICIPALES</t>
  </si>
  <si>
    <t>JEFE TECNICO</t>
  </si>
  <si>
    <t>JEFE TECNICO DE PROGRAMAS ESTATALES Y FEDERALES</t>
  </si>
  <si>
    <t>JEFE TECNICO DE PROGRAMAS ESTRATEGICOS MUNICIPALES</t>
  </si>
  <si>
    <t>JEFE TECNICO DE SERVICIOS MUNICIPALES</t>
  </si>
  <si>
    <t>JUEZ MUNICIPAL</t>
  </si>
  <si>
    <t>MÉDICO</t>
  </si>
  <si>
    <t>MEDICO VETERINARIO</t>
  </si>
  <si>
    <t>OFICIAL CHOFER DE PROTECCION CIVIL</t>
  </si>
  <si>
    <t>OFICIAL DE PROTECCION CIVIL</t>
  </si>
  <si>
    <t>OFICIAL DEL REGISTRO CIVIL</t>
  </si>
  <si>
    <t>PRESIDENTE MUNICIPAL</t>
  </si>
  <si>
    <t>PROCURADOR SOCIAL</t>
  </si>
  <si>
    <t>PROMOTOR</t>
  </si>
  <si>
    <t>RECAUDADOR</t>
  </si>
  <si>
    <t>REGIDOR</t>
  </si>
  <si>
    <t>RESTAURADOR</t>
  </si>
  <si>
    <t>SECRETARIA</t>
  </si>
  <si>
    <t>SECRETARIA DE DELEGACION</t>
  </si>
  <si>
    <t>SECRETARIA DE DEPARTAMENTO</t>
  </si>
  <si>
    <t>SECRETARIA DE DIRECCION DE AREA</t>
  </si>
  <si>
    <t>SECRETARIA DE DIRECCION DE ÁREA</t>
  </si>
  <si>
    <t>SECRETARIA DE DIRECCIÓN DE ÁREA</t>
  </si>
  <si>
    <t>SECRETARIA PARTICULAR DE REGIDOR</t>
  </si>
  <si>
    <t>SECRETARIO DE JUZGADOS</t>
  </si>
  <si>
    <t>SECRETARIO GENERAL DEL AYUNTAMIENTO</t>
  </si>
  <si>
    <t>SECRETARIO PARTICULAR</t>
  </si>
  <si>
    <t>SECRETARIO PRIVADO</t>
  </si>
  <si>
    <t>SECRETARIO TECNICO</t>
  </si>
  <si>
    <t>SINDICO MUNICIPAL</t>
  </si>
  <si>
    <t>SOPORTE TECNICO</t>
  </si>
  <si>
    <t>SUBDIRECTOR DE PROTECCION CIVIL Y BOMBREROS</t>
  </si>
  <si>
    <t>SUBPROCURADOR</t>
  </si>
  <si>
    <t>SUPERVISOR</t>
  </si>
  <si>
    <t>TECNICO DE SOPORTE INFORMATICO</t>
  </si>
  <si>
    <t>TECNICO ESPECIALIZADO</t>
  </si>
  <si>
    <t>TESORERO MUNICIPAL</t>
  </si>
  <si>
    <t>TOPOGRAFO</t>
  </si>
  <si>
    <t>VALUADOR</t>
  </si>
  <si>
    <t>VELADOR</t>
  </si>
  <si>
    <t>Clasificación por Fuente de Financiamiento</t>
  </si>
  <si>
    <t>FONDO DE FORTALECIMIENTO SOCIAL MUNCIPAL 2016</t>
  </si>
  <si>
    <t>FONDO DE INSFRAESTRUCTURA SOCIAL MUNICIPAL 2016</t>
  </si>
  <si>
    <t>RECURSOS PROPIOS</t>
  </si>
  <si>
    <t>Clasificación por Dependencia</t>
  </si>
  <si>
    <t>PRESIDENCIA MUNICIPAL</t>
  </si>
  <si>
    <t>AYUNTAMIENTO.</t>
  </si>
  <si>
    <t>SINDICATURA.</t>
  </si>
  <si>
    <t>SECRETARÍA GENERAL DEL AYUNTAMIENTO</t>
  </si>
  <si>
    <t>TESORERÍA</t>
  </si>
  <si>
    <t>CONTRALORÍA</t>
  </si>
  <si>
    <t>COORDINACIÓN GENERAL DE SERVICIOS MUNICIPALES</t>
  </si>
  <si>
    <t>COORDINACIÓN GENERAL DE PARTICIPACIÓN CIUDADANA Y CONSTRUCCIÓN DE COMUNIDAD</t>
  </si>
  <si>
    <t>COORDINACIÓN GENERAL DE DESARROLLO ECONÓMICO Y COMBATE A LA DESIGUALDAD</t>
  </si>
  <si>
    <t>COORDINACIÓN GENERAL DE ADMINISTRACIÓN E INNOVACIÓN GUBERNAMENTAL</t>
  </si>
  <si>
    <t>DIRECCIÓN GENERAL DE ORDENAMIENTO TERRITORIAL</t>
  </si>
  <si>
    <t>DIRECCIÓN GENERAL DE OBRAS PÚBLICAS</t>
  </si>
  <si>
    <t>COMISARÍA DE LA POLICÍA PREVENTIVA MUNICIPAL</t>
  </si>
  <si>
    <t>SISTEMA INTEGRAL PARA EL DESARROLLO DE LA FAMILIA (DIF)</t>
  </si>
  <si>
    <t>INSTITUTO DE CULTURA, RECREACIÓN Y DEPORTE</t>
  </si>
  <si>
    <t>INSTITUTO DE ALTERNATIVAS PARA LOS JÓVENES (INDAJO)</t>
  </si>
  <si>
    <t>SISTEMA DE AGUA POTABLE, ALCANTARILLADO Y SANEAMIENTO (SIAT)</t>
  </si>
  <si>
    <t>CENTRO DE ESTIMULACIÓN PARA PERSONAS CON DISCAPACIDAD INTELECTUAL (CENDI)</t>
  </si>
  <si>
    <t>Presupuesto Dirección General de Transparencia</t>
  </si>
  <si>
    <t>MATERIALES, ÚTILES Y EQUIPOS MENORES DE OFICINA</t>
  </si>
  <si>
    <t>MATERIALES, ÚTILES Y EQUIPOS MENORES DE TECNOLOGÍA</t>
  </si>
  <si>
    <t>PRODUCTOS ALIMENTICIOS PARA PERSONAS</t>
  </si>
  <si>
    <t>UTENSILIOS PARA EL SERVICIO DE ALIMENTACIÓN</t>
  </si>
  <si>
    <t>PASAJES AÉREOS</t>
  </si>
  <si>
    <t>VIÁTICOS EN EL PAÍS</t>
  </si>
  <si>
    <t>CONGRESOS Y CONVENCIONES</t>
  </si>
  <si>
    <t>47.- Contiene topes para la contratación de deuda pública?</t>
  </si>
  <si>
    <t>Respuesta</t>
  </si>
  <si>
    <t>Si, de conformidad con el artículo 5° de la Ley de Deuda Pública del Estado de Jalisco y sus Municipios, los municipios podrán contratar deuda directa hasta por el monto neto del 10% del importe total de sus respecticos presupuestos de egresos por el ejercicio fiscal en el que se contrate el crédito.</t>
  </si>
  <si>
    <t>Teleton</t>
  </si>
  <si>
    <t>Camara de Comercio (Encuentro Internacional del Mariachi)</t>
  </si>
  <si>
    <t>Aldea Pasitos a Una Vida Mejor</t>
  </si>
  <si>
    <t>Transferencias para Organismos de la Sociedad Civil</t>
  </si>
  <si>
    <t>69.- Desglosa los programas con recursos concurrentes por orden de gobierno?</t>
  </si>
  <si>
    <t>Si, solo que se integran una vez que se firmen los convenios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</si>
</sst>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quot;-$&quot;* #,##0.00_-;_-\$* \-??_-;_-@_-"/>
    <numFmt numFmtId="165" formatCode="_-* #,##0_-;\-* #,##0_-;_-* &quot;-&quot;??_-;_-@_-"/>
    <numFmt numFmtId="166" formatCode="000"/>
  </numFmts>
  <fonts count="51" x14ac:knownFonts="1">
    <font>
      <sz val="11"/>
      <color theme="1"/>
      <name val="Calibri"/>
      <family val="2"/>
      <scheme val="minor"/>
    </font>
    <font>
      <b/>
      <sz val="11"/>
      <color indexed="9"/>
      <name val="Calibri"/>
      <family val="2"/>
    </font>
    <font>
      <sz val="11"/>
      <color indexed="8"/>
      <name val="Calibri"/>
      <family val="2"/>
    </font>
    <font>
      <b/>
      <sz val="11"/>
      <color indexed="8"/>
      <name val="Calibri"/>
      <family val="2"/>
    </font>
    <font>
      <b/>
      <sz val="12"/>
      <color indexed="81"/>
      <name val="Arial"/>
      <family val="2"/>
    </font>
    <font>
      <sz val="8"/>
      <color indexed="81"/>
      <name val="Arial"/>
      <family val="2"/>
    </font>
    <font>
      <sz val="8"/>
      <color indexed="81"/>
      <name val="Tahoma"/>
      <family val="2"/>
    </font>
    <font>
      <sz val="12"/>
      <color indexed="81"/>
      <name val="Arial"/>
      <family val="2"/>
    </font>
    <font>
      <b/>
      <sz val="8"/>
      <color indexed="81"/>
      <name val="Arial"/>
      <family val="2"/>
    </font>
    <font>
      <sz val="10"/>
      <name val="Arial"/>
      <family val="2"/>
    </font>
    <font>
      <sz val="11"/>
      <color indexed="8"/>
      <name val="Calibri"/>
      <family val="2"/>
      <charset val="1"/>
    </font>
    <font>
      <b/>
      <sz val="7.9"/>
      <color indexed="8"/>
      <name val="Arial"/>
      <family val="2"/>
    </font>
    <font>
      <b/>
      <sz val="9"/>
      <color indexed="9"/>
      <name val="Calibri"/>
      <family val="2"/>
    </font>
    <font>
      <b/>
      <sz val="9"/>
      <color indexed="8"/>
      <name val="Calibri"/>
      <family val="2"/>
    </font>
    <font>
      <sz val="11"/>
      <color theme="1"/>
      <name val="Calibri"/>
      <family val="2"/>
      <scheme val="minor"/>
    </font>
    <font>
      <b/>
      <sz val="18"/>
      <color rgb="FF1F497D"/>
      <name val="Cambria"/>
      <family val="2"/>
      <charset val="1"/>
    </font>
    <font>
      <b/>
      <sz val="11"/>
      <color theme="1"/>
      <name val="Calibri"/>
      <family val="2"/>
      <scheme val="minor"/>
    </font>
    <font>
      <sz val="8"/>
      <color rgb="FFFFFFFF"/>
      <name val="Calibri"/>
      <family val="2"/>
      <scheme val="minor"/>
    </font>
    <font>
      <sz val="8"/>
      <color rgb="FF000000"/>
      <name val="Calibri"/>
      <family val="2"/>
      <scheme val="minor"/>
    </font>
    <font>
      <sz val="10"/>
      <color rgb="FF000000"/>
      <name val="MS Sans Serif"/>
      <family val="2"/>
    </font>
    <font>
      <b/>
      <sz val="11"/>
      <color rgb="FFFFFFFF"/>
      <name val="Calibri"/>
      <family val="2"/>
      <scheme val="minor"/>
    </font>
    <font>
      <sz val="11"/>
      <color rgb="FF000000"/>
      <name val="Calibri"/>
      <family val="2"/>
      <scheme val="minor"/>
    </font>
    <font>
      <b/>
      <i/>
      <sz val="11"/>
      <color rgb="FFFFFFFF"/>
      <name val="Calibri"/>
      <family val="2"/>
      <scheme val="minor"/>
    </font>
    <font>
      <b/>
      <i/>
      <sz val="11"/>
      <color rgb="FF000000"/>
      <name val="Calibri"/>
      <family val="2"/>
      <scheme val="minor"/>
    </font>
    <font>
      <i/>
      <sz val="11"/>
      <color rgb="FF000000"/>
      <name val="Calibri"/>
      <family val="2"/>
      <scheme val="minor"/>
    </font>
    <font>
      <b/>
      <sz val="11"/>
      <color rgb="FF000000"/>
      <name val="Calibri"/>
      <family val="2"/>
      <scheme val="minor"/>
    </font>
    <font>
      <sz val="11"/>
      <color rgb="FFFFFFFF"/>
      <name val="Calibri"/>
      <family val="2"/>
      <scheme val="minor"/>
    </font>
    <font>
      <b/>
      <sz val="8"/>
      <color theme="1"/>
      <name val="Calibri"/>
      <family val="2"/>
      <scheme val="minor"/>
    </font>
    <font>
      <sz val="8"/>
      <color theme="1"/>
      <name val="Calibri"/>
      <family val="2"/>
      <scheme val="minor"/>
    </font>
    <font>
      <sz val="10"/>
      <color rgb="FFFFFFFF"/>
      <name val="Calibri"/>
      <family val="2"/>
      <scheme val="minor"/>
    </font>
    <font>
      <sz val="10"/>
      <color rgb="FF000000"/>
      <name val="Calibri"/>
      <family val="2"/>
      <scheme val="minor"/>
    </font>
    <font>
      <b/>
      <sz val="10"/>
      <color rgb="FFFFFFFF"/>
      <name val="Calibri"/>
      <family val="2"/>
      <scheme val="minor"/>
    </font>
    <font>
      <b/>
      <sz val="8"/>
      <color rgb="FF000000"/>
      <name val="Calibri"/>
      <family val="2"/>
      <scheme val="minor"/>
    </font>
    <font>
      <b/>
      <sz val="14"/>
      <color theme="1"/>
      <name val="Calibri"/>
      <family val="2"/>
      <scheme val="minor"/>
    </font>
    <font>
      <b/>
      <sz val="16"/>
      <color rgb="FFFFFFFF"/>
      <name val="Calibri"/>
      <family val="2"/>
      <scheme val="minor"/>
    </font>
    <font>
      <b/>
      <sz val="12"/>
      <color theme="1"/>
      <name val="Calibri"/>
      <family val="2"/>
      <scheme val="minor"/>
    </font>
    <font>
      <b/>
      <sz val="12"/>
      <color rgb="FF31849B"/>
      <name val="Calibri"/>
      <family val="2"/>
      <scheme val="minor"/>
    </font>
    <font>
      <b/>
      <sz val="14"/>
      <color rgb="FFFFFFFF"/>
      <name val="Calibri"/>
      <family val="2"/>
      <scheme val="minor"/>
    </font>
    <font>
      <b/>
      <sz val="16"/>
      <color rgb="FF31849B"/>
      <name val="Calibri"/>
      <family val="2"/>
      <scheme val="minor"/>
    </font>
    <font>
      <b/>
      <sz val="9"/>
      <color rgb="FFFFFFFF"/>
      <name val="Calibri"/>
      <family val="2"/>
      <scheme val="minor"/>
    </font>
    <font>
      <sz val="12"/>
      <color theme="1"/>
      <name val="Calibri"/>
      <family val="2"/>
      <scheme val="minor"/>
    </font>
    <font>
      <b/>
      <sz val="10"/>
      <color rgb="FF000000"/>
      <name val="Calibri"/>
      <family val="2"/>
      <scheme val="minor"/>
    </font>
    <font>
      <b/>
      <sz val="9"/>
      <color rgb="FF000000"/>
      <name val="Calibri"/>
      <family val="2"/>
      <scheme val="minor"/>
    </font>
    <font>
      <b/>
      <sz val="12"/>
      <color rgb="FFFFFFFF"/>
      <name val="Calibri"/>
      <family val="2"/>
      <scheme val="minor"/>
    </font>
    <font>
      <sz val="10"/>
      <color theme="1"/>
      <name val="Calibri"/>
      <family val="2"/>
      <scheme val="minor"/>
    </font>
    <font>
      <sz val="8"/>
      <color theme="0"/>
      <name val="Calibri"/>
      <family val="2"/>
      <scheme val="minor"/>
    </font>
    <font>
      <sz val="9"/>
      <color rgb="FF000000"/>
      <name val="Arial"/>
      <family val="2"/>
    </font>
    <font>
      <sz val="9"/>
      <color indexed="81"/>
      <name val="Tahoma"/>
      <family val="2"/>
    </font>
    <font>
      <b/>
      <sz val="9"/>
      <color indexed="81"/>
      <name val="Tahoma"/>
      <family val="2"/>
    </font>
    <font>
      <b/>
      <sz val="16"/>
      <color theme="1"/>
      <name val="Calibri"/>
      <family val="2"/>
      <scheme val="minor"/>
    </font>
    <font>
      <b/>
      <sz val="8"/>
      <color rgb="FFFFFFFF"/>
      <name val="Calibri"/>
      <family val="2"/>
      <scheme val="minor"/>
    </font>
  </fonts>
  <fills count="7">
    <fill>
      <patternFill patternType="none"/>
    </fill>
    <fill>
      <patternFill patternType="gray125"/>
    </fill>
    <fill>
      <patternFill patternType="solid">
        <fgColor rgb="FF31849B"/>
        <bgColor indexed="64"/>
      </patternFill>
    </fill>
    <fill>
      <patternFill patternType="solid">
        <fgColor rgb="FFDAEEF3"/>
        <bgColor indexed="64"/>
      </patternFill>
    </fill>
    <fill>
      <patternFill patternType="solid">
        <fgColor rgb="FF92CDDC"/>
        <bgColor indexed="64"/>
      </patternFill>
    </fill>
    <fill>
      <patternFill patternType="solid">
        <fgColor rgb="FF00B0F0"/>
        <bgColor indexed="64"/>
      </patternFill>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top/>
      <bottom style="thin">
        <color theme="4" tint="0.39997558519241921"/>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s>
  <cellStyleXfs count="5">
    <xf numFmtId="0" fontId="0" fillId="0" borderId="0"/>
    <xf numFmtId="43" fontId="14" fillId="0" borderId="0" applyFont="0" applyFill="0" applyBorder="0" applyAlignment="0" applyProtection="0"/>
    <xf numFmtId="164" fontId="10" fillId="0" borderId="0"/>
    <xf numFmtId="0" fontId="9" fillId="0" borderId="0"/>
    <xf numFmtId="0" fontId="15" fillId="0" borderId="0"/>
  </cellStyleXfs>
  <cellXfs count="363">
    <xf numFmtId="0" fontId="0" fillId="0" borderId="0" xfId="0"/>
    <xf numFmtId="0" fontId="17" fillId="2" borderId="1" xfId="0" applyFont="1" applyFill="1" applyBorder="1" applyAlignment="1">
      <alignment horizontal="center" wrapText="1"/>
    </xf>
    <xf numFmtId="0" fontId="17" fillId="2" borderId="2" xfId="0" applyFont="1" applyFill="1" applyBorder="1" applyAlignment="1">
      <alignment horizontal="center" wrapText="1"/>
    </xf>
    <xf numFmtId="0" fontId="17" fillId="2" borderId="3" xfId="0" applyFont="1" applyFill="1" applyBorder="1" applyAlignment="1">
      <alignment horizontal="justify" vertical="top" wrapText="1"/>
    </xf>
    <xf numFmtId="0" fontId="20" fillId="2" borderId="2" xfId="0" applyFont="1" applyFill="1" applyBorder="1" applyAlignment="1">
      <alignment horizontal="center" vertical="top" wrapText="1"/>
    </xf>
    <xf numFmtId="0" fontId="21" fillId="4" borderId="3" xfId="0" applyFont="1" applyFill="1" applyBorder="1" applyAlignment="1">
      <alignment horizontal="justify" vertical="top" wrapText="1"/>
    </xf>
    <xf numFmtId="0" fontId="21" fillId="4" borderId="4" xfId="0" applyFont="1" applyFill="1" applyBorder="1" applyAlignment="1">
      <alignment horizontal="justify" vertical="top" wrapText="1"/>
    </xf>
    <xf numFmtId="4" fontId="21" fillId="3" borderId="4" xfId="0" applyNumberFormat="1" applyFont="1" applyFill="1" applyBorder="1" applyAlignment="1">
      <alignment horizontal="justify" vertical="top" wrapText="1"/>
    </xf>
    <xf numFmtId="4" fontId="21" fillId="2" borderId="4" xfId="0" applyNumberFormat="1" applyFont="1" applyFill="1" applyBorder="1" applyAlignment="1">
      <alignment horizontal="justify" vertical="top" wrapText="1"/>
    </xf>
    <xf numFmtId="0" fontId="22" fillId="2" borderId="2" xfId="0" applyFont="1" applyFill="1" applyBorder="1" applyAlignment="1">
      <alignment horizontal="center" vertical="top" wrapText="1"/>
    </xf>
    <xf numFmtId="0" fontId="23" fillId="4" borderId="4" xfId="0" applyFont="1" applyFill="1" applyBorder="1" applyAlignment="1">
      <alignment horizontal="justify" vertical="top" wrapText="1"/>
    </xf>
    <xf numFmtId="0" fontId="24" fillId="3" borderId="4" xfId="0" applyFont="1" applyFill="1" applyBorder="1" applyAlignment="1">
      <alignment horizontal="justify" vertical="top" wrapText="1"/>
    </xf>
    <xf numFmtId="0" fontId="24" fillId="4" borderId="5" xfId="0" applyFont="1" applyFill="1" applyBorder="1" applyAlignment="1">
      <alignment horizontal="justify" vertical="top" wrapText="1"/>
    </xf>
    <xf numFmtId="0" fontId="24" fillId="4" borderId="6" xfId="0" applyFont="1" applyFill="1" applyBorder="1" applyAlignment="1">
      <alignment horizontal="justify" vertical="top" wrapText="1"/>
    </xf>
    <xf numFmtId="0" fontId="24" fillId="4" borderId="7" xfId="0" applyFont="1" applyFill="1" applyBorder="1" applyAlignment="1">
      <alignment horizontal="justify" vertical="top" wrapText="1"/>
    </xf>
    <xf numFmtId="0" fontId="24" fillId="4" borderId="3" xfId="0" applyFont="1" applyFill="1" applyBorder="1" applyAlignment="1">
      <alignment horizontal="justify" vertical="top" wrapText="1"/>
    </xf>
    <xf numFmtId="0" fontId="23" fillId="4" borderId="7" xfId="0" applyFont="1" applyFill="1" applyBorder="1" applyAlignment="1">
      <alignment horizontal="justify" vertical="top" wrapText="1"/>
    </xf>
    <xf numFmtId="0" fontId="23" fillId="4" borderId="1" xfId="0" applyFont="1" applyFill="1" applyBorder="1" applyAlignment="1">
      <alignment horizontal="justify" vertical="top" wrapText="1"/>
    </xf>
    <xf numFmtId="0" fontId="23" fillId="4" borderId="2" xfId="0" applyFont="1" applyFill="1" applyBorder="1" applyAlignment="1">
      <alignment horizontal="justify" vertical="top" wrapText="1"/>
    </xf>
    <xf numFmtId="0" fontId="24" fillId="4" borderId="1" xfId="0" applyFont="1" applyFill="1" applyBorder="1" applyAlignment="1">
      <alignment horizontal="justify" vertical="top" wrapText="1"/>
    </xf>
    <xf numFmtId="43" fontId="25" fillId="3" borderId="4" xfId="1" applyFont="1" applyFill="1" applyBorder="1" applyAlignment="1">
      <alignment horizontal="justify" vertical="top" wrapText="1"/>
    </xf>
    <xf numFmtId="43" fontId="21" fillId="3" borderId="5" xfId="1" applyFont="1" applyFill="1" applyBorder="1" applyAlignment="1">
      <alignment horizontal="justify" vertical="top" wrapText="1"/>
    </xf>
    <xf numFmtId="43" fontId="25" fillId="3" borderId="7" xfId="1" applyFont="1" applyFill="1" applyBorder="1" applyAlignment="1">
      <alignment horizontal="right" vertical="top" wrapText="1"/>
    </xf>
    <xf numFmtId="43" fontId="21" fillId="3" borderId="7" xfId="1" applyFont="1" applyFill="1" applyBorder="1" applyAlignment="1">
      <alignment horizontal="justify" vertical="top" wrapText="1"/>
    </xf>
    <xf numFmtId="43" fontId="21" fillId="3" borderId="6" xfId="1" applyFont="1" applyFill="1" applyBorder="1" applyAlignment="1">
      <alignment horizontal="justify" vertical="top" wrapText="1"/>
    </xf>
    <xf numFmtId="43" fontId="21" fillId="3" borderId="3" xfId="1" applyFont="1" applyFill="1" applyBorder="1" applyAlignment="1">
      <alignment horizontal="justify" vertical="top" wrapText="1"/>
    </xf>
    <xf numFmtId="43" fontId="21" fillId="3" borderId="1" xfId="1" applyFont="1" applyFill="1" applyBorder="1" applyAlignment="1">
      <alignment horizontal="justify" vertical="top" wrapText="1"/>
    </xf>
    <xf numFmtId="43" fontId="25" fillId="3" borderId="1" xfId="1" applyFont="1" applyFill="1" applyBorder="1" applyAlignment="1">
      <alignment horizontal="justify" vertical="top" wrapText="1"/>
    </xf>
    <xf numFmtId="43" fontId="21" fillId="3" borderId="4" xfId="1" applyFont="1" applyFill="1" applyBorder="1" applyAlignment="1">
      <alignment horizontal="justify" vertical="top" wrapText="1"/>
    </xf>
    <xf numFmtId="43" fontId="21" fillId="3" borderId="5" xfId="1" applyFont="1" applyFill="1" applyBorder="1" applyAlignment="1">
      <alignment horizontal="right" vertical="top" wrapText="1"/>
    </xf>
    <xf numFmtId="0" fontId="24" fillId="3" borderId="7" xfId="0" applyFont="1" applyFill="1" applyBorder="1" applyAlignment="1">
      <alignment vertical="top" wrapText="1"/>
    </xf>
    <xf numFmtId="0" fontId="24" fillId="3" borderId="6" xfId="0" applyFont="1" applyFill="1" applyBorder="1" applyAlignment="1">
      <alignment vertical="top" wrapText="1"/>
    </xf>
    <xf numFmtId="0" fontId="21" fillId="4" borderId="4" xfId="0" applyFont="1" applyFill="1" applyBorder="1" applyAlignment="1">
      <alignment horizontal="center" vertical="top" wrapText="1"/>
    </xf>
    <xf numFmtId="0" fontId="25" fillId="3" borderId="4" xfId="0" applyFont="1" applyFill="1" applyBorder="1" applyAlignment="1">
      <alignment horizontal="center" wrapText="1"/>
    </xf>
    <xf numFmtId="0" fontId="21" fillId="3" borderId="6" xfId="0" applyFont="1" applyFill="1" applyBorder="1" applyAlignment="1">
      <alignment horizontal="justify" vertical="top" wrapText="1"/>
    </xf>
    <xf numFmtId="0" fontId="21" fillId="4" borderId="2" xfId="0" applyFont="1" applyFill="1" applyBorder="1" applyAlignment="1">
      <alignment horizontal="justify" vertical="top" wrapText="1"/>
    </xf>
    <xf numFmtId="0" fontId="21" fillId="3" borderId="4" xfId="0" applyFont="1" applyFill="1" applyBorder="1" applyAlignment="1">
      <alignment horizontal="justify" vertical="top" wrapText="1"/>
    </xf>
    <xf numFmtId="0" fontId="21" fillId="4" borderId="4" xfId="0" applyFont="1" applyFill="1" applyBorder="1" applyAlignment="1">
      <alignment horizontal="justify" wrapText="1"/>
    </xf>
    <xf numFmtId="0" fontId="21" fillId="3" borderId="3" xfId="0" applyFont="1" applyFill="1" applyBorder="1" applyAlignment="1">
      <alignment horizontal="justify" vertical="top" wrapText="1"/>
    </xf>
    <xf numFmtId="43" fontId="25" fillId="3" borderId="4" xfId="1" applyFont="1" applyFill="1" applyBorder="1" applyAlignment="1">
      <alignment horizontal="center" wrapText="1"/>
    </xf>
    <xf numFmtId="43" fontId="25" fillId="3" borderId="4" xfId="0" applyNumberFormat="1" applyFont="1" applyFill="1" applyBorder="1" applyAlignment="1">
      <alignment horizontal="center" wrapText="1"/>
    </xf>
    <xf numFmtId="0" fontId="26" fillId="2" borderId="8" xfId="0" applyFont="1" applyFill="1" applyBorder="1" applyAlignment="1">
      <alignment horizontal="center" wrapText="1"/>
    </xf>
    <xf numFmtId="0" fontId="26" fillId="2" borderId="4" xfId="0" applyFont="1" applyFill="1" applyBorder="1" applyAlignment="1">
      <alignment horizontal="center" wrapText="1"/>
    </xf>
    <xf numFmtId="0" fontId="21" fillId="2" borderId="3" xfId="0" applyFont="1" applyFill="1" applyBorder="1" applyAlignment="1">
      <alignment horizontal="justify" vertical="top" wrapText="1"/>
    </xf>
    <xf numFmtId="0" fontId="26" fillId="2" borderId="3" xfId="0" applyFont="1" applyFill="1" applyBorder="1" applyAlignment="1">
      <alignment horizontal="justify" vertical="top" wrapText="1"/>
    </xf>
    <xf numFmtId="0" fontId="21" fillId="2" borderId="4" xfId="0" applyFont="1" applyFill="1" applyBorder="1" applyAlignment="1">
      <alignment horizontal="justify" vertical="top" wrapText="1"/>
    </xf>
    <xf numFmtId="43" fontId="21" fillId="3" borderId="4" xfId="0" applyNumberFormat="1" applyFont="1" applyFill="1" applyBorder="1" applyAlignment="1">
      <alignment horizontal="justify" vertical="top" wrapText="1"/>
    </xf>
    <xf numFmtId="43" fontId="21" fillId="2" borderId="4" xfId="0" applyNumberFormat="1" applyFont="1" applyFill="1" applyBorder="1" applyAlignment="1">
      <alignment horizontal="justify" vertical="top" wrapText="1"/>
    </xf>
    <xf numFmtId="0" fontId="17" fillId="2" borderId="3" xfId="0" applyFont="1" applyFill="1" applyBorder="1" applyAlignment="1">
      <alignment horizontal="center" wrapText="1"/>
    </xf>
    <xf numFmtId="0" fontId="28" fillId="3" borderId="4" xfId="0" applyFont="1" applyFill="1" applyBorder="1" applyAlignment="1">
      <alignment horizontal="center" wrapText="1"/>
    </xf>
    <xf numFmtId="43" fontId="27" fillId="3" borderId="4" xfId="0" applyNumberFormat="1" applyFont="1" applyFill="1" applyBorder="1" applyAlignment="1">
      <alignment horizontal="center" wrapText="1"/>
    </xf>
    <xf numFmtId="0" fontId="29" fillId="2" borderId="8" xfId="0" applyFont="1" applyFill="1" applyBorder="1" applyAlignment="1">
      <alignment horizontal="center" vertical="top" wrapText="1"/>
    </xf>
    <xf numFmtId="0" fontId="0" fillId="4" borderId="3" xfId="0" applyFill="1" applyBorder="1" applyAlignment="1">
      <alignment vertical="top" wrapText="1"/>
    </xf>
    <xf numFmtId="0" fontId="30" fillId="4" borderId="4" xfId="0" applyFont="1" applyFill="1" applyBorder="1" applyAlignment="1">
      <alignment wrapText="1"/>
    </xf>
    <xf numFmtId="0" fontId="30" fillId="4" borderId="3" xfId="0" applyFont="1" applyFill="1" applyBorder="1" applyAlignment="1">
      <alignment horizontal="justify" vertical="top" wrapText="1"/>
    </xf>
    <xf numFmtId="0" fontId="29" fillId="2" borderId="3" xfId="0" applyFont="1" applyFill="1" applyBorder="1" applyAlignment="1">
      <alignment horizontal="center" wrapText="1"/>
    </xf>
    <xf numFmtId="43" fontId="14" fillId="3" borderId="4" xfId="1" applyFont="1" applyFill="1" applyBorder="1" applyAlignment="1">
      <alignment wrapText="1"/>
    </xf>
    <xf numFmtId="43" fontId="30" fillId="3" borderId="4" xfId="1" applyFont="1" applyFill="1" applyBorder="1" applyAlignment="1">
      <alignment horizontal="center" wrapText="1"/>
    </xf>
    <xf numFmtId="0" fontId="31" fillId="2" borderId="1" xfId="0" applyFont="1" applyFill="1" applyBorder="1" applyAlignment="1">
      <alignment horizontal="center" wrapText="1"/>
    </xf>
    <xf numFmtId="0" fontId="31" fillId="2" borderId="2" xfId="0" applyFont="1" applyFill="1" applyBorder="1" applyAlignment="1">
      <alignment horizontal="center" wrapText="1"/>
    </xf>
    <xf numFmtId="0" fontId="30" fillId="4" borderId="3" xfId="0" applyFont="1" applyFill="1" applyBorder="1" applyAlignment="1">
      <alignment horizontal="justify" wrapText="1"/>
    </xf>
    <xf numFmtId="0" fontId="30" fillId="3" borderId="4" xfId="0" applyFont="1" applyFill="1" applyBorder="1" applyAlignment="1">
      <alignment horizontal="justify" vertical="top" wrapText="1"/>
    </xf>
    <xf numFmtId="0" fontId="31" fillId="2" borderId="3" xfId="0" applyFont="1" applyFill="1" applyBorder="1" applyAlignment="1">
      <alignment horizontal="justify" vertical="top" wrapText="1"/>
    </xf>
    <xf numFmtId="0" fontId="30" fillId="2" borderId="4" xfId="0" applyFont="1" applyFill="1" applyBorder="1" applyAlignment="1">
      <alignment horizontal="justify" vertical="top" wrapText="1"/>
    </xf>
    <xf numFmtId="43" fontId="30" fillId="2" borderId="4" xfId="0" applyNumberFormat="1" applyFont="1" applyFill="1" applyBorder="1" applyAlignment="1">
      <alignment horizontal="justify" vertical="top" wrapText="1"/>
    </xf>
    <xf numFmtId="43" fontId="14" fillId="0" borderId="0" xfId="1" applyFont="1"/>
    <xf numFmtId="0" fontId="21" fillId="3" borderId="4" xfId="0" applyFont="1" applyFill="1" applyBorder="1" applyAlignment="1">
      <alignment horizontal="center" wrapText="1"/>
    </xf>
    <xf numFmtId="0" fontId="26" fillId="2" borderId="2" xfId="0" applyFont="1" applyFill="1" applyBorder="1" applyAlignment="1">
      <alignment horizontal="center" vertical="top" wrapText="1"/>
    </xf>
    <xf numFmtId="43" fontId="26" fillId="2" borderId="2" xfId="1" applyFont="1" applyFill="1" applyBorder="1" applyAlignment="1">
      <alignment horizontal="center" vertical="top" wrapText="1"/>
    </xf>
    <xf numFmtId="43" fontId="26" fillId="2" borderId="4" xfId="1" applyFont="1" applyFill="1" applyBorder="1" applyAlignment="1">
      <alignment wrapText="1"/>
    </xf>
    <xf numFmtId="43" fontId="21" fillId="3" borderId="4" xfId="1" applyFont="1" applyFill="1" applyBorder="1" applyAlignment="1">
      <alignment horizontal="center" wrapText="1"/>
    </xf>
    <xf numFmtId="0" fontId="26" fillId="2" borderId="9" xfId="0" applyFont="1" applyFill="1" applyBorder="1" applyAlignment="1">
      <alignment horizontal="center" vertical="top" wrapText="1"/>
    </xf>
    <xf numFmtId="0" fontId="26" fillId="2" borderId="10" xfId="0" applyFont="1" applyFill="1" applyBorder="1" applyAlignment="1">
      <alignment horizontal="center" vertical="top" wrapText="1"/>
    </xf>
    <xf numFmtId="43" fontId="20" fillId="2" borderId="2" xfId="1" applyFont="1" applyFill="1" applyBorder="1" applyAlignment="1">
      <alignment horizontal="center" vertical="top" wrapText="1"/>
    </xf>
    <xf numFmtId="0" fontId="26" fillId="2" borderId="7" xfId="0" applyFont="1" applyFill="1" applyBorder="1" applyAlignment="1">
      <alignment wrapText="1"/>
    </xf>
    <xf numFmtId="0" fontId="26" fillId="2" borderId="3" xfId="0" applyFont="1" applyFill="1" applyBorder="1" applyAlignment="1">
      <alignment wrapText="1"/>
    </xf>
    <xf numFmtId="0" fontId="21" fillId="3" borderId="4" xfId="0" applyFont="1" applyFill="1" applyBorder="1" applyAlignment="1">
      <alignment horizontal="justify" vertical="top"/>
    </xf>
    <xf numFmtId="0" fontId="26" fillId="2" borderId="1" xfId="0" applyFont="1" applyFill="1" applyBorder="1" applyAlignment="1">
      <alignment horizontal="center" vertical="top"/>
    </xf>
    <xf numFmtId="0" fontId="26" fillId="2" borderId="2" xfId="0" applyFont="1" applyFill="1" applyBorder="1" applyAlignment="1">
      <alignment horizontal="center" vertical="top"/>
    </xf>
    <xf numFmtId="0" fontId="21" fillId="4" borderId="3" xfId="0" applyFont="1" applyFill="1" applyBorder="1" applyAlignment="1">
      <alignment horizontal="justify" vertical="top"/>
    </xf>
    <xf numFmtId="0" fontId="21" fillId="2" borderId="4" xfId="0" applyFont="1" applyFill="1" applyBorder="1" applyAlignment="1">
      <alignment horizontal="justify" vertical="top"/>
    </xf>
    <xf numFmtId="43" fontId="21" fillId="3" borderId="4" xfId="1" applyFont="1" applyFill="1" applyBorder="1" applyAlignment="1">
      <alignment horizontal="justify" vertical="top"/>
    </xf>
    <xf numFmtId="43" fontId="26" fillId="2" borderId="2" xfId="1" applyFont="1" applyFill="1" applyBorder="1" applyAlignment="1">
      <alignment horizontal="center" vertical="center"/>
    </xf>
    <xf numFmtId="43" fontId="14" fillId="0" borderId="0" xfId="1" applyFont="1" applyAlignment="1">
      <alignment horizontal="center" vertical="center"/>
    </xf>
    <xf numFmtId="43" fontId="21" fillId="3" borderId="4" xfId="1" applyFont="1" applyFill="1" applyBorder="1" applyAlignment="1">
      <alignment horizontal="center" vertical="center"/>
    </xf>
    <xf numFmtId="0" fontId="26" fillId="2" borderId="4" xfId="0" applyFont="1" applyFill="1" applyBorder="1" applyAlignment="1">
      <alignment horizontal="center" vertical="top"/>
    </xf>
    <xf numFmtId="0" fontId="26" fillId="2" borderId="3" xfId="0" applyFont="1" applyFill="1" applyBorder="1" applyAlignment="1">
      <alignment horizontal="justify" vertical="top"/>
    </xf>
    <xf numFmtId="43" fontId="21" fillId="2" borderId="4" xfId="1" applyFont="1" applyFill="1" applyBorder="1" applyAlignment="1">
      <alignment horizontal="justify" vertical="top"/>
    </xf>
    <xf numFmtId="43" fontId="28" fillId="3" borderId="4" xfId="1" applyFont="1" applyFill="1" applyBorder="1" applyAlignment="1">
      <alignment horizontal="center" wrapText="1"/>
    </xf>
    <xf numFmtId="0" fontId="28" fillId="3" borderId="5" xfId="0" applyFont="1" applyFill="1" applyBorder="1" applyAlignment="1">
      <alignment horizontal="center" wrapText="1"/>
    </xf>
    <xf numFmtId="43" fontId="0" fillId="0" borderId="0" xfId="0" applyNumberFormat="1"/>
    <xf numFmtId="0" fontId="31" fillId="2" borderId="1" xfId="0" applyFont="1" applyFill="1" applyBorder="1" applyAlignment="1">
      <alignment horizontal="center" vertical="top" wrapText="1"/>
    </xf>
    <xf numFmtId="0" fontId="31" fillId="2" borderId="2" xfId="0" applyFont="1" applyFill="1" applyBorder="1" applyAlignment="1">
      <alignment horizontal="center" vertical="top" wrapText="1"/>
    </xf>
    <xf numFmtId="0" fontId="31" fillId="2" borderId="9" xfId="0" applyFont="1" applyFill="1" applyBorder="1" applyAlignment="1">
      <alignment horizontal="center" vertical="top" wrapText="1"/>
    </xf>
    <xf numFmtId="0" fontId="16" fillId="0" borderId="16" xfId="0" applyFont="1" applyBorder="1"/>
    <xf numFmtId="0" fontId="16" fillId="0" borderId="0" xfId="0" applyFont="1"/>
    <xf numFmtId="0" fontId="0" fillId="0" borderId="0" xfId="0" applyAlignment="1">
      <alignment horizontal="center" vertical="top"/>
    </xf>
    <xf numFmtId="0" fontId="0" fillId="0" borderId="0" xfId="0" applyNumberFormat="1" applyAlignment="1">
      <alignment horizontal="center" vertical="top"/>
    </xf>
    <xf numFmtId="43" fontId="18" fillId="3" borderId="4" xfId="1" applyFont="1" applyFill="1" applyBorder="1" applyAlignment="1">
      <alignment horizontal="center" vertical="center" wrapText="1"/>
    </xf>
    <xf numFmtId="0" fontId="26" fillId="2" borderId="1" xfId="0" applyFont="1" applyFill="1" applyBorder="1" applyAlignment="1">
      <alignment horizontal="center"/>
    </xf>
    <xf numFmtId="0" fontId="26" fillId="2" borderId="2" xfId="0" applyFont="1" applyFill="1" applyBorder="1" applyAlignment="1">
      <alignment horizontal="center"/>
    </xf>
    <xf numFmtId="0" fontId="11" fillId="0" borderId="0" xfId="0" applyFont="1" applyAlignment="1">
      <alignment horizontal="center" vertical="center"/>
    </xf>
    <xf numFmtId="9" fontId="11" fillId="0" borderId="0" xfId="0" applyNumberFormat="1" applyFont="1" applyAlignment="1">
      <alignment horizontal="center" vertical="center"/>
    </xf>
    <xf numFmtId="49" fontId="18" fillId="3" borderId="4" xfId="1" applyNumberFormat="1" applyFont="1" applyFill="1" applyBorder="1" applyAlignment="1">
      <alignment horizontal="center" vertical="center" wrapText="1"/>
    </xf>
    <xf numFmtId="43" fontId="32" fillId="3" borderId="4" xfId="1" applyFont="1" applyFill="1" applyBorder="1" applyAlignment="1">
      <alignment horizontal="center" vertical="center" wrapText="1"/>
    </xf>
    <xf numFmtId="0" fontId="18" fillId="3" borderId="4" xfId="1" applyNumberFormat="1" applyFont="1" applyFill="1" applyBorder="1" applyAlignment="1">
      <alignment horizontal="center" vertical="center" wrapText="1"/>
    </xf>
    <xf numFmtId="0" fontId="17" fillId="2" borderId="4" xfId="1" applyNumberFormat="1" applyFont="1" applyFill="1" applyBorder="1" applyAlignment="1">
      <alignment horizontal="center" vertical="center" wrapText="1"/>
    </xf>
    <xf numFmtId="0" fontId="17" fillId="2" borderId="3" xfId="1" applyNumberFormat="1" applyFont="1" applyFill="1" applyBorder="1" applyAlignment="1">
      <alignment horizontal="center" vertical="center" wrapText="1"/>
    </xf>
    <xf numFmtId="0" fontId="26" fillId="2" borderId="2" xfId="0" applyFont="1" applyFill="1" applyBorder="1" applyAlignment="1">
      <alignment horizontal="center" vertical="top"/>
    </xf>
    <xf numFmtId="0" fontId="21" fillId="4" borderId="2" xfId="0" applyFont="1" applyFill="1" applyBorder="1" applyAlignment="1">
      <alignment horizontal="center" vertical="top"/>
    </xf>
    <xf numFmtId="0" fontId="20" fillId="2" borderId="9" xfId="0" applyFont="1" applyFill="1" applyBorder="1" applyAlignment="1">
      <alignment horizontal="center" vertical="top" wrapText="1"/>
    </xf>
    <xf numFmtId="0" fontId="26" fillId="2" borderId="2" xfId="0" applyFont="1" applyFill="1" applyBorder="1" applyAlignment="1">
      <alignment horizontal="center" vertical="top"/>
    </xf>
    <xf numFmtId="0" fontId="35" fillId="4" borderId="4" xfId="0" applyFont="1" applyFill="1" applyBorder="1" applyAlignment="1"/>
    <xf numFmtId="0" fontId="36" fillId="3" borderId="4" xfId="0" applyFont="1" applyFill="1" applyBorder="1" applyAlignment="1">
      <alignment horizontal="center"/>
    </xf>
    <xf numFmtId="0" fontId="37" fillId="2" borderId="3" xfId="0" applyFont="1" applyFill="1" applyBorder="1" applyAlignment="1">
      <alignment horizontal="center"/>
    </xf>
    <xf numFmtId="0" fontId="35" fillId="4" borderId="4" xfId="0" applyFont="1" applyFill="1" applyBorder="1" applyAlignment="1">
      <alignment vertical="top"/>
    </xf>
    <xf numFmtId="0" fontId="21" fillId="4" borderId="3" xfId="0" applyFont="1" applyFill="1" applyBorder="1" applyAlignment="1">
      <alignment horizontal="center" vertical="top"/>
    </xf>
    <xf numFmtId="0" fontId="21" fillId="4" borderId="4" xfId="0" applyFont="1" applyFill="1" applyBorder="1" applyAlignment="1">
      <alignment horizontal="justify" vertical="top"/>
    </xf>
    <xf numFmtId="4" fontId="21" fillId="3" borderId="4" xfId="0" applyNumberFormat="1" applyFont="1" applyFill="1" applyBorder="1" applyAlignment="1">
      <alignment horizontal="justify" vertical="top"/>
    </xf>
    <xf numFmtId="0" fontId="21" fillId="4" borderId="6" xfId="0" applyFont="1" applyFill="1" applyBorder="1" applyAlignment="1">
      <alignment horizontal="center" vertical="top"/>
    </xf>
    <xf numFmtId="0" fontId="21" fillId="4" borderId="5" xfId="0" applyFont="1" applyFill="1" applyBorder="1" applyAlignment="1">
      <alignment horizontal="justify" vertical="top"/>
    </xf>
    <xf numFmtId="4" fontId="21" fillId="3" borderId="5" xfId="0" applyNumberFormat="1" applyFont="1" applyFill="1" applyBorder="1" applyAlignment="1">
      <alignment horizontal="justify" vertical="top"/>
    </xf>
    <xf numFmtId="4" fontId="21" fillId="2" borderId="4" xfId="0" applyNumberFormat="1" applyFont="1" applyFill="1" applyBorder="1" applyAlignment="1">
      <alignment horizontal="justify" vertical="top"/>
    </xf>
    <xf numFmtId="0" fontId="26" fillId="2" borderId="11" xfId="0" applyFont="1" applyFill="1" applyBorder="1" applyAlignment="1">
      <alignment horizontal="center" vertical="top"/>
    </xf>
    <xf numFmtId="0" fontId="0" fillId="4" borderId="3" xfId="0" applyFill="1" applyBorder="1" applyAlignment="1">
      <alignment horizontal="center"/>
    </xf>
    <xf numFmtId="0" fontId="40" fillId="4" borderId="4" xfId="0" applyFont="1" applyFill="1" applyBorder="1" applyAlignment="1">
      <alignment horizontal="justify" vertical="top"/>
    </xf>
    <xf numFmtId="0" fontId="0" fillId="4" borderId="6" xfId="0" applyFill="1" applyBorder="1" applyAlignment="1">
      <alignment horizontal="center"/>
    </xf>
    <xf numFmtId="0" fontId="40" fillId="4" borderId="5" xfId="0" applyFont="1" applyFill="1" applyBorder="1" applyAlignment="1">
      <alignment horizontal="justify" vertical="top"/>
    </xf>
    <xf numFmtId="0" fontId="21" fillId="3" borderId="5" xfId="0" applyFont="1" applyFill="1" applyBorder="1" applyAlignment="1">
      <alignment horizontal="justify" vertical="top"/>
    </xf>
    <xf numFmtId="0" fontId="20" fillId="2" borderId="11" xfId="0" applyFont="1" applyFill="1" applyBorder="1" applyAlignment="1">
      <alignment horizontal="center" vertical="top"/>
    </xf>
    <xf numFmtId="0" fontId="20" fillId="2" borderId="4" xfId="0" applyFont="1" applyFill="1" applyBorder="1" applyAlignment="1">
      <alignment horizontal="center" vertical="top"/>
    </xf>
    <xf numFmtId="4" fontId="21" fillId="2" borderId="4" xfId="0" applyNumberFormat="1" applyFont="1" applyFill="1" applyBorder="1" applyAlignment="1">
      <alignment horizontal="center" vertical="top"/>
    </xf>
    <xf numFmtId="0" fontId="31" fillId="2" borderId="1" xfId="0" applyFont="1" applyFill="1" applyBorder="1" applyAlignment="1">
      <alignment horizontal="justify"/>
    </xf>
    <xf numFmtId="0" fontId="31" fillId="2" borderId="9" xfId="0" applyFont="1" applyFill="1" applyBorder="1" applyAlignment="1">
      <alignment horizontal="center"/>
    </xf>
    <xf numFmtId="0" fontId="31" fillId="2" borderId="2" xfId="0" applyFont="1" applyFill="1" applyBorder="1" applyAlignment="1">
      <alignment horizontal="center"/>
    </xf>
    <xf numFmtId="4" fontId="31" fillId="2" borderId="10" xfId="0" applyNumberFormat="1" applyFont="1" applyFill="1" applyBorder="1" applyAlignment="1">
      <alignment horizontal="justify"/>
    </xf>
    <xf numFmtId="4" fontId="31" fillId="2" borderId="2" xfId="0" applyNumberFormat="1" applyFont="1" applyFill="1" applyBorder="1" applyAlignment="1">
      <alignment horizontal="justify"/>
    </xf>
    <xf numFmtId="0" fontId="30" fillId="4" borderId="3" xfId="0" applyFont="1" applyFill="1" applyBorder="1" applyAlignment="1">
      <alignment horizontal="justify"/>
    </xf>
    <xf numFmtId="0" fontId="41" fillId="4" borderId="4" xfId="0" applyFont="1" applyFill="1" applyBorder="1" applyAlignment="1">
      <alignment horizontal="justify"/>
    </xf>
    <xf numFmtId="0" fontId="41" fillId="4" borderId="4" xfId="0" applyFont="1" applyFill="1" applyBorder="1" applyAlignment="1">
      <alignment horizontal="center"/>
    </xf>
    <xf numFmtId="0" fontId="0" fillId="4" borderId="4" xfId="0" applyFill="1" applyBorder="1" applyAlignment="1"/>
    <xf numFmtId="4" fontId="41" fillId="4" borderId="4" xfId="0" applyNumberFormat="1" applyFont="1" applyFill="1" applyBorder="1" applyAlignment="1">
      <alignment horizontal="justify"/>
    </xf>
    <xf numFmtId="0" fontId="30" fillId="3" borderId="3" xfId="0" applyFont="1" applyFill="1" applyBorder="1" applyAlignment="1">
      <alignment horizontal="justify"/>
    </xf>
    <xf numFmtId="0" fontId="30" fillId="3" borderId="4" xfId="0" applyFont="1" applyFill="1" applyBorder="1" applyAlignment="1">
      <alignment horizontal="justify"/>
    </xf>
    <xf numFmtId="4" fontId="30" fillId="3" borderId="4" xfId="0" applyNumberFormat="1" applyFont="1" applyFill="1" applyBorder="1" applyAlignment="1">
      <alignment horizontal="justify"/>
    </xf>
    <xf numFmtId="0" fontId="30" fillId="4" borderId="3" xfId="0" applyFont="1" applyFill="1" applyBorder="1" applyAlignment="1">
      <alignment horizontal="center"/>
    </xf>
    <xf numFmtId="4" fontId="41" fillId="4" borderId="4" xfId="0" applyNumberFormat="1" applyFont="1" applyFill="1" applyBorder="1" applyAlignment="1">
      <alignment horizontal="center"/>
    </xf>
    <xf numFmtId="0" fontId="30" fillId="3" borderId="3" xfId="0" applyFont="1" applyFill="1" applyBorder="1" applyAlignment="1">
      <alignment horizontal="center"/>
    </xf>
    <xf numFmtId="0" fontId="30" fillId="3" borderId="4" xfId="0" applyFont="1" applyFill="1" applyBorder="1" applyAlignment="1">
      <alignment horizontal="center"/>
    </xf>
    <xf numFmtId="0" fontId="30" fillId="3" borderId="4" xfId="0" applyFont="1" applyFill="1" applyBorder="1" applyAlignment="1"/>
    <xf numFmtId="0" fontId="31" fillId="2" borderId="3" xfId="0" applyFont="1" applyFill="1" applyBorder="1" applyAlignment="1">
      <alignment horizontal="center"/>
    </xf>
    <xf numFmtId="4" fontId="31" fillId="2" borderId="10" xfId="0" applyNumberFormat="1" applyFont="1" applyFill="1" applyBorder="1" applyAlignment="1">
      <alignment horizontal="center"/>
    </xf>
    <xf numFmtId="4" fontId="31" fillId="2" borderId="2" xfId="0" applyNumberFormat="1" applyFont="1" applyFill="1" applyBorder="1" applyAlignment="1">
      <alignment horizontal="center"/>
    </xf>
    <xf numFmtId="0" fontId="31" fillId="2" borderId="4" xfId="0" applyFont="1" applyFill="1" applyBorder="1" applyAlignment="1">
      <alignment horizontal="center"/>
    </xf>
    <xf numFmtId="0" fontId="30" fillId="3" borderId="7" xfId="0" applyFont="1" applyFill="1" applyBorder="1" applyAlignment="1">
      <alignment horizontal="justify"/>
    </xf>
    <xf numFmtId="0" fontId="30" fillId="3" borderId="5" xfId="0" applyFont="1" applyFill="1" applyBorder="1" applyAlignment="1">
      <alignment horizontal="justify"/>
    </xf>
    <xf numFmtId="0" fontId="41" fillId="4" borderId="7" xfId="0" applyFont="1" applyFill="1" applyBorder="1" applyAlignment="1">
      <alignment horizontal="center"/>
    </xf>
    <xf numFmtId="0" fontId="41" fillId="4" borderId="5" xfId="0" applyFont="1" applyFill="1" applyBorder="1" applyAlignment="1">
      <alignment horizontal="center"/>
    </xf>
    <xf numFmtId="4" fontId="41" fillId="4" borderId="7" xfId="0" applyNumberFormat="1" applyFont="1" applyFill="1" applyBorder="1" applyAlignment="1">
      <alignment horizontal="center"/>
    </xf>
    <xf numFmtId="0" fontId="41" fillId="4" borderId="3" xfId="0" applyFont="1" applyFill="1" applyBorder="1" applyAlignment="1">
      <alignment horizontal="center"/>
    </xf>
    <xf numFmtId="0" fontId="41" fillId="4" borderId="3" xfId="0" applyFont="1" applyFill="1" applyBorder="1" applyAlignment="1">
      <alignment horizontal="justify"/>
    </xf>
    <xf numFmtId="0" fontId="30" fillId="4" borderId="4" xfId="0" applyFont="1" applyFill="1" applyBorder="1" applyAlignment="1">
      <alignment horizontal="justify"/>
    </xf>
    <xf numFmtId="0" fontId="31" fillId="2" borderId="9" xfId="0" applyFont="1" applyFill="1" applyBorder="1" applyAlignment="1">
      <alignment horizontal="center" vertical="top"/>
    </xf>
    <xf numFmtId="0" fontId="31" fillId="2" borderId="10" xfId="0" applyFont="1" applyFill="1" applyBorder="1" applyAlignment="1">
      <alignment horizontal="center" vertical="top"/>
    </xf>
    <xf numFmtId="0" fontId="31" fillId="2" borderId="2" xfId="0" applyFont="1" applyFill="1" applyBorder="1" applyAlignment="1">
      <alignment horizontal="center" vertical="top"/>
    </xf>
    <xf numFmtId="4" fontId="41" fillId="2" borderId="4" xfId="0" applyNumberFormat="1" applyFont="1" applyFill="1" applyBorder="1" applyAlignment="1">
      <alignment horizontal="justify" vertical="top"/>
    </xf>
    <xf numFmtId="0" fontId="20" fillId="2" borderId="1" xfId="0" applyFont="1" applyFill="1" applyBorder="1" applyAlignment="1">
      <alignment horizontal="center" vertical="top"/>
    </xf>
    <xf numFmtId="0" fontId="20" fillId="2" borderId="2" xfId="0" applyFont="1" applyFill="1" applyBorder="1" applyAlignment="1">
      <alignment horizontal="center" vertical="top"/>
    </xf>
    <xf numFmtId="0" fontId="39" fillId="2" borderId="2" xfId="0" applyFont="1" applyFill="1" applyBorder="1" applyAlignment="1">
      <alignment horizontal="center" vertical="top"/>
    </xf>
    <xf numFmtId="0" fontId="18" fillId="0" borderId="0" xfId="0" applyFont="1" applyAlignment="1">
      <alignment horizontal="left"/>
    </xf>
    <xf numFmtId="0" fontId="25" fillId="0" borderId="0" xfId="0" applyFont="1" applyAlignment="1">
      <alignment horizontal="left"/>
    </xf>
    <xf numFmtId="0" fontId="18" fillId="0" borderId="0" xfId="0" applyFont="1" applyAlignment="1">
      <alignment horizontal="center"/>
    </xf>
    <xf numFmtId="0" fontId="20" fillId="2" borderId="9" xfId="0" applyFont="1" applyFill="1" applyBorder="1" applyAlignment="1">
      <alignment horizontal="center" vertical="top"/>
    </xf>
    <xf numFmtId="0" fontId="22" fillId="2" borderId="2" xfId="0" applyFont="1" applyFill="1" applyBorder="1" applyAlignment="1">
      <alignment horizontal="center"/>
    </xf>
    <xf numFmtId="0" fontId="24" fillId="3" borderId="5" xfId="0" applyFont="1" applyFill="1" applyBorder="1" applyAlignment="1">
      <alignment horizontal="center"/>
    </xf>
    <xf numFmtId="0" fontId="24" fillId="3" borderId="4" xfId="0" applyFont="1" applyFill="1" applyBorder="1" applyAlignment="1">
      <alignment horizontal="center"/>
    </xf>
    <xf numFmtId="0" fontId="24" fillId="2" borderId="4" xfId="0" applyFont="1" applyFill="1" applyBorder="1" applyAlignment="1">
      <alignment horizontal="justify" vertical="top"/>
    </xf>
    <xf numFmtId="0" fontId="26" fillId="2" borderId="4" xfId="0" applyFont="1" applyFill="1" applyBorder="1" applyAlignment="1">
      <alignment horizontal="justify" vertical="top"/>
    </xf>
    <xf numFmtId="0" fontId="26" fillId="2" borderId="8" xfId="0" applyFont="1" applyFill="1" applyBorder="1" applyAlignment="1">
      <alignment horizontal="center"/>
    </xf>
    <xf numFmtId="0" fontId="26" fillId="2" borderId="4" xfId="0" applyFont="1" applyFill="1" applyBorder="1" applyAlignment="1">
      <alignment horizontal="center"/>
    </xf>
    <xf numFmtId="0" fontId="21" fillId="3" borderId="4" xfId="0" applyFont="1" applyFill="1" applyBorder="1" applyAlignment="1">
      <alignment horizontal="center"/>
    </xf>
    <xf numFmtId="3" fontId="21" fillId="3" borderId="4" xfId="0" applyNumberFormat="1" applyFont="1" applyFill="1" applyBorder="1" applyAlignment="1">
      <alignment horizontal="center"/>
    </xf>
    <xf numFmtId="4" fontId="21" fillId="3" borderId="4" xfId="0" applyNumberFormat="1" applyFont="1" applyFill="1" applyBorder="1" applyAlignment="1">
      <alignment horizontal="center"/>
    </xf>
    <xf numFmtId="0" fontId="26" fillId="2" borderId="1" xfId="0" applyFont="1" applyFill="1" applyBorder="1" applyAlignment="1">
      <alignment horizontal="left" vertical="top"/>
    </xf>
    <xf numFmtId="0" fontId="26" fillId="2" borderId="3" xfId="0" applyFont="1" applyFill="1" applyBorder="1" applyAlignment="1">
      <alignment horizontal="left" vertical="top"/>
    </xf>
    <xf numFmtId="0" fontId="21" fillId="3" borderId="3" xfId="0" applyFont="1" applyFill="1" applyBorder="1" applyAlignment="1">
      <alignment horizontal="left"/>
    </xf>
    <xf numFmtId="0" fontId="30" fillId="3" borderId="3" xfId="0" applyFont="1" applyFill="1" applyBorder="1" applyAlignment="1">
      <alignment horizontal="left"/>
    </xf>
    <xf numFmtId="0" fontId="30" fillId="0" borderId="0" xfId="0" applyFont="1" applyAlignment="1">
      <alignment horizontal="right"/>
    </xf>
    <xf numFmtId="0" fontId="25" fillId="0" borderId="0" xfId="0" applyFont="1"/>
    <xf numFmtId="0" fontId="21" fillId="3" borderId="3" xfId="0" applyFont="1" applyFill="1" applyBorder="1" applyAlignment="1">
      <alignment horizontal="justify" vertical="top"/>
    </xf>
    <xf numFmtId="0" fontId="26" fillId="2" borderId="1" xfId="0" applyFont="1" applyFill="1" applyBorder="1" applyAlignment="1">
      <alignment horizontal="center" wrapText="1"/>
    </xf>
    <xf numFmtId="0" fontId="26" fillId="2" borderId="2" xfId="0" applyFont="1" applyFill="1" applyBorder="1" applyAlignment="1">
      <alignment horizontal="center" wrapText="1"/>
    </xf>
    <xf numFmtId="0" fontId="21" fillId="3" borderId="3" xfId="0" applyFont="1" applyFill="1" applyBorder="1" applyAlignment="1">
      <alignment horizontal="center" vertical="top" wrapText="1"/>
    </xf>
    <xf numFmtId="4" fontId="21" fillId="3" borderId="4" xfId="0" applyNumberFormat="1" applyFont="1" applyFill="1" applyBorder="1" applyAlignment="1">
      <alignment horizontal="right" vertical="top"/>
    </xf>
    <xf numFmtId="4" fontId="21" fillId="3" borderId="5" xfId="0" applyNumberFormat="1" applyFont="1" applyFill="1" applyBorder="1" applyAlignment="1">
      <alignment horizontal="right" vertical="top"/>
    </xf>
    <xf numFmtId="0" fontId="35" fillId="4" borderId="5" xfId="0" applyFont="1" applyFill="1" applyBorder="1" applyAlignment="1">
      <alignment vertical="top"/>
    </xf>
    <xf numFmtId="43" fontId="18" fillId="3" borderId="18" xfId="1" applyFont="1" applyFill="1" applyBorder="1" applyAlignment="1">
      <alignment horizontal="center" wrapText="1"/>
    </xf>
    <xf numFmtId="43" fontId="18" fillId="3" borderId="19" xfId="1" applyFont="1" applyFill="1" applyBorder="1" applyAlignment="1">
      <alignment horizontal="center" wrapText="1"/>
    </xf>
    <xf numFmtId="0" fontId="17" fillId="2" borderId="20" xfId="0" applyFont="1" applyFill="1" applyBorder="1" applyAlignment="1">
      <alignment horizontal="center" vertical="center" wrapText="1"/>
    </xf>
    <xf numFmtId="43" fontId="18" fillId="3" borderId="21" xfId="1" applyFont="1" applyFill="1" applyBorder="1" applyAlignment="1">
      <alignment wrapText="1"/>
    </xf>
    <xf numFmtId="43" fontId="18" fillId="3" borderId="22" xfId="1" applyFont="1" applyFill="1" applyBorder="1" applyAlignment="1">
      <alignment wrapText="1"/>
    </xf>
    <xf numFmtId="43" fontId="19" fillId="3" borderId="21" xfId="1" applyFont="1" applyFill="1" applyBorder="1" applyAlignment="1">
      <alignment wrapText="1"/>
    </xf>
    <xf numFmtId="43" fontId="18" fillId="3" borderId="21" xfId="1" applyFont="1" applyFill="1" applyBorder="1" applyAlignment="1">
      <alignment horizontal="center" wrapText="1"/>
    </xf>
    <xf numFmtId="43" fontId="18" fillId="3" borderId="22" xfId="1" applyFont="1" applyFill="1" applyBorder="1" applyAlignment="1">
      <alignment horizontal="center" wrapText="1"/>
    </xf>
    <xf numFmtId="0" fontId="17" fillId="2" borderId="23" xfId="0" applyFont="1" applyFill="1" applyBorder="1" applyAlignment="1">
      <alignment horizontal="center" vertical="center" wrapText="1"/>
    </xf>
    <xf numFmtId="43" fontId="18" fillId="3" borderId="24" xfId="1" applyFont="1" applyFill="1" applyBorder="1" applyAlignment="1">
      <alignment horizontal="center" wrapText="1"/>
    </xf>
    <xf numFmtId="43" fontId="18" fillId="3" borderId="25" xfId="1" applyFont="1" applyFill="1" applyBorder="1" applyAlignment="1">
      <alignment horizontal="center" wrapText="1"/>
    </xf>
    <xf numFmtId="43" fontId="0" fillId="0" borderId="0" xfId="1" applyFont="1"/>
    <xf numFmtId="43" fontId="21" fillId="2" borderId="4" xfId="0" applyNumberFormat="1" applyFont="1" applyFill="1" applyBorder="1" applyAlignment="1">
      <alignment horizontal="justify" vertical="top"/>
    </xf>
    <xf numFmtId="0" fontId="25" fillId="4" borderId="4" xfId="0" applyFont="1" applyFill="1" applyBorder="1" applyAlignment="1">
      <alignment horizontal="center" vertical="top" wrapText="1"/>
    </xf>
    <xf numFmtId="0" fontId="25" fillId="4" borderId="3" xfId="0" applyFont="1" applyFill="1" applyBorder="1" applyAlignment="1">
      <alignment horizontal="center" vertical="center"/>
    </xf>
    <xf numFmtId="43" fontId="25" fillId="3" borderId="4" xfId="1" applyFont="1" applyFill="1" applyBorder="1" applyAlignment="1">
      <alignment horizontal="center" vertical="center"/>
    </xf>
    <xf numFmtId="43" fontId="25" fillId="2" borderId="4" xfId="0" applyNumberFormat="1" applyFont="1" applyFill="1" applyBorder="1" applyAlignment="1">
      <alignment vertical="top"/>
    </xf>
    <xf numFmtId="43" fontId="42" fillId="3" borderId="4" xfId="1" applyFont="1" applyFill="1" applyBorder="1" applyAlignment="1">
      <alignment horizontal="center" vertical="center" wrapText="1"/>
    </xf>
    <xf numFmtId="0" fontId="42" fillId="3" borderId="4" xfId="0" applyFont="1" applyFill="1" applyBorder="1" applyAlignment="1">
      <alignment horizontal="center"/>
    </xf>
    <xf numFmtId="43" fontId="25" fillId="2" borderId="4" xfId="0" applyNumberFormat="1" applyFont="1" applyFill="1" applyBorder="1" applyAlignment="1">
      <alignment horizontal="center"/>
    </xf>
    <xf numFmtId="0" fontId="32" fillId="0" borderId="0" xfId="0" applyFont="1" applyAlignment="1">
      <alignment horizontal="left"/>
    </xf>
    <xf numFmtId="0" fontId="0" fillId="0" borderId="0" xfId="0" applyAlignment="1">
      <alignment wrapText="1"/>
    </xf>
    <xf numFmtId="43" fontId="27" fillId="3" borderId="4" xfId="1" applyFont="1" applyFill="1" applyBorder="1" applyAlignment="1">
      <alignment horizontal="center" vertical="center" wrapText="1"/>
    </xf>
    <xf numFmtId="4" fontId="31" fillId="2" borderId="9" xfId="0" applyNumberFormat="1" applyFont="1" applyFill="1" applyBorder="1" applyAlignment="1">
      <alignment horizontal="right"/>
    </xf>
    <xf numFmtId="0" fontId="0" fillId="4" borderId="4" xfId="0" applyFill="1" applyBorder="1" applyAlignment="1">
      <alignment horizontal="right"/>
    </xf>
    <xf numFmtId="0" fontId="30" fillId="3" borderId="4" xfId="0" applyFont="1" applyFill="1" applyBorder="1" applyAlignment="1">
      <alignment horizontal="right"/>
    </xf>
    <xf numFmtId="0" fontId="41" fillId="4" borderId="4" xfId="0" applyFont="1" applyFill="1" applyBorder="1" applyAlignment="1">
      <alignment horizontal="right"/>
    </xf>
    <xf numFmtId="0" fontId="30" fillId="3" borderId="7" xfId="0" applyFont="1" applyFill="1" applyBorder="1" applyAlignment="1">
      <alignment horizontal="right"/>
    </xf>
    <xf numFmtId="0" fontId="41" fillId="4" borderId="7" xfId="0" applyFont="1" applyFill="1" applyBorder="1" applyAlignment="1">
      <alignment horizontal="right"/>
    </xf>
    <xf numFmtId="0" fontId="31" fillId="2" borderId="10" xfId="0" applyFont="1" applyFill="1" applyBorder="1" applyAlignment="1">
      <alignment horizontal="right" vertical="top"/>
    </xf>
    <xf numFmtId="0" fontId="0" fillId="0" borderId="0" xfId="0" applyAlignment="1">
      <alignment horizontal="right"/>
    </xf>
    <xf numFmtId="165" fontId="32" fillId="3" borderId="4" xfId="1" applyNumberFormat="1" applyFont="1" applyFill="1" applyBorder="1" applyAlignment="1">
      <alignment wrapText="1"/>
    </xf>
    <xf numFmtId="0" fontId="26" fillId="2" borderId="2" xfId="0" applyFont="1" applyFill="1" applyBorder="1" applyAlignment="1">
      <alignment horizontal="center" vertical="top"/>
    </xf>
    <xf numFmtId="0" fontId="20" fillId="2" borderId="8" xfId="0" applyFont="1" applyFill="1" applyBorder="1" applyAlignment="1">
      <alignment horizontal="center" vertical="center"/>
    </xf>
    <xf numFmtId="0" fontId="39" fillId="2" borderId="8" xfId="0" applyFont="1" applyFill="1" applyBorder="1" applyAlignment="1">
      <alignment horizontal="center" vertical="center" wrapText="1"/>
    </xf>
    <xf numFmtId="0" fontId="41" fillId="4" borderId="1" xfId="0" applyFont="1" applyFill="1" applyBorder="1" applyAlignment="1">
      <alignment horizontal="center"/>
    </xf>
    <xf numFmtId="43" fontId="32" fillId="3" borderId="18" xfId="1" applyFont="1" applyFill="1" applyBorder="1" applyAlignment="1">
      <alignment horizontal="center" wrapText="1"/>
    </xf>
    <xf numFmtId="4" fontId="32" fillId="2" borderId="4" xfId="0" applyNumberFormat="1" applyFont="1" applyFill="1" applyBorder="1" applyAlignment="1">
      <alignment horizontal="justify" vertical="top" wrapText="1"/>
    </xf>
    <xf numFmtId="4" fontId="46" fillId="2" borderId="4" xfId="0" applyNumberFormat="1" applyFont="1" applyFill="1" applyBorder="1" applyAlignment="1">
      <alignment horizontal="center"/>
    </xf>
    <xf numFmtId="4" fontId="46" fillId="3" borderId="5" xfId="0" applyNumberFormat="1" applyFont="1" applyFill="1" applyBorder="1" applyAlignment="1">
      <alignment horizontal="center"/>
    </xf>
    <xf numFmtId="0" fontId="21" fillId="4" borderId="4" xfId="0" applyFont="1" applyFill="1" applyBorder="1" applyAlignment="1">
      <alignment horizontal="center" vertical="top"/>
    </xf>
    <xf numFmtId="43" fontId="25" fillId="4" borderId="4" xfId="1" applyFont="1" applyFill="1" applyBorder="1" applyAlignment="1">
      <alignment horizontal="center" vertical="top"/>
    </xf>
    <xf numFmtId="1" fontId="26" fillId="2" borderId="2" xfId="0" applyNumberFormat="1" applyFont="1" applyFill="1" applyBorder="1" applyAlignment="1">
      <alignment horizontal="center"/>
    </xf>
    <xf numFmtId="1" fontId="18" fillId="3" borderId="4" xfId="1" applyNumberFormat="1" applyFont="1" applyFill="1" applyBorder="1" applyAlignment="1">
      <alignment horizontal="center" vertical="center" wrapText="1"/>
    </xf>
    <xf numFmtId="1" fontId="0" fillId="0" borderId="0" xfId="0" applyNumberFormat="1"/>
    <xf numFmtId="0" fontId="34" fillId="2" borderId="1" xfId="0" applyFont="1" applyFill="1" applyBorder="1" applyAlignment="1"/>
    <xf numFmtId="4" fontId="0" fillId="0" borderId="0" xfId="0" applyNumberFormat="1"/>
    <xf numFmtId="3" fontId="38" fillId="3" borderId="4" xfId="0" applyNumberFormat="1" applyFont="1" applyFill="1" applyBorder="1" applyAlignment="1">
      <alignment horizontal="center" vertical="top"/>
    </xf>
    <xf numFmtId="0" fontId="33" fillId="4" borderId="5" xfId="0" applyFont="1" applyFill="1" applyBorder="1" applyAlignment="1">
      <alignment horizontal="center"/>
    </xf>
    <xf numFmtId="0" fontId="34" fillId="2"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17" fillId="2" borderId="17" xfId="0" applyFont="1" applyFill="1" applyBorder="1" applyAlignment="1">
      <alignment horizontal="center" vertical="top" wrapText="1"/>
    </xf>
    <xf numFmtId="4" fontId="0" fillId="0" borderId="0" xfId="1" applyNumberFormat="1" applyFont="1"/>
    <xf numFmtId="0" fontId="0" fillId="6" borderId="0" xfId="0" applyFill="1"/>
    <xf numFmtId="43" fontId="49" fillId="0" borderId="0" xfId="0" applyNumberFormat="1" applyFont="1"/>
    <xf numFmtId="166" fontId="21" fillId="3" borderId="4" xfId="0" applyNumberFormat="1" applyFont="1" applyFill="1" applyBorder="1" applyAlignment="1">
      <alignment horizontal="justify" vertical="top"/>
    </xf>
    <xf numFmtId="0" fontId="50" fillId="2" borderId="3" xfId="0" applyFont="1" applyFill="1" applyBorder="1" applyAlignment="1">
      <alignment horizontal="center" wrapText="1"/>
    </xf>
    <xf numFmtId="43" fontId="27" fillId="3" borderId="4" xfId="1" applyFont="1" applyFill="1" applyBorder="1" applyAlignment="1">
      <alignment horizontal="center" wrapText="1"/>
    </xf>
    <xf numFmtId="43" fontId="45" fillId="2" borderId="1" xfId="1" applyFont="1" applyFill="1" applyBorder="1" applyAlignment="1">
      <alignment horizontal="center" vertical="center" wrapText="1"/>
    </xf>
    <xf numFmtId="43" fontId="17" fillId="2" borderId="1" xfId="1" applyFont="1" applyFill="1" applyBorder="1" applyAlignment="1">
      <alignment horizontal="center" vertical="center" wrapText="1"/>
    </xf>
    <xf numFmtId="43" fontId="14" fillId="0" borderId="0" xfId="1" applyFont="1" applyAlignment="1">
      <alignment horizontal="center" vertical="center"/>
    </xf>
    <xf numFmtId="43" fontId="17" fillId="2" borderId="3" xfId="1" applyFont="1" applyFill="1" applyBorder="1" applyAlignment="1">
      <alignment horizontal="center" vertical="center" wrapText="1"/>
    </xf>
    <xf numFmtId="0" fontId="26" fillId="2" borderId="2" xfId="0" applyFont="1" applyFill="1" applyBorder="1" applyAlignment="1">
      <alignment horizontal="center" vertical="top"/>
    </xf>
    <xf numFmtId="0" fontId="20" fillId="2" borderId="2" xfId="0" applyFont="1" applyFill="1" applyBorder="1" applyAlignment="1">
      <alignment horizontal="center" vertical="top" wrapText="1"/>
    </xf>
    <xf numFmtId="0" fontId="34" fillId="2" borderId="9"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2" xfId="0" applyFont="1" applyFill="1" applyBorder="1" applyAlignment="1">
      <alignment horizontal="center" vertical="center"/>
    </xf>
    <xf numFmtId="0" fontId="43" fillId="2" borderId="14" xfId="0" applyFont="1" applyFill="1" applyBorder="1" applyAlignment="1">
      <alignment horizontal="center" vertical="center"/>
    </xf>
    <xf numFmtId="0" fontId="43" fillId="2" borderId="0" xfId="0" applyFont="1" applyFill="1" applyBorder="1" applyAlignment="1">
      <alignment horizontal="center" vertical="center"/>
    </xf>
    <xf numFmtId="0" fontId="35" fillId="4" borderId="14" xfId="0" applyFont="1" applyFill="1" applyBorder="1" applyAlignment="1">
      <alignment horizontal="center"/>
    </xf>
    <xf numFmtId="0" fontId="35" fillId="4" borderId="0" xfId="0" applyFont="1" applyFill="1" applyBorder="1" applyAlignment="1">
      <alignment horizontal="center"/>
    </xf>
    <xf numFmtId="0" fontId="25" fillId="0" borderId="12" xfId="0" applyFont="1" applyBorder="1" applyAlignment="1">
      <alignment horizontal="center"/>
    </xf>
    <xf numFmtId="0" fontId="20" fillId="2" borderId="9" xfId="0" applyFont="1" applyFill="1" applyBorder="1" applyAlignment="1">
      <alignment horizontal="center" vertical="center"/>
    </xf>
    <xf numFmtId="0" fontId="20" fillId="2" borderId="2" xfId="0" applyFont="1" applyFill="1" applyBorder="1" applyAlignment="1">
      <alignment horizontal="center" vertical="center"/>
    </xf>
    <xf numFmtId="0" fontId="16" fillId="0" borderId="12" xfId="0" applyFont="1" applyBorder="1" applyAlignment="1">
      <alignment horizontal="center"/>
    </xf>
    <xf numFmtId="0" fontId="20" fillId="2" borderId="9" xfId="0" applyFont="1" applyFill="1" applyBorder="1" applyAlignment="1">
      <alignment horizontal="right" vertical="top"/>
    </xf>
    <xf numFmtId="0" fontId="20" fillId="2" borderId="2" xfId="0" applyFont="1" applyFill="1" applyBorder="1" applyAlignment="1">
      <alignment horizontal="right" vertical="top"/>
    </xf>
    <xf numFmtId="0" fontId="20" fillId="2" borderId="9" xfId="0" applyFont="1" applyFill="1" applyBorder="1" applyAlignment="1">
      <alignment horizontal="center" vertical="top"/>
    </xf>
    <xf numFmtId="0" fontId="20" fillId="2" borderId="2" xfId="0" applyFont="1" applyFill="1" applyBorder="1" applyAlignment="1">
      <alignment horizontal="center" vertical="top"/>
    </xf>
    <xf numFmtId="0" fontId="25" fillId="0" borderId="12" xfId="0" applyFont="1" applyBorder="1" applyAlignment="1">
      <alignment horizontal="center" vertical="top"/>
    </xf>
    <xf numFmtId="0" fontId="23" fillId="4" borderId="7" xfId="0" applyFont="1" applyFill="1" applyBorder="1" applyAlignment="1">
      <alignment horizontal="center" vertical="center"/>
    </xf>
    <xf numFmtId="0" fontId="23" fillId="4" borderId="6" xfId="0" applyFont="1" applyFill="1" applyBorder="1" applyAlignment="1">
      <alignment horizontal="center" vertical="center"/>
    </xf>
    <xf numFmtId="0" fontId="22" fillId="2" borderId="9" xfId="0" applyFont="1" applyFill="1" applyBorder="1" applyAlignment="1">
      <alignment horizontal="center" vertical="top" wrapText="1"/>
    </xf>
    <xf numFmtId="0" fontId="22" fillId="2" borderId="2" xfId="0" applyFont="1" applyFill="1" applyBorder="1" applyAlignment="1">
      <alignment horizontal="center" vertical="top" wrapText="1"/>
    </xf>
    <xf numFmtId="0" fontId="23" fillId="4" borderId="7"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3" xfId="0" applyFont="1" applyFill="1" applyBorder="1" applyAlignment="1">
      <alignment horizontal="center" vertical="center"/>
    </xf>
    <xf numFmtId="0" fontId="23" fillId="4" borderId="3" xfId="0" applyFont="1" applyFill="1" applyBorder="1" applyAlignment="1">
      <alignment horizontal="center" vertical="center" wrapText="1"/>
    </xf>
    <xf numFmtId="43" fontId="23" fillId="2" borderId="9" xfId="0" applyNumberFormat="1" applyFont="1" applyFill="1" applyBorder="1" applyAlignment="1">
      <alignment horizontal="center" wrapText="1"/>
    </xf>
    <xf numFmtId="0" fontId="23" fillId="2" borderId="2" xfId="0" applyFont="1" applyFill="1" applyBorder="1" applyAlignment="1">
      <alignment horizontal="center" wrapText="1"/>
    </xf>
    <xf numFmtId="0" fontId="22" fillId="2" borderId="9" xfId="0" applyFont="1" applyFill="1" applyBorder="1" applyAlignment="1">
      <alignment horizontal="center" vertical="top"/>
    </xf>
    <xf numFmtId="0" fontId="22" fillId="2" borderId="2" xfId="0" applyFont="1" applyFill="1" applyBorder="1" applyAlignment="1">
      <alignment horizontal="center" vertical="top"/>
    </xf>
    <xf numFmtId="0" fontId="22" fillId="2" borderId="9" xfId="0" applyFont="1" applyFill="1" applyBorder="1" applyAlignment="1">
      <alignment horizontal="center"/>
    </xf>
    <xf numFmtId="0" fontId="22" fillId="2" borderId="2" xfId="0" applyFont="1" applyFill="1" applyBorder="1" applyAlignment="1">
      <alignment horizontal="center"/>
    </xf>
    <xf numFmtId="0" fontId="24" fillId="4" borderId="13" xfId="0" applyFont="1" applyFill="1" applyBorder="1" applyAlignment="1">
      <alignment horizontal="justify" vertical="top"/>
    </xf>
    <xf numFmtId="0" fontId="24" fillId="4" borderId="8" xfId="0" applyFont="1" applyFill="1" applyBorder="1" applyAlignment="1">
      <alignment horizontal="justify" vertical="top"/>
    </xf>
    <xf numFmtId="0" fontId="24" fillId="4" borderId="14" xfId="0" applyFont="1" applyFill="1" applyBorder="1" applyAlignment="1">
      <alignment horizontal="justify" vertical="top"/>
    </xf>
    <xf numFmtId="0" fontId="24" fillId="4" borderId="5" xfId="0" applyFont="1" applyFill="1" applyBorder="1" applyAlignment="1">
      <alignment horizontal="justify" vertical="top"/>
    </xf>
    <xf numFmtId="0" fontId="24" fillId="4" borderId="11" xfId="0" applyFont="1" applyFill="1" applyBorder="1" applyAlignment="1">
      <alignment horizontal="justify" vertical="top"/>
    </xf>
    <xf numFmtId="0" fontId="24" fillId="4" borderId="4" xfId="0" applyFont="1" applyFill="1" applyBorder="1" applyAlignment="1">
      <alignment horizontal="justify" vertical="top"/>
    </xf>
    <xf numFmtId="0" fontId="24" fillId="3" borderId="7" xfId="0" applyFont="1" applyFill="1" applyBorder="1" applyAlignment="1">
      <alignment horizontal="right" vertical="top"/>
    </xf>
    <xf numFmtId="0" fontId="24" fillId="3" borderId="6" xfId="0" applyFont="1" applyFill="1" applyBorder="1" applyAlignment="1">
      <alignment horizontal="right" vertical="top"/>
    </xf>
    <xf numFmtId="0" fontId="24" fillId="3" borderId="3" xfId="0" applyFont="1" applyFill="1" applyBorder="1" applyAlignment="1">
      <alignment horizontal="right" vertical="top"/>
    </xf>
    <xf numFmtId="0" fontId="21" fillId="3" borderId="14" xfId="0" applyFont="1" applyFill="1" applyBorder="1" applyAlignment="1">
      <alignment horizontal="justify" vertical="top" wrapText="1"/>
    </xf>
    <xf numFmtId="0" fontId="21" fillId="3" borderId="5" xfId="0" applyFont="1" applyFill="1" applyBorder="1" applyAlignment="1">
      <alignment horizontal="justify" vertical="top" wrapText="1"/>
    </xf>
    <xf numFmtId="0" fontId="20" fillId="2" borderId="13" xfId="0" applyFont="1" applyFill="1" applyBorder="1" applyAlignment="1">
      <alignment horizontal="center" vertical="top" wrapText="1"/>
    </xf>
    <xf numFmtId="0" fontId="20" fillId="2" borderId="15" xfId="0" applyFont="1" applyFill="1" applyBorder="1" applyAlignment="1">
      <alignment horizontal="center" vertical="top" wrapText="1"/>
    </xf>
    <xf numFmtId="0" fontId="20" fillId="2" borderId="8" xfId="0" applyFont="1" applyFill="1" applyBorder="1" applyAlignment="1">
      <alignment horizontal="center" vertical="top" wrapText="1"/>
    </xf>
    <xf numFmtId="0" fontId="20" fillId="2" borderId="11" xfId="0" applyFont="1" applyFill="1" applyBorder="1" applyAlignment="1">
      <alignment horizontal="center" vertical="top" wrapText="1"/>
    </xf>
    <xf numFmtId="0" fontId="20" fillId="2" borderId="12" xfId="0" applyFont="1" applyFill="1" applyBorder="1" applyAlignment="1">
      <alignment horizontal="center" vertical="top" wrapText="1"/>
    </xf>
    <xf numFmtId="0" fontId="20" fillId="2" borderId="4" xfId="0" applyFont="1" applyFill="1" applyBorder="1" applyAlignment="1">
      <alignment horizontal="center" vertical="top" wrapText="1"/>
    </xf>
    <xf numFmtId="0" fontId="26" fillId="2" borderId="9" xfId="0" applyFont="1" applyFill="1" applyBorder="1" applyAlignment="1">
      <alignment horizontal="justify" vertical="top" wrapText="1"/>
    </xf>
    <xf numFmtId="0" fontId="26" fillId="2" borderId="2" xfId="0" applyFont="1" applyFill="1" applyBorder="1" applyAlignment="1">
      <alignment horizontal="justify" vertical="top" wrapText="1"/>
    </xf>
    <xf numFmtId="0" fontId="21" fillId="3" borderId="7" xfId="0" applyFont="1" applyFill="1" applyBorder="1" applyAlignment="1">
      <alignment horizontal="justify" vertical="top" wrapText="1"/>
    </xf>
    <xf numFmtId="0" fontId="21" fillId="3" borderId="6" xfId="0" applyFont="1" applyFill="1" applyBorder="1" applyAlignment="1">
      <alignment horizontal="justify" vertical="top" wrapText="1"/>
    </xf>
    <xf numFmtId="0" fontId="21" fillId="3" borderId="3" xfId="0" applyFont="1" applyFill="1" applyBorder="1" applyAlignment="1">
      <alignment horizontal="justify" vertical="top" wrapText="1"/>
    </xf>
    <xf numFmtId="0" fontId="26" fillId="2" borderId="9" xfId="0" applyFont="1" applyFill="1" applyBorder="1" applyAlignment="1">
      <alignment horizontal="center" vertical="top"/>
    </xf>
    <xf numFmtId="0" fontId="26" fillId="2" borderId="2" xfId="0" applyFont="1" applyFill="1" applyBorder="1" applyAlignment="1">
      <alignment horizontal="center" vertical="top"/>
    </xf>
    <xf numFmtId="0" fontId="26" fillId="2" borderId="7" xfId="0" applyFont="1" applyFill="1" applyBorder="1" applyAlignment="1">
      <alignment horizontal="center"/>
    </xf>
    <xf numFmtId="0" fontId="26" fillId="2" borderId="3" xfId="0" applyFont="1" applyFill="1" applyBorder="1" applyAlignment="1">
      <alignment horizontal="center"/>
    </xf>
    <xf numFmtId="0" fontId="26" fillId="2" borderId="7" xfId="0" applyFont="1" applyFill="1" applyBorder="1" applyAlignment="1">
      <alignment horizontal="center" wrapText="1"/>
    </xf>
    <xf numFmtId="0" fontId="26" fillId="2" borderId="3" xfId="0" applyFont="1" applyFill="1" applyBorder="1" applyAlignment="1">
      <alignment horizontal="center" wrapText="1"/>
    </xf>
    <xf numFmtId="0" fontId="26" fillId="2" borderId="7" xfId="0" applyFont="1" applyFill="1" applyBorder="1" applyAlignment="1">
      <alignment horizontal="center" vertical="top" wrapText="1"/>
    </xf>
    <xf numFmtId="0" fontId="26" fillId="2" borderId="3" xfId="0" applyFont="1" applyFill="1" applyBorder="1" applyAlignment="1">
      <alignment horizontal="center" vertical="top" wrapText="1"/>
    </xf>
    <xf numFmtId="0" fontId="29" fillId="2" borderId="9" xfId="0" applyFont="1" applyFill="1" applyBorder="1" applyAlignment="1">
      <alignment horizontal="center" vertical="top" wrapText="1"/>
    </xf>
    <xf numFmtId="0" fontId="29" fillId="2" borderId="2" xfId="0" applyFont="1" applyFill="1" applyBorder="1" applyAlignment="1">
      <alignment horizontal="center" vertical="top" wrapText="1"/>
    </xf>
    <xf numFmtId="43" fontId="44" fillId="2" borderId="9" xfId="0" applyNumberFormat="1" applyFont="1" applyFill="1" applyBorder="1" applyAlignment="1">
      <alignment vertical="top" wrapText="1"/>
    </xf>
    <xf numFmtId="0" fontId="44" fillId="2" borderId="2" xfId="0" applyFont="1" applyFill="1" applyBorder="1" applyAlignment="1">
      <alignment vertical="top" wrapText="1"/>
    </xf>
    <xf numFmtId="0" fontId="16" fillId="0" borderId="12" xfId="0" applyFont="1" applyBorder="1" applyAlignment="1">
      <alignment horizontal="center" vertical="top"/>
    </xf>
    <xf numFmtId="0" fontId="21" fillId="3" borderId="9" xfId="0" applyFont="1" applyFill="1" applyBorder="1" applyAlignment="1"/>
    <xf numFmtId="0" fontId="21" fillId="3" borderId="2" xfId="0" applyFont="1" applyFill="1" applyBorder="1" applyAlignment="1"/>
    <xf numFmtId="0" fontId="21" fillId="4" borderId="6"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9" xfId="0" applyFont="1" applyFill="1" applyBorder="1" applyAlignment="1">
      <alignment horizontal="center" vertical="top"/>
    </xf>
    <xf numFmtId="0" fontId="21" fillId="4" borderId="2" xfId="0" applyFont="1" applyFill="1" applyBorder="1" applyAlignment="1">
      <alignment horizontal="center" vertical="top"/>
    </xf>
    <xf numFmtId="0" fontId="20" fillId="2" borderId="9" xfId="0" applyFont="1" applyFill="1" applyBorder="1" applyAlignment="1">
      <alignment horizontal="center" vertical="top" wrapText="1"/>
    </xf>
    <xf numFmtId="0" fontId="20" fillId="2" borderId="2" xfId="0" applyFont="1" applyFill="1" applyBorder="1" applyAlignment="1">
      <alignment horizontal="center" vertical="top" wrapText="1"/>
    </xf>
    <xf numFmtId="0" fontId="25" fillId="0" borderId="12" xfId="0" applyFont="1" applyBorder="1" applyAlignment="1">
      <alignment horizontal="center" wrapText="1"/>
    </xf>
    <xf numFmtId="43" fontId="32" fillId="3" borderId="10" xfId="1" applyFont="1" applyFill="1" applyBorder="1" applyAlignment="1">
      <alignment horizontal="center" vertical="center" wrapText="1"/>
    </xf>
    <xf numFmtId="43" fontId="32" fillId="3" borderId="2" xfId="1" applyFont="1" applyFill="1" applyBorder="1" applyAlignment="1">
      <alignment horizontal="center" vertical="center" wrapText="1"/>
    </xf>
    <xf numFmtId="43" fontId="14" fillId="0" borderId="0" xfId="1" applyFont="1" applyAlignment="1">
      <alignment horizontal="center" vertical="center"/>
    </xf>
    <xf numFmtId="43" fontId="16" fillId="0" borderId="12" xfId="1" applyFont="1" applyBorder="1" applyAlignment="1">
      <alignment horizontal="center" vertical="center" wrapText="1"/>
    </xf>
    <xf numFmtId="43" fontId="45" fillId="2" borderId="1" xfId="1" applyFont="1" applyFill="1" applyBorder="1" applyAlignment="1">
      <alignment horizontal="center" vertical="center" wrapText="1"/>
    </xf>
    <xf numFmtId="43" fontId="45" fillId="2" borderId="7" xfId="1" applyFont="1" applyFill="1" applyBorder="1" applyAlignment="1">
      <alignment horizontal="center" vertical="center" wrapText="1"/>
    </xf>
    <xf numFmtId="43" fontId="45" fillId="2" borderId="6" xfId="1" applyFont="1" applyFill="1" applyBorder="1" applyAlignment="1">
      <alignment horizontal="center" vertical="center" wrapText="1"/>
    </xf>
    <xf numFmtId="43" fontId="45" fillId="2" borderId="3" xfId="1" applyFont="1" applyFill="1" applyBorder="1" applyAlignment="1">
      <alignment horizontal="center" vertical="center" wrapText="1"/>
    </xf>
    <xf numFmtId="43" fontId="17" fillId="2" borderId="1" xfId="1" applyFont="1" applyFill="1" applyBorder="1" applyAlignment="1">
      <alignment horizontal="center" vertical="center" wrapText="1"/>
    </xf>
    <xf numFmtId="43" fontId="17" fillId="2" borderId="7" xfId="1" applyFont="1" applyFill="1" applyBorder="1" applyAlignment="1">
      <alignment horizontal="center" vertical="center" wrapText="1"/>
    </xf>
    <xf numFmtId="43" fontId="17" fillId="2" borderId="3" xfId="1" applyFont="1" applyFill="1" applyBorder="1" applyAlignment="1">
      <alignment horizontal="center" vertical="center" wrapText="1"/>
    </xf>
    <xf numFmtId="43" fontId="17" fillId="5" borderId="7" xfId="1" applyFont="1" applyFill="1" applyBorder="1" applyAlignment="1">
      <alignment horizontal="center" vertical="center" wrapText="1"/>
    </xf>
    <xf numFmtId="43" fontId="17" fillId="5" borderId="3" xfId="1" applyFont="1" applyFill="1" applyBorder="1" applyAlignment="1">
      <alignment horizontal="center" vertical="center" wrapText="1"/>
    </xf>
    <xf numFmtId="43" fontId="45" fillId="5" borderId="7" xfId="1" applyFont="1" applyFill="1" applyBorder="1" applyAlignment="1">
      <alignment horizontal="center" vertical="center" wrapText="1"/>
    </xf>
    <xf numFmtId="43" fontId="45" fillId="5" borderId="3" xfId="1" applyFont="1" applyFill="1" applyBorder="1" applyAlignment="1">
      <alignment horizontal="center" vertical="center" wrapText="1"/>
    </xf>
    <xf numFmtId="3" fontId="0" fillId="0" borderId="0" xfId="0" applyNumberFormat="1"/>
    <xf numFmtId="3" fontId="26" fillId="2" borderId="2" xfId="0" applyNumberFormat="1" applyFont="1" applyFill="1" applyBorder="1" applyAlignment="1">
      <alignment horizontal="center" vertical="top"/>
    </xf>
    <xf numFmtId="3" fontId="21" fillId="3" borderId="4" xfId="0" applyNumberFormat="1" applyFont="1" applyFill="1" applyBorder="1" applyAlignment="1">
      <alignment horizontal="right" vertical="top"/>
    </xf>
    <xf numFmtId="3" fontId="21" fillId="3" borderId="5" xfId="0" applyNumberFormat="1" applyFont="1" applyFill="1" applyBorder="1" applyAlignment="1">
      <alignment horizontal="right" vertical="top"/>
    </xf>
    <xf numFmtId="3" fontId="21" fillId="2" borderId="4" xfId="0" applyNumberFormat="1" applyFont="1" applyFill="1" applyBorder="1" applyAlignment="1">
      <alignment horizontal="justify" vertical="top"/>
    </xf>
    <xf numFmtId="3" fontId="21" fillId="2" borderId="4" xfId="0" applyNumberFormat="1" applyFont="1" applyFill="1" applyBorder="1" applyAlignment="1">
      <alignment horizontal="right" vertical="top"/>
    </xf>
    <xf numFmtId="0" fontId="21" fillId="4" borderId="10" xfId="0" applyFont="1" applyFill="1" applyBorder="1" applyAlignment="1">
      <alignment horizontal="left" vertical="center"/>
    </xf>
    <xf numFmtId="0" fontId="21" fillId="4" borderId="2" xfId="0" applyFont="1" applyFill="1" applyBorder="1" applyAlignment="1">
      <alignment horizontal="left" vertical="center"/>
    </xf>
    <xf numFmtId="0" fontId="26" fillId="2" borderId="10" xfId="0" applyFont="1" applyFill="1" applyBorder="1" applyAlignment="1">
      <alignment horizontal="center" vertical="top"/>
    </xf>
    <xf numFmtId="0" fontId="21" fillId="4" borderId="9" xfId="0" applyFont="1" applyFill="1" applyBorder="1" applyAlignment="1">
      <alignment horizontal="left" vertical="center" wrapText="1"/>
    </xf>
    <xf numFmtId="0" fontId="21" fillId="4" borderId="7" xfId="0" applyFont="1" applyFill="1" applyBorder="1" applyAlignment="1">
      <alignment horizontal="justify" vertical="top" wrapText="1"/>
    </xf>
    <xf numFmtId="0" fontId="21" fillId="4" borderId="6" xfId="0" applyFont="1" applyFill="1" applyBorder="1" applyAlignment="1">
      <alignment horizontal="justify" vertical="top" wrapText="1"/>
    </xf>
    <xf numFmtId="4" fontId="21" fillId="3" borderId="4" xfId="0" applyNumberFormat="1" applyFont="1" applyFill="1" applyBorder="1" applyAlignment="1">
      <alignment horizontal="right" vertical="top" wrapText="1"/>
    </xf>
  </cellXfs>
  <cellStyles count="5">
    <cellStyle name="Millares" xfId="1" builtinId="3"/>
    <cellStyle name="Moneda 2" xfId="2"/>
    <cellStyle name="Normal" xfId="0" builtinId="0"/>
    <cellStyle name="Normal 3" xfId="3"/>
    <cellStyle name="TableStyleLight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F19"/>
  <sheetViews>
    <sheetView showGridLines="0" workbookViewId="0">
      <selection activeCell="F15" sqref="F15"/>
    </sheetView>
  </sheetViews>
  <sheetFormatPr baseColWidth="10" defaultRowHeight="15" x14ac:dyDescent="0.25"/>
  <cols>
    <col min="2" max="2" width="55.140625" bestFit="1" customWidth="1"/>
    <col min="3" max="3" width="21.5703125" customWidth="1"/>
    <col min="4" max="5" width="21" bestFit="1" customWidth="1"/>
    <col min="6" max="6" width="22" bestFit="1" customWidth="1"/>
  </cols>
  <sheetData>
    <row r="1" spans="1:6" ht="42" customHeight="1" thickBot="1" x14ac:dyDescent="0.3">
      <c r="A1" s="260" t="s">
        <v>1032</v>
      </c>
      <c r="B1" s="261"/>
      <c r="C1" s="262"/>
      <c r="D1" s="263" t="s">
        <v>1033</v>
      </c>
      <c r="E1" s="264"/>
      <c r="F1" s="264"/>
    </row>
    <row r="2" spans="1:6" ht="19.5" thickBot="1" x14ac:dyDescent="0.35">
      <c r="A2" s="265" t="s">
        <v>560</v>
      </c>
      <c r="B2" s="266"/>
      <c r="C2" s="266"/>
      <c r="D2" s="266"/>
      <c r="E2" s="266"/>
      <c r="F2" s="244" t="s">
        <v>561</v>
      </c>
    </row>
    <row r="3" spans="1:6" ht="63.75" thickBot="1" x14ac:dyDescent="0.3">
      <c r="A3" s="245" t="s">
        <v>562</v>
      </c>
      <c r="B3" s="245" t="s">
        <v>35</v>
      </c>
      <c r="C3" s="246" t="s">
        <v>1035</v>
      </c>
      <c r="D3" s="246" t="s">
        <v>1036</v>
      </c>
      <c r="E3" s="245" t="s">
        <v>1037</v>
      </c>
      <c r="F3" s="245" t="s">
        <v>1038</v>
      </c>
    </row>
    <row r="4" spans="1:6" ht="16.5" customHeight="1" thickBot="1" x14ac:dyDescent="0.4">
      <c r="A4" s="241"/>
      <c r="B4" s="112" t="s">
        <v>563</v>
      </c>
      <c r="C4" s="113" t="s">
        <v>1</v>
      </c>
      <c r="D4" s="113" t="s">
        <v>1</v>
      </c>
      <c r="E4" s="113" t="s">
        <v>1</v>
      </c>
      <c r="F4" s="113" t="s">
        <v>1</v>
      </c>
    </row>
    <row r="5" spans="1:6" ht="21.75" thickBot="1" x14ac:dyDescent="0.35">
      <c r="A5" s="114">
        <v>1000</v>
      </c>
      <c r="B5" s="115" t="s">
        <v>2</v>
      </c>
      <c r="C5" s="243">
        <v>710672456.32000029</v>
      </c>
      <c r="D5" s="243">
        <v>710672456.32000029</v>
      </c>
      <c r="E5" s="243">
        <v>671450021.49999976</v>
      </c>
      <c r="F5" s="243">
        <v>746351197.63</v>
      </c>
    </row>
    <row r="6" spans="1:6" ht="21.75" thickBot="1" x14ac:dyDescent="0.35">
      <c r="A6" s="114">
        <v>2000</v>
      </c>
      <c r="B6" s="115" t="s">
        <v>3</v>
      </c>
      <c r="C6" s="243">
        <v>112360308.20000003</v>
      </c>
      <c r="D6" s="243">
        <v>112360308.20000003</v>
      </c>
      <c r="E6" s="243">
        <v>102390841.90000002</v>
      </c>
      <c r="F6" s="243">
        <v>69942470</v>
      </c>
    </row>
    <row r="7" spans="1:6" ht="21.75" thickBot="1" x14ac:dyDescent="0.35">
      <c r="A7" s="114">
        <v>3000</v>
      </c>
      <c r="B7" s="115" t="s">
        <v>4</v>
      </c>
      <c r="C7" s="243">
        <v>578329376.38</v>
      </c>
      <c r="D7" s="243">
        <v>578329376.38</v>
      </c>
      <c r="E7" s="243">
        <v>534370631.1400001</v>
      </c>
      <c r="F7" s="243">
        <v>289084904</v>
      </c>
    </row>
    <row r="8" spans="1:6" ht="21.75" thickBot="1" x14ac:dyDescent="0.35">
      <c r="A8" s="114">
        <v>4000</v>
      </c>
      <c r="B8" s="115" t="s">
        <v>564</v>
      </c>
      <c r="C8" s="243">
        <v>155791334.70999998</v>
      </c>
      <c r="D8" s="243">
        <v>155791334.70999998</v>
      </c>
      <c r="E8" s="243">
        <v>172625433.96000001</v>
      </c>
      <c r="F8" s="243">
        <v>375517625.70000005</v>
      </c>
    </row>
    <row r="9" spans="1:6" ht="21.75" thickBot="1" x14ac:dyDescent="0.35">
      <c r="A9" s="114">
        <v>5000</v>
      </c>
      <c r="B9" s="115" t="s">
        <v>6</v>
      </c>
      <c r="C9" s="243">
        <v>23592955.589999996</v>
      </c>
      <c r="D9" s="243">
        <v>23592955.589999996</v>
      </c>
      <c r="E9" s="243">
        <v>19006053.300000001</v>
      </c>
      <c r="F9" s="243">
        <v>49919800</v>
      </c>
    </row>
    <row r="10" spans="1:6" ht="21.75" thickBot="1" x14ac:dyDescent="0.35">
      <c r="A10" s="114">
        <v>6000</v>
      </c>
      <c r="B10" s="115" t="s">
        <v>7</v>
      </c>
      <c r="C10" s="243">
        <v>446334684.52000016</v>
      </c>
      <c r="D10" s="243">
        <v>446334684.52000016</v>
      </c>
      <c r="E10" s="243">
        <v>312744796.48999995</v>
      </c>
      <c r="F10" s="243">
        <v>173170000</v>
      </c>
    </row>
    <row r="11" spans="1:6" ht="21.75" thickBot="1" x14ac:dyDescent="0.35">
      <c r="A11" s="114">
        <v>7000</v>
      </c>
      <c r="B11" s="115" t="s">
        <v>565</v>
      </c>
      <c r="C11" s="243">
        <v>5400000</v>
      </c>
      <c r="D11" s="243">
        <v>5400000</v>
      </c>
      <c r="E11" s="243">
        <v>0</v>
      </c>
      <c r="F11" s="243">
        <v>0</v>
      </c>
    </row>
    <row r="12" spans="1:6" ht="21.75" thickBot="1" x14ac:dyDescent="0.35">
      <c r="A12" s="114">
        <v>8000</v>
      </c>
      <c r="B12" s="115" t="s">
        <v>9</v>
      </c>
      <c r="C12" s="243"/>
      <c r="D12" s="243"/>
      <c r="E12" s="243"/>
      <c r="F12" s="243"/>
    </row>
    <row r="13" spans="1:6" ht="21.75" thickBot="1" x14ac:dyDescent="0.35">
      <c r="A13" s="114">
        <v>9000</v>
      </c>
      <c r="B13" s="115" t="s">
        <v>566</v>
      </c>
      <c r="C13" s="243">
        <v>49378761.5</v>
      </c>
      <c r="D13" s="243">
        <v>49378761.5</v>
      </c>
      <c r="E13" s="243">
        <v>45523684.82</v>
      </c>
      <c r="F13" s="243">
        <v>30478620</v>
      </c>
    </row>
    <row r="14" spans="1:6" ht="15.75" x14ac:dyDescent="0.25">
      <c r="B14" s="195" t="s">
        <v>1034</v>
      </c>
      <c r="C14" s="242"/>
      <c r="D14" s="242"/>
      <c r="E14" s="242"/>
      <c r="F14" s="242"/>
    </row>
    <row r="15" spans="1:6" x14ac:dyDescent="0.25">
      <c r="D15" s="207"/>
    </row>
    <row r="17" spans="3:3" x14ac:dyDescent="0.25">
      <c r="C17" s="207"/>
    </row>
    <row r="19" spans="3:3" x14ac:dyDescent="0.25">
      <c r="C19" s="207"/>
    </row>
  </sheetData>
  <mergeCells count="3">
    <mergeCell ref="A1:C1"/>
    <mergeCell ref="D1:F1"/>
    <mergeCell ref="A2:E2"/>
  </mergeCells>
  <pageMargins left="0.70866141732283472" right="0.70866141732283472" top="0.74803149606299213" bottom="0.74803149606299213" header="0.31496062992125984" footer="0.31496062992125984"/>
  <pageSetup paperSize="5" orientation="landscape"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6"/>
  <sheetViews>
    <sheetView workbookViewId="0">
      <selection activeCell="C4" sqref="C4"/>
    </sheetView>
  </sheetViews>
  <sheetFormatPr baseColWidth="10" defaultRowHeight="15" x14ac:dyDescent="0.25"/>
  <cols>
    <col min="5" max="5" width="22.5703125" bestFit="1" customWidth="1"/>
  </cols>
  <sheetData>
    <row r="1" spans="1:5" ht="15.75" thickBot="1" x14ac:dyDescent="0.3">
      <c r="A1" s="267" t="s">
        <v>865</v>
      </c>
      <c r="B1" s="267"/>
      <c r="C1" s="267"/>
      <c r="D1" s="267"/>
      <c r="E1" s="267"/>
    </row>
    <row r="2" spans="1:5" ht="15.75" thickBot="1" x14ac:dyDescent="0.3">
      <c r="A2" s="288" t="s">
        <v>15</v>
      </c>
      <c r="B2" s="289"/>
      <c r="C2" s="173" t="s">
        <v>12</v>
      </c>
      <c r="D2" s="173" t="s">
        <v>16</v>
      </c>
      <c r="E2" s="173" t="s">
        <v>864</v>
      </c>
    </row>
    <row r="3" spans="1:5" x14ac:dyDescent="0.25">
      <c r="A3" s="290" t="s">
        <v>865</v>
      </c>
      <c r="B3" s="291"/>
      <c r="C3" s="174" t="s">
        <v>866</v>
      </c>
      <c r="D3" s="296"/>
      <c r="E3" s="296" t="s">
        <v>867</v>
      </c>
    </row>
    <row r="4" spans="1:5" x14ac:dyDescent="0.25">
      <c r="A4" s="292"/>
      <c r="B4" s="293"/>
      <c r="C4" s="235">
        <v>150000</v>
      </c>
      <c r="D4" s="297"/>
      <c r="E4" s="297"/>
    </row>
    <row r="5" spans="1:5" ht="15.75" thickBot="1" x14ac:dyDescent="0.3">
      <c r="A5" s="294"/>
      <c r="B5" s="295"/>
      <c r="C5" s="175"/>
      <c r="D5" s="298"/>
      <c r="E5" s="298"/>
    </row>
    <row r="6" spans="1:5" ht="15.75" thickBot="1" x14ac:dyDescent="0.3">
      <c r="A6" s="286" t="s">
        <v>14</v>
      </c>
      <c r="B6" s="287"/>
      <c r="C6" s="234">
        <f>C4</f>
        <v>150000</v>
      </c>
      <c r="D6" s="176"/>
      <c r="E6" s="176"/>
    </row>
  </sheetData>
  <mergeCells count="6">
    <mergeCell ref="A6:B6"/>
    <mergeCell ref="A1:E1"/>
    <mergeCell ref="A2:B2"/>
    <mergeCell ref="A3:B5"/>
    <mergeCell ref="D3:D5"/>
    <mergeCell ref="E3: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11"/>
  <sheetViews>
    <sheetView workbookViewId="0">
      <selection activeCell="A3" sqref="A3"/>
    </sheetView>
  </sheetViews>
  <sheetFormatPr baseColWidth="10" defaultRowHeight="15" x14ac:dyDescent="0.25"/>
  <cols>
    <col min="1" max="1" width="19" customWidth="1"/>
  </cols>
  <sheetData>
    <row r="1" spans="1:2" ht="15.75" thickBot="1" x14ac:dyDescent="0.3">
      <c r="A1" s="267" t="s">
        <v>919</v>
      </c>
      <c r="B1" s="267"/>
    </row>
    <row r="2" spans="1:2" ht="15.75" thickBot="1" x14ac:dyDescent="0.3">
      <c r="A2" s="77" t="s">
        <v>35</v>
      </c>
      <c r="B2" s="109" t="s">
        <v>59</v>
      </c>
    </row>
    <row r="3" spans="1:2" ht="15.75" thickBot="1" x14ac:dyDescent="0.3">
      <c r="A3" s="86" t="s">
        <v>868</v>
      </c>
      <c r="B3" s="117"/>
    </row>
    <row r="4" spans="1:2" ht="15.75" thickBot="1" x14ac:dyDescent="0.3">
      <c r="A4" s="86" t="s">
        <v>869</v>
      </c>
      <c r="B4" s="117"/>
    </row>
    <row r="5" spans="1:2" ht="30.75" thickBot="1" x14ac:dyDescent="0.3">
      <c r="A5" s="86" t="s">
        <v>870</v>
      </c>
      <c r="B5" s="117"/>
    </row>
    <row r="6" spans="1:2" ht="15.75" thickBot="1" x14ac:dyDescent="0.3">
      <c r="A6" s="86" t="s">
        <v>871</v>
      </c>
      <c r="B6" s="117"/>
    </row>
    <row r="7" spans="1:2" ht="45.75" thickBot="1" x14ac:dyDescent="0.3">
      <c r="A7" s="86" t="s">
        <v>872</v>
      </c>
      <c r="B7" s="117"/>
    </row>
    <row r="8" spans="1:2" ht="15.75" thickBot="1" x14ac:dyDescent="0.3">
      <c r="A8" s="86" t="s">
        <v>873</v>
      </c>
      <c r="B8" s="117"/>
    </row>
    <row r="9" spans="1:2" ht="30.75" thickBot="1" x14ac:dyDescent="0.3">
      <c r="A9" s="86" t="s">
        <v>874</v>
      </c>
      <c r="B9" s="117"/>
    </row>
    <row r="10" spans="1:2" ht="15.75" thickBot="1" x14ac:dyDescent="0.3">
      <c r="A10" s="86" t="s">
        <v>1</v>
      </c>
      <c r="B10" s="117"/>
    </row>
    <row r="11" spans="1:2" x14ac:dyDescent="0.25">
      <c r="A11" s="216" t="s">
        <v>875</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15"/>
  <sheetViews>
    <sheetView workbookViewId="0">
      <selection sqref="A1:D1"/>
    </sheetView>
  </sheetViews>
  <sheetFormatPr baseColWidth="10" defaultRowHeight="15" x14ac:dyDescent="0.25"/>
  <cols>
    <col min="1" max="1" width="10.42578125" customWidth="1"/>
    <col min="2" max="2" width="13" customWidth="1"/>
    <col min="3" max="3" width="15.85546875" customWidth="1"/>
    <col min="4" max="4" width="24.28515625" customWidth="1"/>
  </cols>
  <sheetData>
    <row r="1" spans="1:4" ht="15" customHeight="1" x14ac:dyDescent="0.25">
      <c r="A1" s="301" t="s">
        <v>1087</v>
      </c>
      <c r="B1" s="302"/>
      <c r="C1" s="302"/>
      <c r="D1" s="303"/>
    </row>
    <row r="2" spans="1:4" ht="30" customHeight="1" thickBot="1" x14ac:dyDescent="0.3">
      <c r="A2" s="304" t="s">
        <v>920</v>
      </c>
      <c r="B2" s="305"/>
      <c r="C2" s="305"/>
      <c r="D2" s="306"/>
    </row>
    <row r="3" spans="1:4" ht="15.75" thickBot="1" x14ac:dyDescent="0.3">
      <c r="A3" s="307" t="s">
        <v>35</v>
      </c>
      <c r="B3" s="308"/>
      <c r="C3" s="309"/>
      <c r="D3" s="32" t="s">
        <v>1087</v>
      </c>
    </row>
    <row r="4" spans="1:4" ht="30" customHeight="1" thickBot="1" x14ac:dyDescent="0.3">
      <c r="A4" s="307" t="s">
        <v>36</v>
      </c>
      <c r="B4" s="308"/>
      <c r="C4" s="310"/>
      <c r="D4" s="39">
        <v>1734464617.3299999</v>
      </c>
    </row>
    <row r="5" spans="1:4" ht="30" customHeight="1" thickBot="1" x14ac:dyDescent="0.3">
      <c r="A5" s="307" t="s">
        <v>37</v>
      </c>
      <c r="B5" s="308"/>
      <c r="C5" s="310"/>
      <c r="D5" s="39">
        <v>220206793.58000001</v>
      </c>
    </row>
    <row r="6" spans="1:4" ht="45.75" thickBot="1" x14ac:dyDescent="0.3">
      <c r="A6" s="34"/>
      <c r="B6" s="6" t="s">
        <v>38</v>
      </c>
      <c r="C6" s="311"/>
      <c r="D6" s="40">
        <v>0</v>
      </c>
    </row>
    <row r="7" spans="1:4" ht="45.75" thickBot="1" x14ac:dyDescent="0.3">
      <c r="A7" s="299"/>
      <c r="B7" s="300"/>
      <c r="C7" s="6" t="s">
        <v>39</v>
      </c>
      <c r="D7" s="40"/>
    </row>
    <row r="8" spans="1:4" ht="45.75" thickBot="1" x14ac:dyDescent="0.3">
      <c r="A8" s="299"/>
      <c r="B8" s="300"/>
      <c r="C8" s="6" t="s">
        <v>40</v>
      </c>
      <c r="D8" s="39">
        <v>0</v>
      </c>
    </row>
    <row r="9" spans="1:4" ht="45.75" thickBot="1" x14ac:dyDescent="0.3">
      <c r="A9" s="34"/>
      <c r="B9" s="35" t="s">
        <v>41</v>
      </c>
      <c r="C9" s="36"/>
      <c r="D9" s="39"/>
    </row>
    <row r="10" spans="1:4" ht="45.75" thickBot="1" x14ac:dyDescent="0.3">
      <c r="A10" s="299"/>
      <c r="B10" s="300"/>
      <c r="C10" s="37" t="s">
        <v>42</v>
      </c>
      <c r="D10" s="39"/>
    </row>
    <row r="11" spans="1:4" ht="45.75" thickBot="1" x14ac:dyDescent="0.3">
      <c r="A11" s="299"/>
      <c r="B11" s="300"/>
      <c r="C11" s="37" t="s">
        <v>43</v>
      </c>
      <c r="D11" s="39">
        <f>D9-D10</f>
        <v>0</v>
      </c>
    </row>
    <row r="12" spans="1:4" ht="45.75" thickBot="1" x14ac:dyDescent="0.3">
      <c r="A12" s="34"/>
      <c r="B12" s="6" t="s">
        <v>44</v>
      </c>
      <c r="C12" s="36"/>
      <c r="D12" s="39">
        <f>D5-D6-D9</f>
        <v>220206793.58000001</v>
      </c>
    </row>
    <row r="13" spans="1:4" ht="45.75" thickBot="1" x14ac:dyDescent="0.3">
      <c r="A13" s="299"/>
      <c r="B13" s="300"/>
      <c r="C13" s="6" t="s">
        <v>45</v>
      </c>
      <c r="D13" s="39">
        <v>182443610</v>
      </c>
    </row>
    <row r="14" spans="1:4" ht="45.75" thickBot="1" x14ac:dyDescent="0.3">
      <c r="A14" s="299"/>
      <c r="B14" s="300"/>
      <c r="C14" s="6" t="s">
        <v>46</v>
      </c>
      <c r="D14" s="39">
        <f>D12-D13</f>
        <v>37763183.580000013</v>
      </c>
    </row>
    <row r="15" spans="1:4" ht="45.75" thickBot="1" x14ac:dyDescent="0.3">
      <c r="A15" s="38"/>
      <c r="B15" s="35" t="s">
        <v>47</v>
      </c>
      <c r="C15" s="36"/>
      <c r="D15" s="33"/>
    </row>
  </sheetData>
  <mergeCells count="9">
    <mergeCell ref="A7:B8"/>
    <mergeCell ref="A10:B11"/>
    <mergeCell ref="A13:B14"/>
    <mergeCell ref="A1:D1"/>
    <mergeCell ref="A2:D2"/>
    <mergeCell ref="A3:B3"/>
    <mergeCell ref="C3:C6"/>
    <mergeCell ref="A4:B4"/>
    <mergeCell ref="A5:B5"/>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6"/>
  <sheetViews>
    <sheetView workbookViewId="0">
      <selection activeCell="H30" sqref="H30"/>
    </sheetView>
  </sheetViews>
  <sheetFormatPr baseColWidth="10" defaultRowHeight="15" x14ac:dyDescent="0.25"/>
  <cols>
    <col min="2" max="2" width="13.42578125" customWidth="1"/>
    <col min="3" max="3" width="22.85546875" bestFit="1" customWidth="1"/>
  </cols>
  <sheetData>
    <row r="1" spans="1:3" ht="15.75" thickBot="1" x14ac:dyDescent="0.3">
      <c r="A1" s="267" t="s">
        <v>928</v>
      </c>
      <c r="B1" s="267"/>
      <c r="C1" s="267"/>
    </row>
    <row r="2" spans="1:3" ht="15.75" thickBot="1" x14ac:dyDescent="0.3">
      <c r="A2" s="77" t="s">
        <v>15</v>
      </c>
      <c r="B2" s="111" t="s">
        <v>35</v>
      </c>
      <c r="C2" s="111" t="s">
        <v>511</v>
      </c>
    </row>
    <row r="3" spans="1:3" ht="30.75" thickBot="1" x14ac:dyDescent="0.3">
      <c r="A3" s="86"/>
      <c r="B3" s="177" t="s">
        <v>876</v>
      </c>
      <c r="C3" s="76" t="s">
        <v>69</v>
      </c>
    </row>
    <row r="4" spans="1:3" ht="30.75" thickBot="1" x14ac:dyDescent="0.3">
      <c r="A4" s="86"/>
      <c r="B4" s="177" t="s">
        <v>877</v>
      </c>
      <c r="C4" s="76" t="s">
        <v>69</v>
      </c>
    </row>
    <row r="5" spans="1:3" ht="15.75" thickBot="1" x14ac:dyDescent="0.3">
      <c r="A5" s="312" t="s">
        <v>1</v>
      </c>
      <c r="B5" s="313"/>
      <c r="C5" s="76" t="s">
        <v>69</v>
      </c>
    </row>
    <row r="6" spans="1:3" x14ac:dyDescent="0.25">
      <c r="A6" s="216" t="s">
        <v>878</v>
      </c>
    </row>
  </sheetData>
  <mergeCells count="2">
    <mergeCell ref="A5:B5"/>
    <mergeCell ref="A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23"/>
  <sheetViews>
    <sheetView workbookViewId="0">
      <selection sqref="A1:E1"/>
    </sheetView>
  </sheetViews>
  <sheetFormatPr baseColWidth="10" defaultRowHeight="15" x14ac:dyDescent="0.25"/>
  <cols>
    <col min="1" max="1" width="14.7109375" customWidth="1"/>
    <col min="2" max="2" width="14.140625" bestFit="1" customWidth="1"/>
    <col min="3" max="3" width="19.140625" bestFit="1" customWidth="1"/>
    <col min="4" max="4" width="12.7109375" bestFit="1" customWidth="1"/>
    <col min="5" max="5" width="18.7109375" bestFit="1" customWidth="1"/>
  </cols>
  <sheetData>
    <row r="1" spans="1:5" ht="15.75" thickBot="1" x14ac:dyDescent="0.3">
      <c r="A1" s="267" t="s">
        <v>1013</v>
      </c>
      <c r="B1" s="267"/>
      <c r="C1" s="267"/>
      <c r="D1" s="267"/>
      <c r="E1" s="267"/>
    </row>
    <row r="2" spans="1:5" x14ac:dyDescent="0.25">
      <c r="A2" s="314" t="s">
        <v>526</v>
      </c>
      <c r="B2" s="314" t="s">
        <v>1</v>
      </c>
      <c r="C2" s="314" t="s">
        <v>879</v>
      </c>
      <c r="D2" s="178" t="s">
        <v>880</v>
      </c>
      <c r="E2" s="314" t="s">
        <v>882</v>
      </c>
    </row>
    <row r="3" spans="1:5" ht="15.75" thickBot="1" x14ac:dyDescent="0.3">
      <c r="A3" s="315"/>
      <c r="B3" s="315"/>
      <c r="C3" s="315"/>
      <c r="D3" s="179" t="s">
        <v>881</v>
      </c>
      <c r="E3" s="315"/>
    </row>
    <row r="4" spans="1:5" ht="30.75" thickBot="1" x14ac:dyDescent="0.3">
      <c r="A4" s="86" t="s">
        <v>883</v>
      </c>
      <c r="B4" s="118">
        <v>18178620</v>
      </c>
      <c r="C4" s="118">
        <f>$B$4/3</f>
        <v>6059540</v>
      </c>
      <c r="D4" s="118">
        <f>$B$4/3</f>
        <v>6059540</v>
      </c>
      <c r="E4" s="118">
        <f>$B$4/3</f>
        <v>6059540</v>
      </c>
    </row>
    <row r="5" spans="1:5" ht="30.75" thickBot="1" x14ac:dyDescent="0.3">
      <c r="A5" s="86" t="s">
        <v>884</v>
      </c>
      <c r="B5" s="118">
        <v>12300000</v>
      </c>
      <c r="C5" s="118">
        <f>$B$5/3</f>
        <v>4100000</v>
      </c>
      <c r="D5" s="118">
        <f>$B$5/3</f>
        <v>4100000</v>
      </c>
      <c r="E5" s="118">
        <f>$B$5/3</f>
        <v>4100000</v>
      </c>
    </row>
    <row r="6" spans="1:5" ht="15.75" thickBot="1" x14ac:dyDescent="0.3">
      <c r="A6" s="86" t="s">
        <v>1</v>
      </c>
      <c r="B6" s="122">
        <f>B4+B5</f>
        <v>30478620</v>
      </c>
      <c r="C6" s="122">
        <f>C4+C5</f>
        <v>10159540</v>
      </c>
      <c r="D6" s="122">
        <f>D4+D5</f>
        <v>10159540</v>
      </c>
      <c r="E6" s="122">
        <f>E4+E5</f>
        <v>10159540</v>
      </c>
    </row>
    <row r="9" spans="1:5" x14ac:dyDescent="0.25">
      <c r="B9" s="242"/>
      <c r="C9" s="242"/>
    </row>
    <row r="10" spans="1:5" x14ac:dyDescent="0.25">
      <c r="B10" s="242"/>
      <c r="C10" s="242"/>
    </row>
    <row r="11" spans="1:5" x14ac:dyDescent="0.25">
      <c r="B11" s="248"/>
      <c r="C11" s="242"/>
    </row>
    <row r="12" spans="1:5" x14ac:dyDescent="0.25">
      <c r="B12" s="248"/>
      <c r="C12" s="242"/>
    </row>
    <row r="13" spans="1:5" x14ac:dyDescent="0.25">
      <c r="B13" s="242"/>
      <c r="C13" s="242"/>
    </row>
    <row r="14" spans="1:5" x14ac:dyDescent="0.25">
      <c r="B14" s="242"/>
      <c r="C14" s="242"/>
    </row>
    <row r="15" spans="1:5" x14ac:dyDescent="0.25">
      <c r="B15" s="242"/>
      <c r="C15" s="242"/>
    </row>
    <row r="16" spans="1:5" x14ac:dyDescent="0.25">
      <c r="B16" s="242"/>
      <c r="C16" s="242"/>
    </row>
    <row r="17" spans="2:3" x14ac:dyDescent="0.25">
      <c r="B17" s="242"/>
      <c r="C17" s="242"/>
    </row>
    <row r="18" spans="2:3" x14ac:dyDescent="0.25">
      <c r="B18" s="242"/>
      <c r="C18" s="242"/>
    </row>
    <row r="19" spans="2:3" x14ac:dyDescent="0.25">
      <c r="B19" s="242"/>
      <c r="C19" s="242"/>
    </row>
    <row r="20" spans="2:3" x14ac:dyDescent="0.25">
      <c r="B20" s="242"/>
      <c r="C20" s="242"/>
    </row>
    <row r="21" spans="2:3" x14ac:dyDescent="0.25">
      <c r="B21" s="242"/>
      <c r="C21" s="242"/>
    </row>
    <row r="22" spans="2:3" x14ac:dyDescent="0.25">
      <c r="B22" s="242"/>
      <c r="C22" s="242"/>
    </row>
    <row r="23" spans="2:3" x14ac:dyDescent="0.25">
      <c r="B23" s="242"/>
    </row>
  </sheetData>
  <mergeCells count="5">
    <mergeCell ref="A2:A3"/>
    <mergeCell ref="B2:B3"/>
    <mergeCell ref="C2:C3"/>
    <mergeCell ref="E2:E3"/>
    <mergeCell ref="A1:E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9"/>
  <sheetViews>
    <sheetView workbookViewId="0">
      <selection activeCell="C9" sqref="C9"/>
    </sheetView>
  </sheetViews>
  <sheetFormatPr baseColWidth="10" defaultRowHeight="15" x14ac:dyDescent="0.25"/>
  <cols>
    <col min="1" max="1" width="32.28515625" customWidth="1"/>
    <col min="2" max="2" width="40.7109375" customWidth="1"/>
    <col min="3" max="3" width="14.7109375" bestFit="1" customWidth="1"/>
    <col min="4" max="4" width="13.5703125" bestFit="1" customWidth="1"/>
    <col min="5" max="5" width="23.85546875" customWidth="1"/>
    <col min="6" max="6" width="20.85546875" customWidth="1"/>
    <col min="7" max="7" width="13.5703125" bestFit="1" customWidth="1"/>
  </cols>
  <sheetData>
    <row r="1" spans="1:8" ht="15.75" thickBot="1" x14ac:dyDescent="0.3">
      <c r="A1" s="267" t="s">
        <v>885</v>
      </c>
      <c r="B1" s="267"/>
      <c r="C1" s="267"/>
      <c r="D1" s="267"/>
      <c r="E1" s="267"/>
      <c r="F1" s="267"/>
      <c r="G1" s="267"/>
    </row>
    <row r="2" spans="1:8" x14ac:dyDescent="0.25">
      <c r="A2" s="316" t="s">
        <v>48</v>
      </c>
      <c r="B2" s="318" t="s">
        <v>49</v>
      </c>
      <c r="C2" s="316" t="s">
        <v>50</v>
      </c>
      <c r="D2" s="316" t="s">
        <v>51</v>
      </c>
      <c r="E2" s="41" t="s">
        <v>52</v>
      </c>
      <c r="F2" s="316" t="s">
        <v>54</v>
      </c>
      <c r="G2" s="316" t="s">
        <v>1</v>
      </c>
    </row>
    <row r="3" spans="1:8" ht="15.75" thickBot="1" x14ac:dyDescent="0.3">
      <c r="A3" s="317"/>
      <c r="B3" s="319"/>
      <c r="C3" s="317"/>
      <c r="D3" s="317"/>
      <c r="E3" s="42" t="s">
        <v>53</v>
      </c>
      <c r="F3" s="317"/>
      <c r="G3" s="317"/>
    </row>
    <row r="4" spans="1:8" ht="15.75" thickBot="1" x14ac:dyDescent="0.3">
      <c r="A4" s="43" t="s">
        <v>55</v>
      </c>
      <c r="B4" s="36" t="s">
        <v>1014</v>
      </c>
      <c r="C4" s="28">
        <f>+'DEUDA PÚBLICA'!B4-'COMPOSICIÓN DEUDA'!C5</f>
        <v>12683330.969999999</v>
      </c>
      <c r="D4" s="28">
        <f>+'DEUDA PÚBLICA'!B5-'COMPOSICIÓN DEUDA'!D5</f>
        <v>12134528.76</v>
      </c>
      <c r="E4" s="36" t="s">
        <v>1016</v>
      </c>
      <c r="F4" s="36" t="s">
        <v>56</v>
      </c>
      <c r="G4" s="46">
        <f>C4+D4</f>
        <v>24817859.729999997</v>
      </c>
      <c r="H4" s="249"/>
    </row>
    <row r="5" spans="1:8" ht="15.75" thickBot="1" x14ac:dyDescent="0.3">
      <c r="A5" s="43" t="s">
        <v>55</v>
      </c>
      <c r="B5" s="36" t="s">
        <v>1015</v>
      </c>
      <c r="C5" s="28">
        <v>5495289.0300000003</v>
      </c>
      <c r="D5" s="28">
        <v>165471.24</v>
      </c>
      <c r="E5" s="36" t="s">
        <v>1017</v>
      </c>
      <c r="F5" s="36" t="s">
        <v>57</v>
      </c>
      <c r="G5" s="46">
        <f>C5+D5</f>
        <v>5660760.2700000005</v>
      </c>
      <c r="H5" s="249"/>
    </row>
    <row r="6" spans="1:8" ht="15.75" thickBot="1" x14ac:dyDescent="0.3">
      <c r="A6" s="44" t="s">
        <v>1</v>
      </c>
      <c r="B6" s="45"/>
      <c r="C6" s="47">
        <f>SUM(C4:C5)</f>
        <v>18178620</v>
      </c>
      <c r="D6" s="47">
        <f>SUM(D4:D5)</f>
        <v>12300000</v>
      </c>
      <c r="E6" s="45"/>
      <c r="F6" s="45"/>
      <c r="G6" s="47">
        <f>SUM(G4:G5)</f>
        <v>30478619.999999996</v>
      </c>
    </row>
    <row r="9" spans="1:8" ht="21" x14ac:dyDescent="0.35">
      <c r="C9" s="250"/>
      <c r="D9" s="90"/>
    </row>
  </sheetData>
  <mergeCells count="7">
    <mergeCell ref="A1:G1"/>
    <mergeCell ref="G2:G3"/>
    <mergeCell ref="A2:A3"/>
    <mergeCell ref="B2:B3"/>
    <mergeCell ref="C2:C3"/>
    <mergeCell ref="D2:D3"/>
    <mergeCell ref="F2: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19"/>
  <sheetViews>
    <sheetView workbookViewId="0">
      <selection activeCell="B17" sqref="B17"/>
    </sheetView>
  </sheetViews>
  <sheetFormatPr baseColWidth="10" defaultRowHeight="15" x14ac:dyDescent="0.25"/>
  <cols>
    <col min="1" max="1" width="24.140625" customWidth="1"/>
    <col min="2" max="2" width="33.85546875" customWidth="1"/>
    <col min="5" max="5" width="15.140625" bestFit="1" customWidth="1"/>
  </cols>
  <sheetData>
    <row r="1" spans="1:5" ht="15.75" thickBot="1" x14ac:dyDescent="0.3">
      <c r="A1" s="270" t="s">
        <v>886</v>
      </c>
      <c r="B1" s="270"/>
    </row>
    <row r="2" spans="1:5" ht="15.75" thickBot="1" x14ac:dyDescent="0.3">
      <c r="A2" s="1" t="s">
        <v>58</v>
      </c>
      <c r="B2" s="2" t="s">
        <v>59</v>
      </c>
    </row>
    <row r="3" spans="1:5" ht="15.75" thickBot="1" x14ac:dyDescent="0.3">
      <c r="A3" s="48" t="s">
        <v>60</v>
      </c>
      <c r="B3" s="218">
        <v>199375761.96000001</v>
      </c>
    </row>
    <row r="4" spans="1:5" ht="15.75" thickBot="1" x14ac:dyDescent="0.3">
      <c r="A4" s="48" t="s">
        <v>61</v>
      </c>
      <c r="B4" s="88">
        <v>25902084.850000001</v>
      </c>
    </row>
    <row r="5" spans="1:5" ht="24" thickBot="1" x14ac:dyDescent="0.3">
      <c r="A5" s="48" t="s">
        <v>62</v>
      </c>
      <c r="B5" s="88">
        <v>6747322.3099999996</v>
      </c>
    </row>
    <row r="6" spans="1:5" ht="24" thickBot="1" x14ac:dyDescent="0.3">
      <c r="A6" s="48" t="s">
        <v>1019</v>
      </c>
      <c r="B6" s="88">
        <v>295648.48</v>
      </c>
    </row>
    <row r="7" spans="1:5" ht="24" thickBot="1" x14ac:dyDescent="0.3">
      <c r="A7" s="48" t="s">
        <v>1021</v>
      </c>
      <c r="B7" s="88">
        <v>3084687.99</v>
      </c>
    </row>
    <row r="8" spans="1:5" ht="15.75" thickBot="1" x14ac:dyDescent="0.3">
      <c r="A8" s="48" t="s">
        <v>1020</v>
      </c>
      <c r="B8" s="88">
        <v>69283258</v>
      </c>
    </row>
    <row r="9" spans="1:5" ht="15.75" thickBot="1" x14ac:dyDescent="0.3">
      <c r="A9" s="48" t="s">
        <v>63</v>
      </c>
      <c r="B9" s="88">
        <v>29593851.899999999</v>
      </c>
    </row>
    <row r="10" spans="1:5" ht="15.75" thickBot="1" x14ac:dyDescent="0.3">
      <c r="A10" s="48" t="s">
        <v>64</v>
      </c>
      <c r="B10" s="88"/>
    </row>
    <row r="11" spans="1:5" ht="24" thickBot="1" x14ac:dyDescent="0.3">
      <c r="A11" s="48" t="s">
        <v>65</v>
      </c>
      <c r="B11" s="88">
        <v>12815268.210000001</v>
      </c>
    </row>
    <row r="12" spans="1:5" ht="35.25" thickBot="1" x14ac:dyDescent="0.3">
      <c r="A12" s="48" t="s">
        <v>66</v>
      </c>
      <c r="B12" s="88">
        <v>2284049.71</v>
      </c>
    </row>
    <row r="13" spans="1:5" ht="15.75" thickBot="1" x14ac:dyDescent="0.3">
      <c r="A13" s="252" t="s">
        <v>1173</v>
      </c>
      <c r="B13" s="253">
        <v>6554525.5899999999</v>
      </c>
    </row>
    <row r="14" spans="1:5" ht="15.75" thickBot="1" x14ac:dyDescent="0.3">
      <c r="A14" s="48" t="s">
        <v>67</v>
      </c>
      <c r="B14" s="49" t="s">
        <v>69</v>
      </c>
    </row>
    <row r="15" spans="1:5" ht="35.25" thickBot="1" x14ac:dyDescent="0.3">
      <c r="A15" s="48" t="s">
        <v>68</v>
      </c>
      <c r="B15" s="49" t="s">
        <v>69</v>
      </c>
    </row>
    <row r="16" spans="1:5" ht="15.75" thickBot="1" x14ac:dyDescent="0.3">
      <c r="A16" s="48" t="s">
        <v>1</v>
      </c>
      <c r="B16" s="50">
        <f>SUM(B3:B15)</f>
        <v>355936458.99999994</v>
      </c>
      <c r="E16" s="65"/>
    </row>
    <row r="17" spans="2:5" ht="35.25" thickBot="1" x14ac:dyDescent="0.3">
      <c r="B17" s="88" t="s">
        <v>1174</v>
      </c>
    </row>
    <row r="18" spans="2:5" x14ac:dyDescent="0.25">
      <c r="E18" s="65"/>
    </row>
    <row r="19" spans="2:5" x14ac:dyDescent="0.25">
      <c r="B19" s="90"/>
    </row>
  </sheetData>
  <mergeCells count="1">
    <mergeCell ref="A1:B1"/>
  </mergeCell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12"/>
  <sheetViews>
    <sheetView workbookViewId="0">
      <selection activeCell="D6" sqref="D6"/>
    </sheetView>
  </sheetViews>
  <sheetFormatPr baseColWidth="10" defaultRowHeight="15" x14ac:dyDescent="0.25"/>
  <cols>
    <col min="2" max="2" width="26.42578125" customWidth="1"/>
    <col min="3" max="3" width="14.140625" bestFit="1" customWidth="1"/>
    <col min="4" max="4" width="15.140625" bestFit="1" customWidth="1"/>
  </cols>
  <sheetData>
    <row r="1" spans="1:4" ht="15.75" thickBot="1" x14ac:dyDescent="0.3">
      <c r="A1" s="324" t="s">
        <v>887</v>
      </c>
      <c r="B1" s="324"/>
      <c r="C1" s="324"/>
    </row>
    <row r="2" spans="1:4" ht="26.25" thickBot="1" x14ac:dyDescent="0.3">
      <c r="A2" s="320" t="s">
        <v>15</v>
      </c>
      <c r="B2" s="321"/>
      <c r="C2" s="51" t="s">
        <v>70</v>
      </c>
    </row>
    <row r="3" spans="1:4" ht="27" thickBot="1" x14ac:dyDescent="0.3">
      <c r="A3" s="52"/>
      <c r="B3" s="53" t="s">
        <v>71</v>
      </c>
      <c r="C3" s="56" t="s">
        <v>69</v>
      </c>
    </row>
    <row r="4" spans="1:4" ht="27" thickBot="1" x14ac:dyDescent="0.3">
      <c r="A4" s="52"/>
      <c r="B4" s="53" t="s">
        <v>72</v>
      </c>
      <c r="C4" s="56" t="s">
        <v>69</v>
      </c>
    </row>
    <row r="5" spans="1:4" ht="39.75" thickBot="1" x14ac:dyDescent="0.3">
      <c r="A5" s="54"/>
      <c r="B5" s="53" t="s">
        <v>73</v>
      </c>
      <c r="C5" s="57">
        <v>37232763</v>
      </c>
    </row>
    <row r="6" spans="1:4" ht="52.5" thickBot="1" x14ac:dyDescent="0.3">
      <c r="A6" s="54"/>
      <c r="B6" s="53" t="s">
        <v>74</v>
      </c>
      <c r="C6" s="57">
        <v>202938553.99999997</v>
      </c>
    </row>
    <row r="7" spans="1:4" ht="27" thickBot="1" x14ac:dyDescent="0.3">
      <c r="A7" s="54"/>
      <c r="B7" s="53" t="s">
        <v>75</v>
      </c>
      <c r="C7" s="57" t="s">
        <v>69</v>
      </c>
    </row>
    <row r="8" spans="1:4" ht="39.75" thickBot="1" x14ac:dyDescent="0.3">
      <c r="A8" s="54"/>
      <c r="B8" s="53" t="s">
        <v>76</v>
      </c>
      <c r="C8" s="57" t="s">
        <v>69</v>
      </c>
    </row>
    <row r="9" spans="1:4" ht="39.75" thickBot="1" x14ac:dyDescent="0.3">
      <c r="A9" s="54"/>
      <c r="B9" s="53" t="s">
        <v>77</v>
      </c>
      <c r="C9" s="57" t="s">
        <v>69</v>
      </c>
    </row>
    <row r="10" spans="1:4" ht="39.75" thickBot="1" x14ac:dyDescent="0.3">
      <c r="A10" s="54"/>
      <c r="B10" s="53" t="s">
        <v>78</v>
      </c>
      <c r="C10" s="57" t="s">
        <v>69</v>
      </c>
    </row>
    <row r="11" spans="1:4" ht="15.75" thickBot="1" x14ac:dyDescent="0.3">
      <c r="A11" s="55" t="s">
        <v>1</v>
      </c>
      <c r="B11" s="322">
        <f>C5+C6</f>
        <v>240171316.99999997</v>
      </c>
      <c r="C11" s="323"/>
      <c r="D11" s="65"/>
    </row>
    <row r="12" spans="1:4" ht="57" x14ac:dyDescent="0.25">
      <c r="C12" s="89" t="s">
        <v>1018</v>
      </c>
    </row>
  </sheetData>
  <mergeCells count="3">
    <mergeCell ref="A2:B2"/>
    <mergeCell ref="B11:C11"/>
    <mergeCell ref="A1:C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5"/>
  <sheetViews>
    <sheetView workbookViewId="0">
      <selection activeCell="C3" sqref="C3"/>
    </sheetView>
  </sheetViews>
  <sheetFormatPr baseColWidth="10" defaultRowHeight="15" x14ac:dyDescent="0.25"/>
  <cols>
    <col min="1" max="1" width="22.85546875" customWidth="1"/>
    <col min="2" max="2" width="24" customWidth="1"/>
    <col min="3" max="3" width="18.28515625" customWidth="1"/>
  </cols>
  <sheetData>
    <row r="1" spans="1:3" ht="15.75" thickBot="1" x14ac:dyDescent="0.3">
      <c r="A1" s="270" t="s">
        <v>888</v>
      </c>
      <c r="B1" s="270"/>
      <c r="C1" s="270"/>
    </row>
    <row r="2" spans="1:3" ht="27" thickBot="1" x14ac:dyDescent="0.3">
      <c r="A2" s="58" t="s">
        <v>79</v>
      </c>
      <c r="B2" s="59" t="s">
        <v>80</v>
      </c>
      <c r="C2" s="59" t="s">
        <v>59</v>
      </c>
    </row>
    <row r="3" spans="1:3" ht="39.75" thickBot="1" x14ac:dyDescent="0.3">
      <c r="A3" s="60" t="s">
        <v>81</v>
      </c>
      <c r="B3" s="61" t="s">
        <v>82</v>
      </c>
      <c r="C3" s="57">
        <v>37232763</v>
      </c>
    </row>
    <row r="4" spans="1:3" ht="115.5" thickBot="1" x14ac:dyDescent="0.3">
      <c r="A4" s="60" t="s">
        <v>83</v>
      </c>
      <c r="B4" s="61" t="s">
        <v>84</v>
      </c>
      <c r="C4" s="57">
        <v>202938553.99999997</v>
      </c>
    </row>
    <row r="5" spans="1:3" ht="15.75" thickBot="1" x14ac:dyDescent="0.3">
      <c r="A5" s="62" t="s">
        <v>1</v>
      </c>
      <c r="B5" s="63"/>
      <c r="C5" s="64">
        <f>C3+C4</f>
        <v>240171316.99999997</v>
      </c>
    </row>
  </sheetData>
  <mergeCells count="1">
    <mergeCell ref="A1:C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7"/>
  <sheetViews>
    <sheetView workbookViewId="0">
      <selection activeCell="D6" sqref="D6:E6"/>
    </sheetView>
  </sheetViews>
  <sheetFormatPr baseColWidth="10" defaultRowHeight="15" x14ac:dyDescent="0.25"/>
  <cols>
    <col min="1" max="1" width="37.5703125" customWidth="1"/>
    <col min="5" max="5" width="11.7109375" bestFit="1" customWidth="1"/>
  </cols>
  <sheetData>
    <row r="1" spans="1:5" ht="15.75" thickBot="1" x14ac:dyDescent="0.3">
      <c r="A1" s="267" t="s">
        <v>889</v>
      </c>
      <c r="B1" s="267"/>
      <c r="C1" s="267"/>
      <c r="D1" s="267"/>
      <c r="E1" s="267"/>
    </row>
    <row r="2" spans="1:5" ht="15.75" thickBot="1" x14ac:dyDescent="0.3">
      <c r="A2" s="183" t="s">
        <v>890</v>
      </c>
      <c r="B2" s="312" t="s">
        <v>891</v>
      </c>
      <c r="C2" s="313"/>
      <c r="D2" s="312" t="s">
        <v>892</v>
      </c>
      <c r="E2" s="313"/>
    </row>
    <row r="3" spans="1:5" ht="15.75" thickBot="1" x14ac:dyDescent="0.3">
      <c r="A3" s="184"/>
      <c r="B3" s="85" t="s">
        <v>893</v>
      </c>
      <c r="C3" s="85" t="s">
        <v>894</v>
      </c>
      <c r="D3" s="85" t="s">
        <v>895</v>
      </c>
      <c r="E3" s="85" t="s">
        <v>894</v>
      </c>
    </row>
    <row r="4" spans="1:5" ht="15.75" thickBot="1" x14ac:dyDescent="0.3">
      <c r="A4" s="185" t="s">
        <v>896</v>
      </c>
      <c r="B4" s="180">
        <v>0</v>
      </c>
      <c r="C4" s="181">
        <v>20000</v>
      </c>
      <c r="D4" s="180">
        <v>0</v>
      </c>
      <c r="E4" s="182">
        <v>1460800</v>
      </c>
    </row>
    <row r="5" spans="1:5" ht="15.75" thickBot="1" x14ac:dyDescent="0.3">
      <c r="A5" s="186" t="s">
        <v>897</v>
      </c>
      <c r="B5" s="180">
        <v>0</v>
      </c>
      <c r="C5" s="181">
        <v>70000</v>
      </c>
      <c r="D5" s="180">
        <v>0</v>
      </c>
      <c r="E5" s="182">
        <v>5112800</v>
      </c>
    </row>
    <row r="6" spans="1:5" ht="15.75" thickBot="1" x14ac:dyDescent="0.3">
      <c r="A6" s="186" t="s">
        <v>898</v>
      </c>
      <c r="B6" s="325" t="s">
        <v>899</v>
      </c>
      <c r="C6" s="326"/>
      <c r="D6" s="325" t="s">
        <v>1088</v>
      </c>
      <c r="E6" s="326"/>
    </row>
    <row r="7" spans="1:5" x14ac:dyDescent="0.25">
      <c r="A7" s="187" t="s">
        <v>900</v>
      </c>
    </row>
  </sheetData>
  <mergeCells count="5">
    <mergeCell ref="B2:C2"/>
    <mergeCell ref="D2:E2"/>
    <mergeCell ref="B6:C6"/>
    <mergeCell ref="D6:E6"/>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6"/>
  <sheetViews>
    <sheetView workbookViewId="0">
      <selection activeCell="D3" sqref="D3"/>
    </sheetView>
  </sheetViews>
  <sheetFormatPr baseColWidth="10" defaultRowHeight="15" x14ac:dyDescent="0.25"/>
  <cols>
    <col min="2" max="2" width="31.28515625" customWidth="1"/>
    <col min="3" max="3" width="15.28515625" bestFit="1" customWidth="1"/>
  </cols>
  <sheetData>
    <row r="1" spans="1:3" ht="15.75" thickBot="1" x14ac:dyDescent="0.3">
      <c r="A1" s="267" t="s">
        <v>925</v>
      </c>
      <c r="B1" s="267"/>
      <c r="C1" s="267"/>
    </row>
    <row r="2" spans="1:3" ht="15.75" thickBot="1" x14ac:dyDescent="0.3">
      <c r="A2" s="77" t="s">
        <v>567</v>
      </c>
      <c r="B2" s="108" t="s">
        <v>568</v>
      </c>
      <c r="C2" s="108" t="s">
        <v>59</v>
      </c>
    </row>
    <row r="3" spans="1:3" ht="15.75" thickBot="1" x14ac:dyDescent="0.3">
      <c r="A3" s="116">
        <v>1</v>
      </c>
      <c r="B3" s="117" t="s">
        <v>569</v>
      </c>
      <c r="C3" s="193">
        <f>'2015-2016'!F5+'2015-2016'!F6+'2015-2016'!F7+'2015-2016'!F8</f>
        <v>1480896197.3300002</v>
      </c>
    </row>
    <row r="4" spans="1:3" ht="15.75" thickBot="1" x14ac:dyDescent="0.3">
      <c r="A4" s="116">
        <v>2</v>
      </c>
      <c r="B4" s="117" t="s">
        <v>570</v>
      </c>
      <c r="C4" s="193">
        <f>'2015-2016'!F9+'2015-2016'!F10+'2015-2016'!F11</f>
        <v>223089800</v>
      </c>
    </row>
    <row r="5" spans="1:3" ht="30" x14ac:dyDescent="0.25">
      <c r="A5" s="119">
        <v>3</v>
      </c>
      <c r="B5" s="120" t="s">
        <v>571</v>
      </c>
      <c r="C5" s="194">
        <f>'2015-2016'!F13</f>
        <v>30478620</v>
      </c>
    </row>
    <row r="6" spans="1:3" ht="15.75" thickBot="1" x14ac:dyDescent="0.3">
      <c r="A6" s="123" t="s">
        <v>1</v>
      </c>
      <c r="B6" s="85"/>
      <c r="C6" s="122">
        <f>C3+C4+C5</f>
        <v>1734464617.3300002</v>
      </c>
    </row>
  </sheetData>
  <mergeCells count="1">
    <mergeCell ref="A1:C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D429"/>
  <sheetViews>
    <sheetView topLeftCell="A2" zoomScaleNormal="100" workbookViewId="0">
      <pane xSplit="1" ySplit="2" topLeftCell="B4" activePane="bottomRight" state="frozen"/>
      <selection activeCell="A2" sqref="A2"/>
      <selection pane="topRight" activeCell="B2" sqref="B2"/>
      <selection pane="bottomLeft" activeCell="A4" sqref="A4"/>
      <selection pane="bottomRight" activeCell="B4" sqref="B4"/>
    </sheetView>
  </sheetViews>
  <sheetFormatPr baseColWidth="10" defaultRowHeight="15" x14ac:dyDescent="0.25"/>
  <cols>
    <col min="1" max="1" width="18.5703125" customWidth="1"/>
    <col min="2" max="2" width="26.140625" customWidth="1"/>
    <col min="3" max="3" width="18" customWidth="1"/>
    <col min="4" max="4" width="24.85546875" style="65" bestFit="1" customWidth="1"/>
  </cols>
  <sheetData>
    <row r="1" spans="1:4" ht="15.75" thickBot="1" x14ac:dyDescent="0.3">
      <c r="A1" s="270" t="s">
        <v>929</v>
      </c>
      <c r="B1" s="270"/>
      <c r="C1" s="270"/>
      <c r="D1" s="270"/>
    </row>
    <row r="2" spans="1:4" ht="15.75" thickBot="1" x14ac:dyDescent="0.3">
      <c r="A2" s="74" t="s">
        <v>505</v>
      </c>
      <c r="B2" s="71" t="s">
        <v>506</v>
      </c>
      <c r="C2" s="72"/>
      <c r="D2" s="68" t="s">
        <v>59</v>
      </c>
    </row>
    <row r="3" spans="1:4" ht="15.75" customHeight="1" thickBot="1" x14ac:dyDescent="0.3">
      <c r="A3" s="75"/>
      <c r="B3" s="66" t="s">
        <v>35</v>
      </c>
      <c r="C3" s="66" t="s">
        <v>507</v>
      </c>
      <c r="D3" s="69"/>
    </row>
    <row r="4" spans="1:4" ht="15" customHeight="1" thickBot="1" x14ac:dyDescent="0.3">
      <c r="A4" s="329" t="s">
        <v>85</v>
      </c>
      <c r="B4" s="33" t="s">
        <v>85</v>
      </c>
      <c r="C4" s="33">
        <v>1000</v>
      </c>
      <c r="D4" s="39">
        <v>746351197.63</v>
      </c>
    </row>
    <row r="5" spans="1:4" ht="45.75" thickBot="1" x14ac:dyDescent="0.3">
      <c r="A5" s="327"/>
      <c r="B5" s="66" t="s">
        <v>86</v>
      </c>
      <c r="C5" s="66">
        <v>1100</v>
      </c>
      <c r="D5" s="70">
        <v>438424484.64000005</v>
      </c>
    </row>
    <row r="6" spans="1:4" ht="15.75" thickBot="1" x14ac:dyDescent="0.3">
      <c r="A6" s="327"/>
      <c r="B6" s="66" t="s">
        <v>87</v>
      </c>
      <c r="C6" s="66">
        <v>1110</v>
      </c>
      <c r="D6" s="70">
        <v>9979606.3200000003</v>
      </c>
    </row>
    <row r="7" spans="1:4" ht="15.75" thickBot="1" x14ac:dyDescent="0.3">
      <c r="A7" s="327"/>
      <c r="B7" s="66" t="s">
        <v>88</v>
      </c>
      <c r="C7" s="66">
        <v>1120</v>
      </c>
      <c r="D7" s="70">
        <v>0</v>
      </c>
    </row>
    <row r="8" spans="1:4" ht="30.75" thickBot="1" x14ac:dyDescent="0.3">
      <c r="A8" s="327"/>
      <c r="B8" s="66" t="s">
        <v>89</v>
      </c>
      <c r="C8" s="66">
        <v>1130</v>
      </c>
      <c r="D8" s="70">
        <v>428444878.32000005</v>
      </c>
    </row>
    <row r="9" spans="1:4" ht="45.75" thickBot="1" x14ac:dyDescent="0.3">
      <c r="A9" s="327"/>
      <c r="B9" s="66" t="s">
        <v>90</v>
      </c>
      <c r="C9" s="66">
        <v>1140</v>
      </c>
      <c r="D9" s="70">
        <v>0</v>
      </c>
    </row>
    <row r="10" spans="1:4" ht="45.75" thickBot="1" x14ac:dyDescent="0.3">
      <c r="A10" s="327"/>
      <c r="B10" s="66" t="s">
        <v>91</v>
      </c>
      <c r="C10" s="66">
        <v>1200</v>
      </c>
      <c r="D10" s="70">
        <v>42526400</v>
      </c>
    </row>
    <row r="11" spans="1:4" ht="30.75" thickBot="1" x14ac:dyDescent="0.3">
      <c r="A11" s="327"/>
      <c r="B11" s="66" t="s">
        <v>92</v>
      </c>
      <c r="C11" s="66">
        <v>1210</v>
      </c>
      <c r="D11" s="70">
        <v>0</v>
      </c>
    </row>
    <row r="12" spans="1:4" ht="30.75" thickBot="1" x14ac:dyDescent="0.3">
      <c r="A12" s="327"/>
      <c r="B12" s="66" t="s">
        <v>93</v>
      </c>
      <c r="C12" s="66">
        <v>1220</v>
      </c>
      <c r="D12" s="70">
        <v>42500000</v>
      </c>
    </row>
    <row r="13" spans="1:4" ht="30.75" thickBot="1" x14ac:dyDescent="0.3">
      <c r="A13" s="327"/>
      <c r="B13" s="66" t="s">
        <v>94</v>
      </c>
      <c r="C13" s="66">
        <v>1230</v>
      </c>
      <c r="D13" s="70">
        <v>26400</v>
      </c>
    </row>
    <row r="14" spans="1:4" ht="75.75" thickBot="1" x14ac:dyDescent="0.3">
      <c r="A14" s="327"/>
      <c r="B14" s="66" t="s">
        <v>95</v>
      </c>
      <c r="C14" s="66">
        <v>1240</v>
      </c>
      <c r="D14" s="70">
        <v>0</v>
      </c>
    </row>
    <row r="15" spans="1:4" ht="30.75" thickBot="1" x14ac:dyDescent="0.3">
      <c r="A15" s="327"/>
      <c r="B15" s="66" t="s">
        <v>96</v>
      </c>
      <c r="C15" s="66">
        <v>1300</v>
      </c>
      <c r="D15" s="70">
        <v>78984287.040000021</v>
      </c>
    </row>
    <row r="16" spans="1:4" ht="30.75" thickBot="1" x14ac:dyDescent="0.3">
      <c r="A16" s="327"/>
      <c r="B16" s="66" t="s">
        <v>97</v>
      </c>
      <c r="C16" s="66">
        <v>1310</v>
      </c>
      <c r="D16" s="70">
        <v>0</v>
      </c>
    </row>
    <row r="17" spans="1:4" ht="45.75" thickBot="1" x14ac:dyDescent="0.3">
      <c r="A17" s="327"/>
      <c r="B17" s="66" t="s">
        <v>98</v>
      </c>
      <c r="C17" s="66">
        <v>1320</v>
      </c>
      <c r="D17" s="70">
        <v>78619287.040000021</v>
      </c>
    </row>
    <row r="18" spans="1:4" ht="15.75" thickBot="1" x14ac:dyDescent="0.3">
      <c r="A18" s="327"/>
      <c r="B18" s="66" t="s">
        <v>99</v>
      </c>
      <c r="C18" s="66">
        <v>1330</v>
      </c>
      <c r="D18" s="70">
        <v>365000</v>
      </c>
    </row>
    <row r="19" spans="1:4" ht="15.75" thickBot="1" x14ac:dyDescent="0.3">
      <c r="A19" s="327"/>
      <c r="B19" s="66" t="s">
        <v>100</v>
      </c>
      <c r="C19" s="66">
        <v>1340</v>
      </c>
      <c r="D19" s="70">
        <v>0</v>
      </c>
    </row>
    <row r="20" spans="1:4" ht="15.75" thickBot="1" x14ac:dyDescent="0.3">
      <c r="A20" s="327"/>
      <c r="B20" s="66" t="s">
        <v>101</v>
      </c>
      <c r="C20" s="66">
        <v>1350</v>
      </c>
      <c r="D20" s="70">
        <v>0</v>
      </c>
    </row>
    <row r="21" spans="1:4" ht="45.75" thickBot="1" x14ac:dyDescent="0.3">
      <c r="A21" s="327"/>
      <c r="B21" s="66" t="s">
        <v>102</v>
      </c>
      <c r="C21" s="66">
        <v>1360</v>
      </c>
      <c r="D21" s="70">
        <v>0</v>
      </c>
    </row>
    <row r="22" spans="1:4" ht="15.75" thickBot="1" x14ac:dyDescent="0.3">
      <c r="A22" s="327"/>
      <c r="B22" s="66" t="s">
        <v>103</v>
      </c>
      <c r="C22" s="66">
        <v>1370</v>
      </c>
      <c r="D22" s="70">
        <v>0</v>
      </c>
    </row>
    <row r="23" spans="1:4" ht="60.75" thickBot="1" x14ac:dyDescent="0.3">
      <c r="A23" s="327"/>
      <c r="B23" s="66" t="s">
        <v>104</v>
      </c>
      <c r="C23" s="66">
        <v>1380</v>
      </c>
      <c r="D23" s="70">
        <v>0</v>
      </c>
    </row>
    <row r="24" spans="1:4" ht="15.75" thickBot="1" x14ac:dyDescent="0.3">
      <c r="A24" s="327"/>
      <c r="B24" s="66" t="s">
        <v>105</v>
      </c>
      <c r="C24" s="66">
        <v>1400</v>
      </c>
      <c r="D24" s="70">
        <v>124207593.55999999</v>
      </c>
    </row>
    <row r="25" spans="1:4" ht="30.75" thickBot="1" x14ac:dyDescent="0.3">
      <c r="A25" s="327"/>
      <c r="B25" s="66" t="s">
        <v>106</v>
      </c>
      <c r="C25" s="66">
        <v>1410</v>
      </c>
      <c r="D25" s="70">
        <v>29562697.040000003</v>
      </c>
    </row>
    <row r="26" spans="1:4" ht="30.75" thickBot="1" x14ac:dyDescent="0.3">
      <c r="A26" s="327"/>
      <c r="B26" s="66" t="s">
        <v>107</v>
      </c>
      <c r="C26" s="66">
        <v>1420</v>
      </c>
      <c r="D26" s="70">
        <v>13152734.069999998</v>
      </c>
    </row>
    <row r="27" spans="1:4" ht="30.75" thickBot="1" x14ac:dyDescent="0.3">
      <c r="A27" s="327"/>
      <c r="B27" s="66" t="s">
        <v>108</v>
      </c>
      <c r="C27" s="66">
        <v>1430</v>
      </c>
      <c r="D27" s="70">
        <v>74532162.450000003</v>
      </c>
    </row>
    <row r="28" spans="1:4" ht="15.75" thickBot="1" x14ac:dyDescent="0.3">
      <c r="A28" s="327"/>
      <c r="B28" s="66" t="s">
        <v>109</v>
      </c>
      <c r="C28" s="66">
        <v>1440</v>
      </c>
      <c r="D28" s="70">
        <v>6960000</v>
      </c>
    </row>
    <row r="29" spans="1:4" ht="30.75" thickBot="1" x14ac:dyDescent="0.3">
      <c r="A29" s="327"/>
      <c r="B29" s="66" t="s">
        <v>110</v>
      </c>
      <c r="C29" s="66">
        <v>1500</v>
      </c>
      <c r="D29" s="70">
        <v>47708432.390000001</v>
      </c>
    </row>
    <row r="30" spans="1:4" ht="30.75" thickBot="1" x14ac:dyDescent="0.3">
      <c r="A30" s="327"/>
      <c r="B30" s="66" t="s">
        <v>111</v>
      </c>
      <c r="C30" s="66">
        <v>1510</v>
      </c>
      <c r="D30" s="70">
        <v>0</v>
      </c>
    </row>
    <row r="31" spans="1:4" ht="15.75" thickBot="1" x14ac:dyDescent="0.3">
      <c r="A31" s="327"/>
      <c r="B31" s="66" t="s">
        <v>112</v>
      </c>
      <c r="C31" s="66">
        <v>1520</v>
      </c>
      <c r="D31" s="70">
        <v>3000000</v>
      </c>
    </row>
    <row r="32" spans="1:4" ht="30.75" thickBot="1" x14ac:dyDescent="0.3">
      <c r="A32" s="327"/>
      <c r="B32" s="66" t="s">
        <v>113</v>
      </c>
      <c r="C32" s="66">
        <v>1530</v>
      </c>
      <c r="D32" s="70">
        <v>0</v>
      </c>
    </row>
    <row r="33" spans="1:4" ht="15.75" thickBot="1" x14ac:dyDescent="0.3">
      <c r="A33" s="327"/>
      <c r="B33" s="66" t="s">
        <v>114</v>
      </c>
      <c r="C33" s="66">
        <v>1540</v>
      </c>
      <c r="D33" s="70">
        <v>0</v>
      </c>
    </row>
    <row r="34" spans="1:4" ht="30.75" thickBot="1" x14ac:dyDescent="0.3">
      <c r="A34" s="327"/>
      <c r="B34" s="66" t="s">
        <v>115</v>
      </c>
      <c r="C34" s="66">
        <v>1550</v>
      </c>
      <c r="D34" s="70">
        <v>1700000</v>
      </c>
    </row>
    <row r="35" spans="1:4" ht="30.75" thickBot="1" x14ac:dyDescent="0.3">
      <c r="A35" s="327"/>
      <c r="B35" s="66" t="s">
        <v>116</v>
      </c>
      <c r="C35" s="66">
        <v>1590</v>
      </c>
      <c r="D35" s="70">
        <v>43008432.390000001</v>
      </c>
    </row>
    <row r="36" spans="1:4" ht="15.75" thickBot="1" x14ac:dyDescent="0.3">
      <c r="A36" s="327"/>
      <c r="B36" s="66" t="s">
        <v>117</v>
      </c>
      <c r="C36" s="66">
        <v>1600</v>
      </c>
      <c r="D36" s="70">
        <v>14500000</v>
      </c>
    </row>
    <row r="37" spans="1:4" ht="45.75" thickBot="1" x14ac:dyDescent="0.3">
      <c r="A37" s="327"/>
      <c r="B37" s="66" t="s">
        <v>118</v>
      </c>
      <c r="C37" s="66">
        <v>1610</v>
      </c>
      <c r="D37" s="70">
        <v>14500000</v>
      </c>
    </row>
    <row r="38" spans="1:4" ht="30.75" thickBot="1" x14ac:dyDescent="0.3">
      <c r="A38" s="327"/>
      <c r="B38" s="66" t="s">
        <v>119</v>
      </c>
      <c r="C38" s="66">
        <v>1700</v>
      </c>
      <c r="D38" s="70">
        <v>0</v>
      </c>
    </row>
    <row r="39" spans="1:4" ht="15.75" thickBot="1" x14ac:dyDescent="0.3">
      <c r="A39" s="327"/>
      <c r="B39" s="66" t="s">
        <v>120</v>
      </c>
      <c r="C39" s="66">
        <v>1710</v>
      </c>
      <c r="D39" s="70">
        <v>0</v>
      </c>
    </row>
    <row r="40" spans="1:4" ht="15.75" thickBot="1" x14ac:dyDescent="0.3">
      <c r="A40" s="328"/>
      <c r="B40" s="66" t="s">
        <v>121</v>
      </c>
      <c r="C40" s="66">
        <v>1720</v>
      </c>
      <c r="D40" s="70">
        <v>0</v>
      </c>
    </row>
    <row r="41" spans="1:4" ht="15.75" customHeight="1" thickBot="1" x14ac:dyDescent="0.3">
      <c r="A41" s="329" t="s">
        <v>122</v>
      </c>
      <c r="B41" s="33" t="s">
        <v>122</v>
      </c>
      <c r="C41" s="33">
        <v>2000</v>
      </c>
      <c r="D41" s="39">
        <v>69942470</v>
      </c>
    </row>
    <row r="42" spans="1:4" ht="60.75" thickBot="1" x14ac:dyDescent="0.3">
      <c r="A42" s="327"/>
      <c r="B42" s="66" t="s">
        <v>123</v>
      </c>
      <c r="C42" s="66">
        <v>2100</v>
      </c>
      <c r="D42" s="70">
        <v>7939946</v>
      </c>
    </row>
    <row r="43" spans="1:4" ht="30.75" thickBot="1" x14ac:dyDescent="0.3">
      <c r="A43" s="327"/>
      <c r="B43" s="66" t="s">
        <v>124</v>
      </c>
      <c r="C43" s="66">
        <v>2110</v>
      </c>
      <c r="D43" s="70">
        <v>2662183</v>
      </c>
    </row>
    <row r="44" spans="1:4" ht="30.75" thickBot="1" x14ac:dyDescent="0.3">
      <c r="A44" s="327"/>
      <c r="B44" s="66" t="s">
        <v>125</v>
      </c>
      <c r="C44" s="66">
        <v>2120</v>
      </c>
      <c r="D44" s="70">
        <v>312700</v>
      </c>
    </row>
    <row r="45" spans="1:4" ht="30.75" thickBot="1" x14ac:dyDescent="0.3">
      <c r="A45" s="327"/>
      <c r="B45" s="66" t="s">
        <v>126</v>
      </c>
      <c r="C45" s="66">
        <v>2130</v>
      </c>
      <c r="D45" s="70">
        <v>80000</v>
      </c>
    </row>
    <row r="46" spans="1:4" ht="60.75" thickBot="1" x14ac:dyDescent="0.3">
      <c r="A46" s="327"/>
      <c r="B46" s="66" t="s">
        <v>127</v>
      </c>
      <c r="C46" s="66">
        <v>2140</v>
      </c>
      <c r="D46" s="70">
        <v>558863</v>
      </c>
    </row>
    <row r="47" spans="1:4" ht="30.75" thickBot="1" x14ac:dyDescent="0.3">
      <c r="A47" s="327"/>
      <c r="B47" s="66" t="s">
        <v>128</v>
      </c>
      <c r="C47" s="66">
        <v>2150</v>
      </c>
      <c r="D47" s="70">
        <v>91500</v>
      </c>
    </row>
    <row r="48" spans="1:4" ht="15.75" thickBot="1" x14ac:dyDescent="0.3">
      <c r="A48" s="327"/>
      <c r="B48" s="66" t="s">
        <v>129</v>
      </c>
      <c r="C48" s="66">
        <v>2160</v>
      </c>
      <c r="D48" s="70">
        <v>1999700</v>
      </c>
    </row>
    <row r="49" spans="1:4" ht="30.75" thickBot="1" x14ac:dyDescent="0.3">
      <c r="A49" s="327"/>
      <c r="B49" s="66" t="s">
        <v>130</v>
      </c>
      <c r="C49" s="66">
        <v>2170</v>
      </c>
      <c r="D49" s="70">
        <v>0</v>
      </c>
    </row>
    <row r="50" spans="1:4" ht="45.75" thickBot="1" x14ac:dyDescent="0.3">
      <c r="A50" s="327"/>
      <c r="B50" s="66" t="s">
        <v>131</v>
      </c>
      <c r="C50" s="66">
        <v>2180</v>
      </c>
      <c r="D50" s="70">
        <v>2235000</v>
      </c>
    </row>
    <row r="51" spans="1:4" ht="15.75" thickBot="1" x14ac:dyDescent="0.3">
      <c r="A51" s="327"/>
      <c r="B51" s="66" t="s">
        <v>132</v>
      </c>
      <c r="C51" s="66">
        <v>2200</v>
      </c>
      <c r="D51" s="70">
        <v>2103500</v>
      </c>
    </row>
    <row r="52" spans="1:4" ht="30.75" thickBot="1" x14ac:dyDescent="0.3">
      <c r="A52" s="327"/>
      <c r="B52" s="66" t="s">
        <v>133</v>
      </c>
      <c r="C52" s="66">
        <v>2210</v>
      </c>
      <c r="D52" s="70">
        <v>1605500</v>
      </c>
    </row>
    <row r="53" spans="1:4" ht="30.75" thickBot="1" x14ac:dyDescent="0.3">
      <c r="A53" s="327"/>
      <c r="B53" s="66" t="s">
        <v>134</v>
      </c>
      <c r="C53" s="66">
        <v>2220</v>
      </c>
      <c r="D53" s="70">
        <v>450000</v>
      </c>
    </row>
    <row r="54" spans="1:4" ht="30.75" thickBot="1" x14ac:dyDescent="0.3">
      <c r="A54" s="327"/>
      <c r="B54" s="66" t="s">
        <v>135</v>
      </c>
      <c r="C54" s="66">
        <v>2230</v>
      </c>
      <c r="D54" s="70">
        <v>48000</v>
      </c>
    </row>
    <row r="55" spans="1:4" ht="60.75" thickBot="1" x14ac:dyDescent="0.3">
      <c r="A55" s="327"/>
      <c r="B55" s="66" t="s">
        <v>136</v>
      </c>
      <c r="C55" s="66">
        <v>2300</v>
      </c>
      <c r="D55" s="70">
        <v>2236500</v>
      </c>
    </row>
    <row r="56" spans="1:4" ht="60.75" thickBot="1" x14ac:dyDescent="0.3">
      <c r="A56" s="327"/>
      <c r="B56" s="66" t="s">
        <v>137</v>
      </c>
      <c r="C56" s="66">
        <v>2310</v>
      </c>
      <c r="D56" s="70">
        <v>200000</v>
      </c>
    </row>
    <row r="57" spans="1:4" ht="30.75" thickBot="1" x14ac:dyDescent="0.3">
      <c r="A57" s="327"/>
      <c r="B57" s="66" t="s">
        <v>138</v>
      </c>
      <c r="C57" s="66">
        <v>2320</v>
      </c>
      <c r="D57" s="70">
        <v>0</v>
      </c>
    </row>
    <row r="58" spans="1:4" ht="45.75" thickBot="1" x14ac:dyDescent="0.3">
      <c r="A58" s="327"/>
      <c r="B58" s="66" t="s">
        <v>139</v>
      </c>
      <c r="C58" s="66">
        <v>2330</v>
      </c>
      <c r="D58" s="70">
        <v>0</v>
      </c>
    </row>
    <row r="59" spans="1:4" ht="60.75" thickBot="1" x14ac:dyDescent="0.3">
      <c r="A59" s="327"/>
      <c r="B59" s="66" t="s">
        <v>140</v>
      </c>
      <c r="C59" s="66">
        <v>2340</v>
      </c>
      <c r="D59" s="70">
        <v>0</v>
      </c>
    </row>
    <row r="60" spans="1:4" ht="60.75" thickBot="1" x14ac:dyDescent="0.3">
      <c r="A60" s="327"/>
      <c r="B60" s="66" t="s">
        <v>141</v>
      </c>
      <c r="C60" s="66">
        <v>2350</v>
      </c>
      <c r="D60" s="70">
        <v>24500</v>
      </c>
    </row>
    <row r="61" spans="1:4" ht="60.75" thickBot="1" x14ac:dyDescent="0.3">
      <c r="A61" s="327"/>
      <c r="B61" s="66" t="s">
        <v>142</v>
      </c>
      <c r="C61" s="66">
        <v>2360</v>
      </c>
      <c r="D61" s="70">
        <v>12000</v>
      </c>
    </row>
    <row r="62" spans="1:4" ht="45.75" thickBot="1" x14ac:dyDescent="0.3">
      <c r="A62" s="327"/>
      <c r="B62" s="66" t="s">
        <v>143</v>
      </c>
      <c r="C62" s="66">
        <v>2370</v>
      </c>
      <c r="D62" s="70">
        <v>0</v>
      </c>
    </row>
    <row r="63" spans="1:4" ht="30.75" thickBot="1" x14ac:dyDescent="0.3">
      <c r="A63" s="327"/>
      <c r="B63" s="66" t="s">
        <v>144</v>
      </c>
      <c r="C63" s="66">
        <v>2380</v>
      </c>
      <c r="D63" s="70">
        <v>0</v>
      </c>
    </row>
    <row r="64" spans="1:4" ht="30.75" thickBot="1" x14ac:dyDescent="0.3">
      <c r="A64" s="327"/>
      <c r="B64" s="66" t="s">
        <v>145</v>
      </c>
      <c r="C64" s="66">
        <v>2390</v>
      </c>
      <c r="D64" s="70">
        <v>2000000</v>
      </c>
    </row>
    <row r="65" spans="1:4" ht="45.75" thickBot="1" x14ac:dyDescent="0.3">
      <c r="A65" s="327"/>
      <c r="B65" s="66" t="s">
        <v>146</v>
      </c>
      <c r="C65" s="66">
        <v>2400</v>
      </c>
      <c r="D65" s="70">
        <v>17776212</v>
      </c>
    </row>
    <row r="66" spans="1:4" ht="30.75" thickBot="1" x14ac:dyDescent="0.3">
      <c r="A66" s="327"/>
      <c r="B66" s="66" t="s">
        <v>147</v>
      </c>
      <c r="C66" s="66">
        <v>2410</v>
      </c>
      <c r="D66" s="70">
        <v>220000</v>
      </c>
    </row>
    <row r="67" spans="1:4" ht="30.75" thickBot="1" x14ac:dyDescent="0.3">
      <c r="A67" s="327"/>
      <c r="B67" s="66" t="s">
        <v>148</v>
      </c>
      <c r="C67" s="66">
        <v>2420</v>
      </c>
      <c r="D67" s="70">
        <v>12002000</v>
      </c>
    </row>
    <row r="68" spans="1:4" ht="30.75" thickBot="1" x14ac:dyDescent="0.3">
      <c r="A68" s="327"/>
      <c r="B68" s="66" t="s">
        <v>149</v>
      </c>
      <c r="C68" s="66">
        <v>2430</v>
      </c>
      <c r="D68" s="70">
        <v>51200</v>
      </c>
    </row>
    <row r="69" spans="1:4" ht="30.75" thickBot="1" x14ac:dyDescent="0.3">
      <c r="A69" s="327"/>
      <c r="B69" s="66" t="s">
        <v>150</v>
      </c>
      <c r="C69" s="66">
        <v>2440</v>
      </c>
      <c r="D69" s="70">
        <v>22000</v>
      </c>
    </row>
    <row r="70" spans="1:4" ht="15.75" thickBot="1" x14ac:dyDescent="0.3">
      <c r="A70" s="327"/>
      <c r="B70" s="66" t="s">
        <v>151</v>
      </c>
      <c r="C70" s="66">
        <v>2450</v>
      </c>
      <c r="D70" s="70">
        <v>4000</v>
      </c>
    </row>
    <row r="71" spans="1:4" ht="30.75" thickBot="1" x14ac:dyDescent="0.3">
      <c r="A71" s="327"/>
      <c r="B71" s="66" t="s">
        <v>152</v>
      </c>
      <c r="C71" s="66">
        <v>2460</v>
      </c>
      <c r="D71" s="70">
        <v>2593500</v>
      </c>
    </row>
    <row r="72" spans="1:4" ht="30.75" thickBot="1" x14ac:dyDescent="0.3">
      <c r="A72" s="327"/>
      <c r="B72" s="66" t="s">
        <v>153</v>
      </c>
      <c r="C72" s="66">
        <v>2470</v>
      </c>
      <c r="D72" s="70">
        <v>1017928</v>
      </c>
    </row>
    <row r="73" spans="1:4" ht="30.75" thickBot="1" x14ac:dyDescent="0.3">
      <c r="A73" s="327"/>
      <c r="B73" s="66" t="s">
        <v>154</v>
      </c>
      <c r="C73" s="66">
        <v>2480</v>
      </c>
      <c r="D73" s="70">
        <v>13084</v>
      </c>
    </row>
    <row r="74" spans="1:4" ht="45.75" thickBot="1" x14ac:dyDescent="0.3">
      <c r="A74" s="327"/>
      <c r="B74" s="66" t="s">
        <v>155</v>
      </c>
      <c r="C74" s="66">
        <v>2490</v>
      </c>
      <c r="D74" s="70">
        <v>1852500</v>
      </c>
    </row>
    <row r="75" spans="1:4" ht="45.75" thickBot="1" x14ac:dyDescent="0.3">
      <c r="A75" s="327"/>
      <c r="B75" s="66" t="s">
        <v>156</v>
      </c>
      <c r="C75" s="66">
        <v>2500</v>
      </c>
      <c r="D75" s="70">
        <v>7134415</v>
      </c>
    </row>
    <row r="76" spans="1:4" ht="15.75" thickBot="1" x14ac:dyDescent="0.3">
      <c r="A76" s="327"/>
      <c r="B76" s="66" t="s">
        <v>157</v>
      </c>
      <c r="C76" s="66">
        <v>2510</v>
      </c>
      <c r="D76" s="70">
        <v>125500</v>
      </c>
    </row>
    <row r="77" spans="1:4" ht="30.75" thickBot="1" x14ac:dyDescent="0.3">
      <c r="A77" s="327"/>
      <c r="B77" s="66" t="s">
        <v>158</v>
      </c>
      <c r="C77" s="66">
        <v>2520</v>
      </c>
      <c r="D77" s="70">
        <v>474900</v>
      </c>
    </row>
    <row r="78" spans="1:4" ht="30.75" thickBot="1" x14ac:dyDescent="0.3">
      <c r="A78" s="327"/>
      <c r="B78" s="66" t="s">
        <v>159</v>
      </c>
      <c r="C78" s="66">
        <v>2530</v>
      </c>
      <c r="D78" s="70">
        <v>3717551</v>
      </c>
    </row>
    <row r="79" spans="1:4" ht="30.75" thickBot="1" x14ac:dyDescent="0.3">
      <c r="A79" s="327"/>
      <c r="B79" s="66" t="s">
        <v>160</v>
      </c>
      <c r="C79" s="66">
        <v>2540</v>
      </c>
      <c r="D79" s="70">
        <v>2540000</v>
      </c>
    </row>
    <row r="80" spans="1:4" ht="30.75" thickBot="1" x14ac:dyDescent="0.3">
      <c r="A80" s="327"/>
      <c r="B80" s="66" t="s">
        <v>161</v>
      </c>
      <c r="C80" s="66">
        <v>2550</v>
      </c>
      <c r="D80" s="70">
        <v>271464</v>
      </c>
    </row>
    <row r="81" spans="1:4" ht="30.75" thickBot="1" x14ac:dyDescent="0.3">
      <c r="A81" s="327"/>
      <c r="B81" s="66" t="s">
        <v>162</v>
      </c>
      <c r="C81" s="66">
        <v>2560</v>
      </c>
      <c r="D81" s="70">
        <v>5000</v>
      </c>
    </row>
    <row r="82" spans="1:4" ht="15.75" thickBot="1" x14ac:dyDescent="0.3">
      <c r="A82" s="327"/>
      <c r="B82" s="66" t="s">
        <v>163</v>
      </c>
      <c r="C82" s="66">
        <v>2590</v>
      </c>
      <c r="D82" s="70">
        <v>0</v>
      </c>
    </row>
    <row r="83" spans="1:4" ht="30.75" thickBot="1" x14ac:dyDescent="0.3">
      <c r="A83" s="327"/>
      <c r="B83" s="66" t="s">
        <v>164</v>
      </c>
      <c r="C83" s="66">
        <v>2600</v>
      </c>
      <c r="D83" s="70">
        <v>21284517</v>
      </c>
    </row>
    <row r="84" spans="1:4" ht="30.75" thickBot="1" x14ac:dyDescent="0.3">
      <c r="A84" s="327"/>
      <c r="B84" s="66" t="s">
        <v>165</v>
      </c>
      <c r="C84" s="66">
        <v>2610</v>
      </c>
      <c r="D84" s="70">
        <v>21284517</v>
      </c>
    </row>
    <row r="85" spans="1:4" ht="15.75" thickBot="1" x14ac:dyDescent="0.3">
      <c r="A85" s="327"/>
      <c r="B85" s="66" t="s">
        <v>166</v>
      </c>
      <c r="C85" s="66">
        <v>2620</v>
      </c>
      <c r="D85" s="70">
        <v>0</v>
      </c>
    </row>
    <row r="86" spans="1:4" ht="45.75" thickBot="1" x14ac:dyDescent="0.3">
      <c r="A86" s="327"/>
      <c r="B86" s="66" t="s">
        <v>167</v>
      </c>
      <c r="C86" s="66">
        <v>2700</v>
      </c>
      <c r="D86" s="70">
        <v>2045100</v>
      </c>
    </row>
    <row r="87" spans="1:4" ht="15.75" thickBot="1" x14ac:dyDescent="0.3">
      <c r="A87" s="327"/>
      <c r="B87" s="66" t="s">
        <v>168</v>
      </c>
      <c r="C87" s="66">
        <v>2710</v>
      </c>
      <c r="D87" s="70">
        <v>1036600</v>
      </c>
    </row>
    <row r="88" spans="1:4" ht="30.75" thickBot="1" x14ac:dyDescent="0.3">
      <c r="A88" s="327"/>
      <c r="B88" s="66" t="s">
        <v>169</v>
      </c>
      <c r="C88" s="66">
        <v>2720</v>
      </c>
      <c r="D88" s="70">
        <v>988500</v>
      </c>
    </row>
    <row r="89" spans="1:4" ht="15.75" thickBot="1" x14ac:dyDescent="0.3">
      <c r="A89" s="327"/>
      <c r="B89" s="66" t="s">
        <v>170</v>
      </c>
      <c r="C89" s="66">
        <v>2730</v>
      </c>
      <c r="D89" s="70">
        <v>0</v>
      </c>
    </row>
    <row r="90" spans="1:4" ht="15.75" thickBot="1" x14ac:dyDescent="0.3">
      <c r="A90" s="327"/>
      <c r="B90" s="66" t="s">
        <v>171</v>
      </c>
      <c r="C90" s="66">
        <v>2740</v>
      </c>
      <c r="D90" s="70">
        <v>0</v>
      </c>
    </row>
    <row r="91" spans="1:4" ht="45.75" thickBot="1" x14ac:dyDescent="0.3">
      <c r="A91" s="327"/>
      <c r="B91" s="66" t="s">
        <v>172</v>
      </c>
      <c r="C91" s="66">
        <v>2750</v>
      </c>
      <c r="D91" s="70">
        <v>20000</v>
      </c>
    </row>
    <row r="92" spans="1:4" ht="30.75" thickBot="1" x14ac:dyDescent="0.3">
      <c r="A92" s="327"/>
      <c r="B92" s="66" t="s">
        <v>173</v>
      </c>
      <c r="C92" s="66">
        <v>2800</v>
      </c>
      <c r="D92" s="70">
        <v>630000</v>
      </c>
    </row>
    <row r="93" spans="1:4" ht="30.75" thickBot="1" x14ac:dyDescent="0.3">
      <c r="A93" s="327"/>
      <c r="B93" s="66" t="s">
        <v>174</v>
      </c>
      <c r="C93" s="66">
        <v>2810</v>
      </c>
      <c r="D93" s="70">
        <v>0</v>
      </c>
    </row>
    <row r="94" spans="1:4" ht="30.75" thickBot="1" x14ac:dyDescent="0.3">
      <c r="A94" s="327"/>
      <c r="B94" s="66" t="s">
        <v>175</v>
      </c>
      <c r="C94" s="66">
        <v>2820</v>
      </c>
      <c r="D94" s="70">
        <v>0</v>
      </c>
    </row>
    <row r="95" spans="1:4" ht="30.75" thickBot="1" x14ac:dyDescent="0.3">
      <c r="A95" s="327"/>
      <c r="B95" s="66" t="s">
        <v>176</v>
      </c>
      <c r="C95" s="66">
        <v>2830</v>
      </c>
      <c r="D95" s="70">
        <v>630000</v>
      </c>
    </row>
    <row r="96" spans="1:4" ht="45.75" thickBot="1" x14ac:dyDescent="0.3">
      <c r="A96" s="327"/>
      <c r="B96" s="66" t="s">
        <v>177</v>
      </c>
      <c r="C96" s="66">
        <v>2900</v>
      </c>
      <c r="D96" s="70">
        <v>8792280</v>
      </c>
    </row>
    <row r="97" spans="1:4" ht="15.75" thickBot="1" x14ac:dyDescent="0.3">
      <c r="A97" s="327"/>
      <c r="B97" s="66" t="s">
        <v>178</v>
      </c>
      <c r="C97" s="66">
        <v>2910</v>
      </c>
      <c r="D97" s="70">
        <v>1229280</v>
      </c>
    </row>
    <row r="98" spans="1:4" ht="30.75" thickBot="1" x14ac:dyDescent="0.3">
      <c r="A98" s="327"/>
      <c r="B98" s="66" t="s">
        <v>179</v>
      </c>
      <c r="C98" s="66">
        <v>2920</v>
      </c>
      <c r="D98" s="70">
        <v>54000</v>
      </c>
    </row>
    <row r="99" spans="1:4" ht="60.75" thickBot="1" x14ac:dyDescent="0.3">
      <c r="A99" s="327"/>
      <c r="B99" s="66" t="s">
        <v>180</v>
      </c>
      <c r="C99" s="66">
        <v>2930</v>
      </c>
      <c r="D99" s="70">
        <v>4000</v>
      </c>
    </row>
    <row r="100" spans="1:4" ht="60.75" thickBot="1" x14ac:dyDescent="0.3">
      <c r="A100" s="327"/>
      <c r="B100" s="66" t="s">
        <v>181</v>
      </c>
      <c r="C100" s="66">
        <v>2940</v>
      </c>
      <c r="D100" s="70">
        <v>120000</v>
      </c>
    </row>
    <row r="101" spans="1:4" ht="60.75" thickBot="1" x14ac:dyDescent="0.3">
      <c r="A101" s="327"/>
      <c r="B101" s="66" t="s">
        <v>182</v>
      </c>
      <c r="C101" s="66">
        <v>2950</v>
      </c>
      <c r="D101" s="70">
        <v>0</v>
      </c>
    </row>
    <row r="102" spans="1:4" ht="45.75" thickBot="1" x14ac:dyDescent="0.3">
      <c r="A102" s="327"/>
      <c r="B102" s="66" t="s">
        <v>183</v>
      </c>
      <c r="C102" s="66">
        <v>2960</v>
      </c>
      <c r="D102" s="70">
        <v>4500000</v>
      </c>
    </row>
    <row r="103" spans="1:4" ht="45.75" thickBot="1" x14ac:dyDescent="0.3">
      <c r="A103" s="327"/>
      <c r="B103" s="66" t="s">
        <v>184</v>
      </c>
      <c r="C103" s="66">
        <v>2970</v>
      </c>
      <c r="D103" s="70">
        <v>200000</v>
      </c>
    </row>
    <row r="104" spans="1:4" ht="45.75" thickBot="1" x14ac:dyDescent="0.3">
      <c r="A104" s="327"/>
      <c r="B104" s="66" t="s">
        <v>185</v>
      </c>
      <c r="C104" s="66">
        <v>2980</v>
      </c>
      <c r="D104" s="70">
        <v>2685000</v>
      </c>
    </row>
    <row r="105" spans="1:4" ht="45.75" thickBot="1" x14ac:dyDescent="0.3">
      <c r="A105" s="327"/>
      <c r="B105" s="66" t="s">
        <v>186</v>
      </c>
      <c r="C105" s="66">
        <v>2990</v>
      </c>
      <c r="D105" s="70">
        <v>0</v>
      </c>
    </row>
    <row r="106" spans="1:4" ht="30" customHeight="1" thickBot="1" x14ac:dyDescent="0.3">
      <c r="A106" s="327" t="s">
        <v>187</v>
      </c>
      <c r="B106" s="33" t="s">
        <v>187</v>
      </c>
      <c r="C106" s="33">
        <v>3000</v>
      </c>
      <c r="D106" s="39">
        <v>289084904</v>
      </c>
    </row>
    <row r="107" spans="1:4" ht="15.75" thickBot="1" x14ac:dyDescent="0.3">
      <c r="A107" s="327"/>
      <c r="B107" s="66" t="s">
        <v>188</v>
      </c>
      <c r="C107" s="66">
        <v>3100</v>
      </c>
      <c r="D107" s="70">
        <v>58015387</v>
      </c>
    </row>
    <row r="108" spans="1:4" ht="15.75" thickBot="1" x14ac:dyDescent="0.3">
      <c r="A108" s="327"/>
      <c r="B108" s="66" t="s">
        <v>189</v>
      </c>
      <c r="C108" s="66">
        <v>3110</v>
      </c>
      <c r="D108" s="70">
        <v>54644387</v>
      </c>
    </row>
    <row r="109" spans="1:4" ht="15.75" thickBot="1" x14ac:dyDescent="0.3">
      <c r="A109" s="327"/>
      <c r="B109" s="66" t="s">
        <v>190</v>
      </c>
      <c r="C109" s="66">
        <v>3120</v>
      </c>
      <c r="D109" s="70">
        <v>25000</v>
      </c>
    </row>
    <row r="110" spans="1:4" ht="15.75" thickBot="1" x14ac:dyDescent="0.3">
      <c r="A110" s="327"/>
      <c r="B110" s="66" t="s">
        <v>191</v>
      </c>
      <c r="C110" s="66">
        <v>3130</v>
      </c>
      <c r="D110" s="70">
        <v>0</v>
      </c>
    </row>
    <row r="111" spans="1:4" ht="15.75" thickBot="1" x14ac:dyDescent="0.3">
      <c r="A111" s="327"/>
      <c r="B111" s="66" t="s">
        <v>192</v>
      </c>
      <c r="C111" s="66">
        <v>3140</v>
      </c>
      <c r="D111" s="70">
        <v>2400000</v>
      </c>
    </row>
    <row r="112" spans="1:4" ht="15.75" thickBot="1" x14ac:dyDescent="0.3">
      <c r="A112" s="327"/>
      <c r="B112" s="66" t="s">
        <v>193</v>
      </c>
      <c r="C112" s="66">
        <v>3150</v>
      </c>
      <c r="D112" s="70">
        <v>280000</v>
      </c>
    </row>
    <row r="113" spans="1:4" ht="45.75" thickBot="1" x14ac:dyDescent="0.3">
      <c r="A113" s="327"/>
      <c r="B113" s="66" t="s">
        <v>194</v>
      </c>
      <c r="C113" s="66">
        <v>3160</v>
      </c>
      <c r="D113" s="70">
        <v>638000</v>
      </c>
    </row>
    <row r="114" spans="1:4" ht="60.75" thickBot="1" x14ac:dyDescent="0.3">
      <c r="A114" s="327"/>
      <c r="B114" s="66" t="s">
        <v>195</v>
      </c>
      <c r="C114" s="66">
        <v>3170</v>
      </c>
      <c r="D114" s="70">
        <v>0</v>
      </c>
    </row>
    <row r="115" spans="1:4" ht="30.75" thickBot="1" x14ac:dyDescent="0.3">
      <c r="A115" s="327"/>
      <c r="B115" s="66" t="s">
        <v>196</v>
      </c>
      <c r="C115" s="66">
        <v>3180</v>
      </c>
      <c r="D115" s="70">
        <v>28000</v>
      </c>
    </row>
    <row r="116" spans="1:4" ht="30.75" thickBot="1" x14ac:dyDescent="0.3">
      <c r="A116" s="327"/>
      <c r="B116" s="66" t="s">
        <v>197</v>
      </c>
      <c r="C116" s="66">
        <v>3190</v>
      </c>
      <c r="D116" s="70">
        <v>0</v>
      </c>
    </row>
    <row r="117" spans="1:4" ht="30.75" thickBot="1" x14ac:dyDescent="0.3">
      <c r="A117" s="327"/>
      <c r="B117" s="66" t="s">
        <v>198</v>
      </c>
      <c r="C117" s="66">
        <v>3200</v>
      </c>
      <c r="D117" s="70">
        <v>38931875</v>
      </c>
    </row>
    <row r="118" spans="1:4" ht="15.75" thickBot="1" x14ac:dyDescent="0.3">
      <c r="A118" s="327"/>
      <c r="B118" s="66" t="s">
        <v>199</v>
      </c>
      <c r="C118" s="66">
        <v>3210</v>
      </c>
      <c r="D118" s="70">
        <v>0</v>
      </c>
    </row>
    <row r="119" spans="1:4" ht="15.75" thickBot="1" x14ac:dyDescent="0.3">
      <c r="A119" s="327"/>
      <c r="B119" s="66" t="s">
        <v>200</v>
      </c>
      <c r="C119" s="66">
        <v>3220</v>
      </c>
      <c r="D119" s="70">
        <v>2100000</v>
      </c>
    </row>
    <row r="120" spans="1:4" ht="60.75" thickBot="1" x14ac:dyDescent="0.3">
      <c r="A120" s="327"/>
      <c r="B120" s="66" t="s">
        <v>201</v>
      </c>
      <c r="C120" s="66">
        <v>3230</v>
      </c>
      <c r="D120" s="70">
        <v>1560655</v>
      </c>
    </row>
    <row r="121" spans="1:4" ht="45.75" thickBot="1" x14ac:dyDescent="0.3">
      <c r="A121" s="327"/>
      <c r="B121" s="66" t="s">
        <v>202</v>
      </c>
      <c r="C121" s="66">
        <v>3240</v>
      </c>
      <c r="D121" s="70">
        <v>0</v>
      </c>
    </row>
    <row r="122" spans="1:4" ht="30.75" thickBot="1" x14ac:dyDescent="0.3">
      <c r="A122" s="327"/>
      <c r="B122" s="66" t="s">
        <v>203</v>
      </c>
      <c r="C122" s="66">
        <v>3250</v>
      </c>
      <c r="D122" s="70">
        <v>0</v>
      </c>
    </row>
    <row r="123" spans="1:4" ht="45.75" thickBot="1" x14ac:dyDescent="0.3">
      <c r="A123" s="327"/>
      <c r="B123" s="66" t="s">
        <v>204</v>
      </c>
      <c r="C123" s="66">
        <v>3260</v>
      </c>
      <c r="D123" s="70">
        <v>35169220</v>
      </c>
    </row>
    <row r="124" spans="1:4" ht="30.75" thickBot="1" x14ac:dyDescent="0.3">
      <c r="A124" s="327"/>
      <c r="B124" s="66" t="s">
        <v>205</v>
      </c>
      <c r="C124" s="66">
        <v>3270</v>
      </c>
      <c r="D124" s="70">
        <v>0</v>
      </c>
    </row>
    <row r="125" spans="1:4" ht="15.75" thickBot="1" x14ac:dyDescent="0.3">
      <c r="A125" s="327"/>
      <c r="B125" s="66" t="s">
        <v>206</v>
      </c>
      <c r="C125" s="66">
        <v>3280</v>
      </c>
      <c r="D125" s="70">
        <v>0</v>
      </c>
    </row>
    <row r="126" spans="1:4" ht="15.75" thickBot="1" x14ac:dyDescent="0.3">
      <c r="A126" s="327"/>
      <c r="B126" s="66" t="s">
        <v>207</v>
      </c>
      <c r="C126" s="66">
        <v>3290</v>
      </c>
      <c r="D126" s="70">
        <v>102000</v>
      </c>
    </row>
    <row r="127" spans="1:4" ht="45.75" thickBot="1" x14ac:dyDescent="0.3">
      <c r="A127" s="327"/>
      <c r="B127" s="66" t="s">
        <v>208</v>
      </c>
      <c r="C127" s="66">
        <v>3300</v>
      </c>
      <c r="D127" s="70">
        <v>29452200</v>
      </c>
    </row>
    <row r="128" spans="1:4" ht="45.75" thickBot="1" x14ac:dyDescent="0.3">
      <c r="A128" s="327"/>
      <c r="B128" s="66" t="s">
        <v>209</v>
      </c>
      <c r="C128" s="66">
        <v>3310</v>
      </c>
      <c r="D128" s="70">
        <v>5800200</v>
      </c>
    </row>
    <row r="129" spans="1:4" ht="45.75" thickBot="1" x14ac:dyDescent="0.3">
      <c r="A129" s="327"/>
      <c r="B129" s="66" t="s">
        <v>210</v>
      </c>
      <c r="C129" s="66">
        <v>3320</v>
      </c>
      <c r="D129" s="70">
        <v>2000</v>
      </c>
    </row>
    <row r="130" spans="1:4" ht="60.75" thickBot="1" x14ac:dyDescent="0.3">
      <c r="A130" s="327"/>
      <c r="B130" s="66" t="s">
        <v>211</v>
      </c>
      <c r="C130" s="66">
        <v>3330</v>
      </c>
      <c r="D130" s="70">
        <v>7740000</v>
      </c>
    </row>
    <row r="131" spans="1:4" ht="15.75" thickBot="1" x14ac:dyDescent="0.3">
      <c r="A131" s="327"/>
      <c r="B131" s="66" t="s">
        <v>212</v>
      </c>
      <c r="C131" s="66">
        <v>3340</v>
      </c>
      <c r="D131" s="70">
        <v>1600000</v>
      </c>
    </row>
    <row r="132" spans="1:4" ht="30.75" thickBot="1" x14ac:dyDescent="0.3">
      <c r="A132" s="327"/>
      <c r="B132" s="66" t="s">
        <v>213</v>
      </c>
      <c r="C132" s="66">
        <v>3350</v>
      </c>
      <c r="D132" s="70">
        <v>0</v>
      </c>
    </row>
    <row r="133" spans="1:4" ht="45.75" thickBot="1" x14ac:dyDescent="0.3">
      <c r="A133" s="327"/>
      <c r="B133" s="66" t="s">
        <v>214</v>
      </c>
      <c r="C133" s="66">
        <v>3360</v>
      </c>
      <c r="D133" s="70">
        <v>0</v>
      </c>
    </row>
    <row r="134" spans="1:4" ht="30.75" thickBot="1" x14ac:dyDescent="0.3">
      <c r="A134" s="327"/>
      <c r="B134" s="66" t="s">
        <v>215</v>
      </c>
      <c r="C134" s="66">
        <v>3370</v>
      </c>
      <c r="D134" s="70">
        <v>8100000</v>
      </c>
    </row>
    <row r="135" spans="1:4" ht="15.75" thickBot="1" x14ac:dyDescent="0.3">
      <c r="A135" s="327"/>
      <c r="B135" s="66" t="s">
        <v>216</v>
      </c>
      <c r="C135" s="66">
        <v>3380</v>
      </c>
      <c r="D135" s="70">
        <v>0</v>
      </c>
    </row>
    <row r="136" spans="1:4" ht="45.75" thickBot="1" x14ac:dyDescent="0.3">
      <c r="A136" s="327"/>
      <c r="B136" s="66" t="s">
        <v>217</v>
      </c>
      <c r="C136" s="66">
        <v>3390</v>
      </c>
      <c r="D136" s="70">
        <v>6210000</v>
      </c>
    </row>
    <row r="137" spans="1:4" ht="30.75" thickBot="1" x14ac:dyDescent="0.3">
      <c r="A137" s="327"/>
      <c r="B137" s="66" t="s">
        <v>218</v>
      </c>
      <c r="C137" s="66">
        <v>3400</v>
      </c>
      <c r="D137" s="70">
        <v>32200187</v>
      </c>
    </row>
    <row r="138" spans="1:4" ht="30.75" thickBot="1" x14ac:dyDescent="0.3">
      <c r="A138" s="327"/>
      <c r="B138" s="66" t="s">
        <v>219</v>
      </c>
      <c r="C138" s="66">
        <v>3410</v>
      </c>
      <c r="D138" s="70">
        <v>2421187</v>
      </c>
    </row>
    <row r="139" spans="1:4" ht="45.75" thickBot="1" x14ac:dyDescent="0.3">
      <c r="A139" s="327"/>
      <c r="B139" s="66" t="s">
        <v>220</v>
      </c>
      <c r="C139" s="66">
        <v>3420</v>
      </c>
      <c r="D139" s="70">
        <v>25000000</v>
      </c>
    </row>
    <row r="140" spans="1:4" ht="45.75" thickBot="1" x14ac:dyDescent="0.3">
      <c r="A140" s="327"/>
      <c r="B140" s="66" t="s">
        <v>221</v>
      </c>
      <c r="C140" s="66">
        <v>3430</v>
      </c>
      <c r="D140" s="70">
        <v>0</v>
      </c>
    </row>
    <row r="141" spans="1:4" ht="30.75" thickBot="1" x14ac:dyDescent="0.3">
      <c r="A141" s="327"/>
      <c r="B141" s="66" t="s">
        <v>222</v>
      </c>
      <c r="C141" s="66">
        <v>3440</v>
      </c>
      <c r="D141" s="70">
        <v>170000</v>
      </c>
    </row>
    <row r="142" spans="1:4" ht="30.75" thickBot="1" x14ac:dyDescent="0.3">
      <c r="A142" s="327"/>
      <c r="B142" s="66" t="s">
        <v>223</v>
      </c>
      <c r="C142" s="66">
        <v>3450</v>
      </c>
      <c r="D142" s="70">
        <v>4600000</v>
      </c>
    </row>
    <row r="143" spans="1:4" ht="30.75" thickBot="1" x14ac:dyDescent="0.3">
      <c r="A143" s="327"/>
      <c r="B143" s="66" t="s">
        <v>224</v>
      </c>
      <c r="C143" s="66">
        <v>3460</v>
      </c>
      <c r="D143" s="70">
        <v>0</v>
      </c>
    </row>
    <row r="144" spans="1:4" ht="15.75" thickBot="1" x14ac:dyDescent="0.3">
      <c r="A144" s="327"/>
      <c r="B144" s="66" t="s">
        <v>225</v>
      </c>
      <c r="C144" s="66">
        <v>3470</v>
      </c>
      <c r="D144" s="70">
        <v>9000</v>
      </c>
    </row>
    <row r="145" spans="1:4" ht="15.75" thickBot="1" x14ac:dyDescent="0.3">
      <c r="A145" s="327"/>
      <c r="B145" s="66" t="s">
        <v>226</v>
      </c>
      <c r="C145" s="66">
        <v>3480</v>
      </c>
      <c r="D145" s="70">
        <v>0</v>
      </c>
    </row>
    <row r="146" spans="1:4" ht="45.75" thickBot="1" x14ac:dyDescent="0.3">
      <c r="A146" s="327"/>
      <c r="B146" s="66" t="s">
        <v>227</v>
      </c>
      <c r="C146" s="66">
        <v>3490</v>
      </c>
      <c r="D146" s="70">
        <v>0</v>
      </c>
    </row>
    <row r="147" spans="1:4" ht="60.75" thickBot="1" x14ac:dyDescent="0.3">
      <c r="A147" s="327"/>
      <c r="B147" s="66" t="s">
        <v>228</v>
      </c>
      <c r="C147" s="66">
        <v>3500</v>
      </c>
      <c r="D147" s="70">
        <v>84919455</v>
      </c>
    </row>
    <row r="148" spans="1:4" ht="45.75" thickBot="1" x14ac:dyDescent="0.3">
      <c r="A148" s="327"/>
      <c r="B148" s="66" t="s">
        <v>229</v>
      </c>
      <c r="C148" s="66">
        <v>3510</v>
      </c>
      <c r="D148" s="70">
        <v>13510000</v>
      </c>
    </row>
    <row r="149" spans="1:4" ht="75.75" thickBot="1" x14ac:dyDescent="0.3">
      <c r="A149" s="327"/>
      <c r="B149" s="66" t="s">
        <v>230</v>
      </c>
      <c r="C149" s="66">
        <v>3520</v>
      </c>
      <c r="D149" s="70">
        <v>200000</v>
      </c>
    </row>
    <row r="150" spans="1:4" ht="60.75" thickBot="1" x14ac:dyDescent="0.3">
      <c r="A150" s="327"/>
      <c r="B150" s="66" t="s">
        <v>231</v>
      </c>
      <c r="C150" s="66">
        <v>3530</v>
      </c>
      <c r="D150" s="70">
        <v>539000</v>
      </c>
    </row>
    <row r="151" spans="1:4" ht="60.75" thickBot="1" x14ac:dyDescent="0.3">
      <c r="A151" s="327"/>
      <c r="B151" s="66" t="s">
        <v>232</v>
      </c>
      <c r="C151" s="66">
        <v>3540</v>
      </c>
      <c r="D151" s="70">
        <v>40000</v>
      </c>
    </row>
    <row r="152" spans="1:4" ht="45.75" thickBot="1" x14ac:dyDescent="0.3">
      <c r="A152" s="327"/>
      <c r="B152" s="66" t="s">
        <v>233</v>
      </c>
      <c r="C152" s="66">
        <v>3550</v>
      </c>
      <c r="D152" s="70">
        <v>8000000</v>
      </c>
    </row>
    <row r="153" spans="1:4" ht="45.75" thickBot="1" x14ac:dyDescent="0.3">
      <c r="A153" s="327"/>
      <c r="B153" s="66" t="s">
        <v>234</v>
      </c>
      <c r="C153" s="66">
        <v>3560</v>
      </c>
      <c r="D153" s="70">
        <v>20000</v>
      </c>
    </row>
    <row r="154" spans="1:4" ht="60.75" thickBot="1" x14ac:dyDescent="0.3">
      <c r="A154" s="327"/>
      <c r="B154" s="66" t="s">
        <v>235</v>
      </c>
      <c r="C154" s="66">
        <v>3570</v>
      </c>
      <c r="D154" s="70">
        <v>1900000</v>
      </c>
    </row>
    <row r="155" spans="1:4" ht="30.75" thickBot="1" x14ac:dyDescent="0.3">
      <c r="A155" s="327"/>
      <c r="B155" s="66" t="s">
        <v>236</v>
      </c>
      <c r="C155" s="66">
        <v>3580</v>
      </c>
      <c r="D155" s="70">
        <v>60710455</v>
      </c>
    </row>
    <row r="156" spans="1:4" ht="30.75" thickBot="1" x14ac:dyDescent="0.3">
      <c r="A156" s="327"/>
      <c r="B156" s="66" t="s">
        <v>237</v>
      </c>
      <c r="C156" s="66">
        <v>3590</v>
      </c>
      <c r="D156" s="70">
        <v>0</v>
      </c>
    </row>
    <row r="157" spans="1:4" ht="45.75" thickBot="1" x14ac:dyDescent="0.3">
      <c r="A157" s="327"/>
      <c r="B157" s="66" t="s">
        <v>238</v>
      </c>
      <c r="C157" s="66">
        <v>3600</v>
      </c>
      <c r="D157" s="70">
        <v>25406800</v>
      </c>
    </row>
    <row r="158" spans="1:4" ht="75.75" thickBot="1" x14ac:dyDescent="0.3">
      <c r="A158" s="327"/>
      <c r="B158" s="66" t="s">
        <v>239</v>
      </c>
      <c r="C158" s="66">
        <v>3610</v>
      </c>
      <c r="D158" s="70">
        <v>15050000</v>
      </c>
    </row>
    <row r="159" spans="1:4" ht="75.75" thickBot="1" x14ac:dyDescent="0.3">
      <c r="A159" s="327"/>
      <c r="B159" s="66" t="s">
        <v>240</v>
      </c>
      <c r="C159" s="66">
        <v>3620</v>
      </c>
      <c r="D159" s="70">
        <v>0</v>
      </c>
    </row>
    <row r="160" spans="1:4" ht="60.75" thickBot="1" x14ac:dyDescent="0.3">
      <c r="A160" s="327"/>
      <c r="B160" s="66" t="s">
        <v>241</v>
      </c>
      <c r="C160" s="66">
        <v>3630</v>
      </c>
      <c r="D160" s="70">
        <v>3480000</v>
      </c>
    </row>
    <row r="161" spans="1:4" ht="30.75" thickBot="1" x14ac:dyDescent="0.3">
      <c r="A161" s="327"/>
      <c r="B161" s="66" t="s">
        <v>242</v>
      </c>
      <c r="C161" s="66">
        <v>3640</v>
      </c>
      <c r="D161" s="70">
        <v>0</v>
      </c>
    </row>
    <row r="162" spans="1:4" ht="45.75" thickBot="1" x14ac:dyDescent="0.3">
      <c r="A162" s="327"/>
      <c r="B162" s="66" t="s">
        <v>243</v>
      </c>
      <c r="C162" s="66">
        <v>3650</v>
      </c>
      <c r="D162" s="70">
        <v>3588000</v>
      </c>
    </row>
    <row r="163" spans="1:4" ht="60.75" thickBot="1" x14ac:dyDescent="0.3">
      <c r="A163" s="327"/>
      <c r="B163" s="66" t="s">
        <v>244</v>
      </c>
      <c r="C163" s="66">
        <v>3660</v>
      </c>
      <c r="D163" s="70">
        <v>3288800</v>
      </c>
    </row>
    <row r="164" spans="1:4" ht="30.75" thickBot="1" x14ac:dyDescent="0.3">
      <c r="A164" s="327"/>
      <c r="B164" s="66" t="s">
        <v>245</v>
      </c>
      <c r="C164" s="66">
        <v>3690</v>
      </c>
      <c r="D164" s="70">
        <v>0</v>
      </c>
    </row>
    <row r="165" spans="1:4" ht="30.75" thickBot="1" x14ac:dyDescent="0.3">
      <c r="A165" s="327"/>
      <c r="B165" s="66" t="s">
        <v>246</v>
      </c>
      <c r="C165" s="66">
        <v>3700</v>
      </c>
      <c r="D165" s="70">
        <v>311000</v>
      </c>
    </row>
    <row r="166" spans="1:4" ht="15.75" thickBot="1" x14ac:dyDescent="0.3">
      <c r="A166" s="327"/>
      <c r="B166" s="66" t="s">
        <v>247</v>
      </c>
      <c r="C166" s="66">
        <v>3710</v>
      </c>
      <c r="D166" s="70">
        <v>160000</v>
      </c>
    </row>
    <row r="167" spans="1:4" ht="15.75" thickBot="1" x14ac:dyDescent="0.3">
      <c r="A167" s="327"/>
      <c r="B167" s="66" t="s">
        <v>248</v>
      </c>
      <c r="C167" s="66">
        <v>3720</v>
      </c>
      <c r="D167" s="70">
        <v>20000</v>
      </c>
    </row>
    <row r="168" spans="1:4" ht="30.75" thickBot="1" x14ac:dyDescent="0.3">
      <c r="A168" s="327"/>
      <c r="B168" s="66" t="s">
        <v>249</v>
      </c>
      <c r="C168" s="66">
        <v>3730</v>
      </c>
      <c r="D168" s="70">
        <v>0</v>
      </c>
    </row>
    <row r="169" spans="1:4" ht="15.75" thickBot="1" x14ac:dyDescent="0.3">
      <c r="A169" s="327"/>
      <c r="B169" s="66" t="s">
        <v>250</v>
      </c>
      <c r="C169" s="66">
        <v>3740</v>
      </c>
      <c r="D169" s="70">
        <v>0</v>
      </c>
    </row>
    <row r="170" spans="1:4" ht="15.75" thickBot="1" x14ac:dyDescent="0.3">
      <c r="A170" s="327"/>
      <c r="B170" s="66" t="s">
        <v>251</v>
      </c>
      <c r="C170" s="66">
        <v>3750</v>
      </c>
      <c r="D170" s="70">
        <v>131000</v>
      </c>
    </row>
    <row r="171" spans="1:4" ht="15.75" thickBot="1" x14ac:dyDescent="0.3">
      <c r="A171" s="327"/>
      <c r="B171" s="66" t="s">
        <v>252</v>
      </c>
      <c r="C171" s="66">
        <v>3760</v>
      </c>
      <c r="D171" s="70">
        <v>0</v>
      </c>
    </row>
    <row r="172" spans="1:4" ht="30.75" thickBot="1" x14ac:dyDescent="0.3">
      <c r="A172" s="327"/>
      <c r="B172" s="66" t="s">
        <v>253</v>
      </c>
      <c r="C172" s="66">
        <v>3770</v>
      </c>
      <c r="D172" s="70">
        <v>0</v>
      </c>
    </row>
    <row r="173" spans="1:4" ht="30.75" thickBot="1" x14ac:dyDescent="0.3">
      <c r="A173" s="327"/>
      <c r="B173" s="66" t="s">
        <v>254</v>
      </c>
      <c r="C173" s="66">
        <v>3780</v>
      </c>
      <c r="D173" s="70">
        <v>0</v>
      </c>
    </row>
    <row r="174" spans="1:4" ht="30.75" thickBot="1" x14ac:dyDescent="0.3">
      <c r="A174" s="327"/>
      <c r="B174" s="66" t="s">
        <v>255</v>
      </c>
      <c r="C174" s="66">
        <v>3790</v>
      </c>
      <c r="D174" s="70">
        <v>0</v>
      </c>
    </row>
    <row r="175" spans="1:4" ht="15.75" thickBot="1" x14ac:dyDescent="0.3">
      <c r="A175" s="327"/>
      <c r="B175" s="66" t="s">
        <v>256</v>
      </c>
      <c r="C175" s="66">
        <v>3800</v>
      </c>
      <c r="D175" s="70">
        <v>5218000</v>
      </c>
    </row>
    <row r="176" spans="1:4" ht="15.75" thickBot="1" x14ac:dyDescent="0.3">
      <c r="A176" s="327"/>
      <c r="B176" s="66" t="s">
        <v>257</v>
      </c>
      <c r="C176" s="66">
        <v>3810</v>
      </c>
      <c r="D176" s="70">
        <v>30000</v>
      </c>
    </row>
    <row r="177" spans="1:4" ht="30.75" thickBot="1" x14ac:dyDescent="0.3">
      <c r="A177" s="327"/>
      <c r="B177" s="66" t="s">
        <v>258</v>
      </c>
      <c r="C177" s="66">
        <v>3820</v>
      </c>
      <c r="D177" s="70">
        <v>5180000</v>
      </c>
    </row>
    <row r="178" spans="1:4" ht="15.75" thickBot="1" x14ac:dyDescent="0.3">
      <c r="A178" s="327"/>
      <c r="B178" s="66" t="s">
        <v>259</v>
      </c>
      <c r="C178" s="66">
        <v>3830</v>
      </c>
      <c r="D178" s="70">
        <v>8000</v>
      </c>
    </row>
    <row r="179" spans="1:4" ht="15.75" thickBot="1" x14ac:dyDescent="0.3">
      <c r="A179" s="327"/>
      <c r="B179" s="66" t="s">
        <v>260</v>
      </c>
      <c r="C179" s="66">
        <v>3840</v>
      </c>
      <c r="D179" s="70">
        <v>0</v>
      </c>
    </row>
    <row r="180" spans="1:4" ht="15.75" thickBot="1" x14ac:dyDescent="0.3">
      <c r="A180" s="327"/>
      <c r="B180" s="66" t="s">
        <v>261</v>
      </c>
      <c r="C180" s="66">
        <v>3850</v>
      </c>
      <c r="D180" s="70">
        <v>0</v>
      </c>
    </row>
    <row r="181" spans="1:4" ht="30.75" thickBot="1" x14ac:dyDescent="0.3">
      <c r="A181" s="327"/>
      <c r="B181" s="66" t="s">
        <v>262</v>
      </c>
      <c r="C181" s="66">
        <v>3900</v>
      </c>
      <c r="D181" s="70">
        <v>14630000</v>
      </c>
    </row>
    <row r="182" spans="1:4" ht="30.75" thickBot="1" x14ac:dyDescent="0.3">
      <c r="A182" s="327"/>
      <c r="B182" s="66" t="s">
        <v>263</v>
      </c>
      <c r="C182" s="66">
        <v>3910</v>
      </c>
      <c r="D182" s="70">
        <v>200000</v>
      </c>
    </row>
    <row r="183" spans="1:4" ht="15.75" thickBot="1" x14ac:dyDescent="0.3">
      <c r="A183" s="327"/>
      <c r="B183" s="66" t="s">
        <v>264</v>
      </c>
      <c r="C183" s="66">
        <v>3920</v>
      </c>
      <c r="D183" s="70">
        <v>190000</v>
      </c>
    </row>
    <row r="184" spans="1:4" ht="30.75" thickBot="1" x14ac:dyDescent="0.3">
      <c r="A184" s="327"/>
      <c r="B184" s="66" t="s">
        <v>265</v>
      </c>
      <c r="C184" s="66">
        <v>3930</v>
      </c>
      <c r="D184" s="70">
        <v>0</v>
      </c>
    </row>
    <row r="185" spans="1:4" ht="30.75" thickBot="1" x14ac:dyDescent="0.3">
      <c r="A185" s="327"/>
      <c r="B185" s="66" t="s">
        <v>266</v>
      </c>
      <c r="C185" s="66">
        <v>3940</v>
      </c>
      <c r="D185" s="70">
        <v>12000000</v>
      </c>
    </row>
    <row r="186" spans="1:4" ht="30.75" thickBot="1" x14ac:dyDescent="0.3">
      <c r="A186" s="327"/>
      <c r="B186" s="66" t="s">
        <v>267</v>
      </c>
      <c r="C186" s="66">
        <v>3950</v>
      </c>
      <c r="D186" s="70">
        <v>120000</v>
      </c>
    </row>
    <row r="187" spans="1:4" ht="30.75" thickBot="1" x14ac:dyDescent="0.3">
      <c r="A187" s="327"/>
      <c r="B187" s="66" t="s">
        <v>268</v>
      </c>
      <c r="C187" s="66">
        <v>3960</v>
      </c>
      <c r="D187" s="70">
        <v>2120000</v>
      </c>
    </row>
    <row r="188" spans="1:4" ht="15.75" thickBot="1" x14ac:dyDescent="0.3">
      <c r="A188" s="327"/>
      <c r="B188" s="66" t="s">
        <v>269</v>
      </c>
      <c r="C188" s="66">
        <v>3970</v>
      </c>
      <c r="D188" s="70">
        <v>0</v>
      </c>
    </row>
    <row r="189" spans="1:4" ht="45.75" thickBot="1" x14ac:dyDescent="0.3">
      <c r="A189" s="327"/>
      <c r="B189" s="66" t="s">
        <v>270</v>
      </c>
      <c r="C189" s="66">
        <v>3980</v>
      </c>
      <c r="D189" s="70">
        <v>0</v>
      </c>
    </row>
    <row r="190" spans="1:4" ht="15.75" thickBot="1" x14ac:dyDescent="0.3">
      <c r="A190" s="328"/>
      <c r="B190" s="66" t="s">
        <v>271</v>
      </c>
      <c r="C190" s="66">
        <v>3990</v>
      </c>
      <c r="D190" s="70">
        <v>0</v>
      </c>
    </row>
    <row r="191" spans="1:4" ht="90" customHeight="1" thickBot="1" x14ac:dyDescent="0.3">
      <c r="A191" s="329" t="s">
        <v>272</v>
      </c>
      <c r="B191" s="33" t="s">
        <v>272</v>
      </c>
      <c r="C191" s="33">
        <v>4000</v>
      </c>
      <c r="D191" s="39">
        <v>375517625.70000005</v>
      </c>
    </row>
    <row r="192" spans="1:4" ht="45.75" thickBot="1" x14ac:dyDescent="0.3">
      <c r="A192" s="327"/>
      <c r="B192" s="66" t="s">
        <v>273</v>
      </c>
      <c r="C192" s="66">
        <v>4100</v>
      </c>
      <c r="D192" s="70">
        <v>0</v>
      </c>
    </row>
    <row r="193" spans="1:4" ht="45.75" thickBot="1" x14ac:dyDescent="0.3">
      <c r="A193" s="327"/>
      <c r="B193" s="66" t="s">
        <v>274</v>
      </c>
      <c r="C193" s="66">
        <v>4110</v>
      </c>
      <c r="D193" s="70">
        <v>0</v>
      </c>
    </row>
    <row r="194" spans="1:4" ht="45.75" thickBot="1" x14ac:dyDescent="0.3">
      <c r="A194" s="327"/>
      <c r="B194" s="66" t="s">
        <v>275</v>
      </c>
      <c r="C194" s="66">
        <v>4120</v>
      </c>
      <c r="D194" s="70">
        <v>0</v>
      </c>
    </row>
    <row r="195" spans="1:4" ht="45.75" thickBot="1" x14ac:dyDescent="0.3">
      <c r="A195" s="327"/>
      <c r="B195" s="66" t="s">
        <v>276</v>
      </c>
      <c r="C195" s="66">
        <v>4130</v>
      </c>
      <c r="D195" s="70">
        <v>0</v>
      </c>
    </row>
    <row r="196" spans="1:4" ht="45.75" thickBot="1" x14ac:dyDescent="0.3">
      <c r="A196" s="327"/>
      <c r="B196" s="66" t="s">
        <v>277</v>
      </c>
      <c r="C196" s="66">
        <v>4140</v>
      </c>
      <c r="D196" s="70">
        <v>0</v>
      </c>
    </row>
    <row r="197" spans="1:4" ht="75.75" thickBot="1" x14ac:dyDescent="0.3">
      <c r="A197" s="327"/>
      <c r="B197" s="66" t="s">
        <v>278</v>
      </c>
      <c r="C197" s="66">
        <v>4150</v>
      </c>
      <c r="D197" s="70">
        <v>0</v>
      </c>
    </row>
    <row r="198" spans="1:4" ht="60.75" thickBot="1" x14ac:dyDescent="0.3">
      <c r="A198" s="327"/>
      <c r="B198" s="66" t="s">
        <v>279</v>
      </c>
      <c r="C198" s="66">
        <v>4160</v>
      </c>
      <c r="D198" s="70">
        <v>0</v>
      </c>
    </row>
    <row r="199" spans="1:4" ht="60.75" thickBot="1" x14ac:dyDescent="0.3">
      <c r="A199" s="327"/>
      <c r="B199" s="66" t="s">
        <v>280</v>
      </c>
      <c r="C199" s="66">
        <v>4170</v>
      </c>
      <c r="D199" s="70">
        <v>0</v>
      </c>
    </row>
    <row r="200" spans="1:4" ht="60.75" thickBot="1" x14ac:dyDescent="0.3">
      <c r="A200" s="327"/>
      <c r="B200" s="66" t="s">
        <v>281</v>
      </c>
      <c r="C200" s="66">
        <v>4180</v>
      </c>
      <c r="D200" s="70">
        <v>0</v>
      </c>
    </row>
    <row r="201" spans="1:4" ht="45.75" thickBot="1" x14ac:dyDescent="0.3">
      <c r="A201" s="327"/>
      <c r="B201" s="66" t="s">
        <v>282</v>
      </c>
      <c r="C201" s="66">
        <v>4190</v>
      </c>
      <c r="D201" s="70">
        <v>0</v>
      </c>
    </row>
    <row r="202" spans="1:4" ht="30.75" thickBot="1" x14ac:dyDescent="0.3">
      <c r="A202" s="327"/>
      <c r="B202" s="66" t="s">
        <v>283</v>
      </c>
      <c r="C202" s="66">
        <v>4200</v>
      </c>
      <c r="D202" s="70">
        <v>293427625.69999999</v>
      </c>
    </row>
    <row r="203" spans="1:4" ht="60.75" thickBot="1" x14ac:dyDescent="0.3">
      <c r="A203" s="327"/>
      <c r="B203" s="66" t="s">
        <v>284</v>
      </c>
      <c r="C203" s="66">
        <v>4210</v>
      </c>
      <c r="D203" s="70">
        <v>292827625.69999999</v>
      </c>
    </row>
    <row r="204" spans="1:4" ht="60.75" thickBot="1" x14ac:dyDescent="0.3">
      <c r="A204" s="327"/>
      <c r="B204" s="66" t="s">
        <v>285</v>
      </c>
      <c r="C204" s="66">
        <v>4220</v>
      </c>
      <c r="D204" s="70">
        <v>0</v>
      </c>
    </row>
    <row r="205" spans="1:4" ht="60.75" thickBot="1" x14ac:dyDescent="0.3">
      <c r="A205" s="327"/>
      <c r="B205" s="66" t="s">
        <v>286</v>
      </c>
      <c r="C205" s="66">
        <v>4230</v>
      </c>
      <c r="D205" s="70">
        <v>0</v>
      </c>
    </row>
    <row r="206" spans="1:4" ht="45.75" thickBot="1" x14ac:dyDescent="0.3">
      <c r="A206" s="327"/>
      <c r="B206" s="66" t="s">
        <v>287</v>
      </c>
      <c r="C206" s="66">
        <v>4240</v>
      </c>
      <c r="D206" s="70">
        <v>0</v>
      </c>
    </row>
    <row r="207" spans="1:4" ht="45.75" thickBot="1" x14ac:dyDescent="0.3">
      <c r="A207" s="327"/>
      <c r="B207" s="66" t="s">
        <v>288</v>
      </c>
      <c r="C207" s="66">
        <v>4250</v>
      </c>
      <c r="D207" s="70">
        <v>600000</v>
      </c>
    </row>
    <row r="208" spans="1:4" ht="15.75" thickBot="1" x14ac:dyDescent="0.3">
      <c r="A208" s="327"/>
      <c r="B208" s="66" t="s">
        <v>17</v>
      </c>
      <c r="C208" s="66">
        <v>4300</v>
      </c>
      <c r="D208" s="70">
        <v>10740000</v>
      </c>
    </row>
    <row r="209" spans="1:4" ht="15.75" thickBot="1" x14ac:dyDescent="0.3">
      <c r="A209" s="327"/>
      <c r="B209" s="66" t="s">
        <v>289</v>
      </c>
      <c r="C209" s="66">
        <v>4310</v>
      </c>
      <c r="D209" s="70">
        <v>4990000</v>
      </c>
    </row>
    <row r="210" spans="1:4" ht="15.75" thickBot="1" x14ac:dyDescent="0.3">
      <c r="A210" s="327"/>
      <c r="B210" s="66" t="s">
        <v>290</v>
      </c>
      <c r="C210" s="66">
        <v>4320</v>
      </c>
      <c r="D210" s="70">
        <v>0</v>
      </c>
    </row>
    <row r="211" spans="1:4" ht="15.75" thickBot="1" x14ac:dyDescent="0.3">
      <c r="A211" s="327"/>
      <c r="B211" s="66" t="s">
        <v>291</v>
      </c>
      <c r="C211" s="66">
        <v>4330</v>
      </c>
      <c r="D211" s="70">
        <v>1500000</v>
      </c>
    </row>
    <row r="212" spans="1:4" ht="30.75" thickBot="1" x14ac:dyDescent="0.3">
      <c r="A212" s="327"/>
      <c r="B212" s="66" t="s">
        <v>292</v>
      </c>
      <c r="C212" s="66">
        <v>4340</v>
      </c>
      <c r="D212" s="70">
        <v>0</v>
      </c>
    </row>
    <row r="213" spans="1:4" ht="45.75" thickBot="1" x14ac:dyDescent="0.3">
      <c r="A213" s="327"/>
      <c r="B213" s="66" t="s">
        <v>293</v>
      </c>
      <c r="C213" s="66">
        <v>4350</v>
      </c>
      <c r="D213" s="70">
        <v>4250000</v>
      </c>
    </row>
    <row r="214" spans="1:4" ht="15.75" thickBot="1" x14ac:dyDescent="0.3">
      <c r="A214" s="327"/>
      <c r="B214" s="66" t="s">
        <v>294</v>
      </c>
      <c r="C214" s="66">
        <v>4360</v>
      </c>
      <c r="D214" s="70">
        <v>0</v>
      </c>
    </row>
    <row r="215" spans="1:4" ht="15.75" thickBot="1" x14ac:dyDescent="0.3">
      <c r="A215" s="327"/>
      <c r="B215" s="66" t="s">
        <v>295</v>
      </c>
      <c r="C215" s="66">
        <v>4370</v>
      </c>
      <c r="D215" s="70">
        <v>0</v>
      </c>
    </row>
    <row r="216" spans="1:4" ht="30.75" thickBot="1" x14ac:dyDescent="0.3">
      <c r="A216" s="327"/>
      <c r="B216" s="66" t="s">
        <v>296</v>
      </c>
      <c r="C216" s="66">
        <v>4380</v>
      </c>
      <c r="D216" s="70">
        <v>0</v>
      </c>
    </row>
    <row r="217" spans="1:4" ht="15.75" thickBot="1" x14ac:dyDescent="0.3">
      <c r="A217" s="327"/>
      <c r="B217" s="66" t="s">
        <v>297</v>
      </c>
      <c r="C217" s="66">
        <v>4390</v>
      </c>
      <c r="D217" s="70">
        <v>0</v>
      </c>
    </row>
    <row r="218" spans="1:4" ht="15.75" thickBot="1" x14ac:dyDescent="0.3">
      <c r="A218" s="327"/>
      <c r="B218" s="66" t="s">
        <v>298</v>
      </c>
      <c r="C218" s="66">
        <v>4400</v>
      </c>
      <c r="D218" s="70">
        <v>71350000</v>
      </c>
    </row>
    <row r="219" spans="1:4" ht="15.75" thickBot="1" x14ac:dyDescent="0.3">
      <c r="A219" s="327"/>
      <c r="B219" s="66" t="s">
        <v>299</v>
      </c>
      <c r="C219" s="66">
        <v>4410</v>
      </c>
      <c r="D219" s="70">
        <v>60755000</v>
      </c>
    </row>
    <row r="220" spans="1:4" ht="30.75" thickBot="1" x14ac:dyDescent="0.3">
      <c r="A220" s="327"/>
      <c r="B220" s="66" t="s">
        <v>300</v>
      </c>
      <c r="C220" s="66">
        <v>4420</v>
      </c>
      <c r="D220" s="70">
        <v>1800000</v>
      </c>
    </row>
    <row r="221" spans="1:4" ht="30.75" thickBot="1" x14ac:dyDescent="0.3">
      <c r="A221" s="327"/>
      <c r="B221" s="66" t="s">
        <v>301</v>
      </c>
      <c r="C221" s="66">
        <v>4430</v>
      </c>
      <c r="D221" s="70">
        <v>6000000</v>
      </c>
    </row>
    <row r="222" spans="1:4" ht="45.75" thickBot="1" x14ac:dyDescent="0.3">
      <c r="A222" s="327"/>
      <c r="B222" s="66" t="s">
        <v>302</v>
      </c>
      <c r="C222" s="66">
        <v>4440</v>
      </c>
      <c r="D222" s="70">
        <v>0</v>
      </c>
    </row>
    <row r="223" spans="1:4" ht="45.75" thickBot="1" x14ac:dyDescent="0.3">
      <c r="A223" s="327"/>
      <c r="B223" s="66" t="s">
        <v>303</v>
      </c>
      <c r="C223" s="66">
        <v>4450</v>
      </c>
      <c r="D223" s="70">
        <v>2500000</v>
      </c>
    </row>
    <row r="224" spans="1:4" ht="30.75" thickBot="1" x14ac:dyDescent="0.3">
      <c r="A224" s="327"/>
      <c r="B224" s="66" t="s">
        <v>304</v>
      </c>
      <c r="C224" s="66">
        <v>4460</v>
      </c>
      <c r="D224" s="70">
        <v>145000</v>
      </c>
    </row>
    <row r="225" spans="1:4" ht="30.75" thickBot="1" x14ac:dyDescent="0.3">
      <c r="A225" s="327"/>
      <c r="B225" s="66" t="s">
        <v>305</v>
      </c>
      <c r="C225" s="66">
        <v>4470</v>
      </c>
      <c r="D225" s="70">
        <v>0</v>
      </c>
    </row>
    <row r="226" spans="1:4" ht="30.75" thickBot="1" x14ac:dyDescent="0.3">
      <c r="A226" s="327"/>
      <c r="B226" s="66" t="s">
        <v>306</v>
      </c>
      <c r="C226" s="66">
        <v>4480</v>
      </c>
      <c r="D226" s="70">
        <v>150000</v>
      </c>
    </row>
    <row r="227" spans="1:4" ht="15.75" thickBot="1" x14ac:dyDescent="0.3">
      <c r="A227" s="327"/>
      <c r="B227" s="66" t="s">
        <v>307</v>
      </c>
      <c r="C227" s="66">
        <v>4500</v>
      </c>
      <c r="D227" s="70">
        <v>0</v>
      </c>
    </row>
    <row r="228" spans="1:4" ht="15.75" thickBot="1" x14ac:dyDescent="0.3">
      <c r="A228" s="327"/>
      <c r="B228" s="66" t="s">
        <v>308</v>
      </c>
      <c r="C228" s="66">
        <v>4510</v>
      </c>
      <c r="D228" s="70">
        <v>0</v>
      </c>
    </row>
    <row r="229" spans="1:4" ht="15.75" thickBot="1" x14ac:dyDescent="0.3">
      <c r="A229" s="327"/>
      <c r="B229" s="66" t="s">
        <v>309</v>
      </c>
      <c r="C229" s="66">
        <v>4520</v>
      </c>
      <c r="D229" s="70">
        <v>0</v>
      </c>
    </row>
    <row r="230" spans="1:4" ht="30.75" thickBot="1" x14ac:dyDescent="0.3">
      <c r="A230" s="327"/>
      <c r="B230" s="66" t="s">
        <v>310</v>
      </c>
      <c r="C230" s="66">
        <v>4590</v>
      </c>
      <c r="D230" s="70">
        <v>0</v>
      </c>
    </row>
    <row r="231" spans="1:4" ht="45.75" thickBot="1" x14ac:dyDescent="0.3">
      <c r="A231" s="327"/>
      <c r="B231" s="66" t="s">
        <v>311</v>
      </c>
      <c r="C231" s="66">
        <v>4600</v>
      </c>
      <c r="D231" s="70">
        <v>0</v>
      </c>
    </row>
    <row r="232" spans="1:4" ht="45.75" thickBot="1" x14ac:dyDescent="0.3">
      <c r="A232" s="327"/>
      <c r="B232" s="66" t="s">
        <v>312</v>
      </c>
      <c r="C232" s="66">
        <v>4610</v>
      </c>
      <c r="D232" s="70">
        <v>0</v>
      </c>
    </row>
    <row r="233" spans="1:4" ht="45.75" thickBot="1" x14ac:dyDescent="0.3">
      <c r="A233" s="327"/>
      <c r="B233" s="66" t="s">
        <v>313</v>
      </c>
      <c r="C233" s="66">
        <v>4620</v>
      </c>
      <c r="D233" s="70">
        <v>0</v>
      </c>
    </row>
    <row r="234" spans="1:4" ht="45.75" thickBot="1" x14ac:dyDescent="0.3">
      <c r="A234" s="327"/>
      <c r="B234" s="66" t="s">
        <v>314</v>
      </c>
      <c r="C234" s="66">
        <v>4630</v>
      </c>
      <c r="D234" s="70">
        <v>0</v>
      </c>
    </row>
    <row r="235" spans="1:4" ht="75.75" thickBot="1" x14ac:dyDescent="0.3">
      <c r="A235" s="327"/>
      <c r="B235" s="66" t="s">
        <v>315</v>
      </c>
      <c r="C235" s="66">
        <v>4640</v>
      </c>
      <c r="D235" s="70">
        <v>0</v>
      </c>
    </row>
    <row r="236" spans="1:4" ht="75.75" thickBot="1" x14ac:dyDescent="0.3">
      <c r="A236" s="327"/>
      <c r="B236" s="66" t="s">
        <v>316</v>
      </c>
      <c r="C236" s="66">
        <v>4650</v>
      </c>
      <c r="D236" s="70">
        <v>0</v>
      </c>
    </row>
    <row r="237" spans="1:4" ht="60.75" thickBot="1" x14ac:dyDescent="0.3">
      <c r="A237" s="327"/>
      <c r="B237" s="66" t="s">
        <v>317</v>
      </c>
      <c r="C237" s="66">
        <v>4660</v>
      </c>
      <c r="D237" s="70">
        <v>0</v>
      </c>
    </row>
    <row r="238" spans="1:4" ht="30.75" thickBot="1" x14ac:dyDescent="0.3">
      <c r="A238" s="327"/>
      <c r="B238" s="66" t="s">
        <v>318</v>
      </c>
      <c r="C238" s="66">
        <v>4700</v>
      </c>
      <c r="D238" s="70">
        <v>0</v>
      </c>
    </row>
    <row r="239" spans="1:4" ht="30.75" thickBot="1" x14ac:dyDescent="0.3">
      <c r="A239" s="327"/>
      <c r="B239" s="66" t="s">
        <v>319</v>
      </c>
      <c r="C239" s="66">
        <v>4710</v>
      </c>
      <c r="D239" s="70">
        <v>0</v>
      </c>
    </row>
    <row r="240" spans="1:4" ht="15.75" thickBot="1" x14ac:dyDescent="0.3">
      <c r="A240" s="327"/>
      <c r="B240" s="66" t="s">
        <v>320</v>
      </c>
      <c r="C240" s="66">
        <v>4800</v>
      </c>
      <c r="D240" s="70">
        <v>0</v>
      </c>
    </row>
    <row r="241" spans="1:4" ht="30.75" thickBot="1" x14ac:dyDescent="0.3">
      <c r="A241" s="327"/>
      <c r="B241" s="66" t="s">
        <v>321</v>
      </c>
      <c r="C241" s="66">
        <v>4810</v>
      </c>
      <c r="D241" s="70">
        <v>0</v>
      </c>
    </row>
    <row r="242" spans="1:4" ht="30.75" thickBot="1" x14ac:dyDescent="0.3">
      <c r="A242" s="327"/>
      <c r="B242" s="66" t="s">
        <v>322</v>
      </c>
      <c r="C242" s="66">
        <v>4820</v>
      </c>
      <c r="D242" s="70">
        <v>0</v>
      </c>
    </row>
    <row r="243" spans="1:4" ht="30.75" thickBot="1" x14ac:dyDescent="0.3">
      <c r="A243" s="327"/>
      <c r="B243" s="66" t="s">
        <v>323</v>
      </c>
      <c r="C243" s="66">
        <v>4830</v>
      </c>
      <c r="D243" s="70">
        <v>0</v>
      </c>
    </row>
    <row r="244" spans="1:4" ht="30.75" thickBot="1" x14ac:dyDescent="0.3">
      <c r="A244" s="327"/>
      <c r="B244" s="66" t="s">
        <v>324</v>
      </c>
      <c r="C244" s="66">
        <v>4840</v>
      </c>
      <c r="D244" s="70">
        <v>0</v>
      </c>
    </row>
    <row r="245" spans="1:4" ht="15.75" thickBot="1" x14ac:dyDescent="0.3">
      <c r="A245" s="327"/>
      <c r="B245" s="66" t="s">
        <v>325</v>
      </c>
      <c r="C245" s="66">
        <v>4850</v>
      </c>
      <c r="D245" s="70">
        <v>0</v>
      </c>
    </row>
    <row r="246" spans="1:4" ht="30.75" thickBot="1" x14ac:dyDescent="0.3">
      <c r="A246" s="327"/>
      <c r="B246" s="66" t="s">
        <v>326</v>
      </c>
      <c r="C246" s="66">
        <v>4900</v>
      </c>
      <c r="D246" s="70">
        <v>0</v>
      </c>
    </row>
    <row r="247" spans="1:4" ht="30.75" thickBot="1" x14ac:dyDescent="0.3">
      <c r="A247" s="327"/>
      <c r="B247" s="66" t="s">
        <v>327</v>
      </c>
      <c r="C247" s="66">
        <v>4910</v>
      </c>
      <c r="D247" s="70">
        <v>0</v>
      </c>
    </row>
    <row r="248" spans="1:4" ht="30.75" thickBot="1" x14ac:dyDescent="0.3">
      <c r="A248" s="327"/>
      <c r="B248" s="66" t="s">
        <v>328</v>
      </c>
      <c r="C248" s="66">
        <v>4920</v>
      </c>
      <c r="D248" s="70">
        <v>0</v>
      </c>
    </row>
    <row r="249" spans="1:4" ht="30.75" thickBot="1" x14ac:dyDescent="0.3">
      <c r="A249" s="327"/>
      <c r="B249" s="66" t="s">
        <v>329</v>
      </c>
      <c r="C249" s="66">
        <v>4930</v>
      </c>
      <c r="D249" s="70">
        <v>0</v>
      </c>
    </row>
    <row r="250" spans="1:4" ht="30.75" thickBot="1" x14ac:dyDescent="0.3">
      <c r="A250" s="327" t="s">
        <v>508</v>
      </c>
      <c r="B250" s="33" t="s">
        <v>330</v>
      </c>
      <c r="C250" s="33">
        <v>5000</v>
      </c>
      <c r="D250" s="39">
        <v>49919800</v>
      </c>
    </row>
    <row r="251" spans="1:4" ht="30.75" thickBot="1" x14ac:dyDescent="0.3">
      <c r="A251" s="327"/>
      <c r="B251" s="66" t="s">
        <v>331</v>
      </c>
      <c r="C251" s="66">
        <v>5100</v>
      </c>
      <c r="D251" s="70">
        <v>3247948</v>
      </c>
    </row>
    <row r="252" spans="1:4" ht="30.75" thickBot="1" x14ac:dyDescent="0.3">
      <c r="A252" s="327"/>
      <c r="B252" s="66" t="s">
        <v>332</v>
      </c>
      <c r="C252" s="66">
        <v>5110</v>
      </c>
      <c r="D252" s="70">
        <v>918939</v>
      </c>
    </row>
    <row r="253" spans="1:4" ht="30.75" thickBot="1" x14ac:dyDescent="0.3">
      <c r="A253" s="327"/>
      <c r="B253" s="66" t="s">
        <v>333</v>
      </c>
      <c r="C253" s="66">
        <v>5120</v>
      </c>
      <c r="D253" s="70">
        <v>135000</v>
      </c>
    </row>
    <row r="254" spans="1:4" ht="30.75" thickBot="1" x14ac:dyDescent="0.3">
      <c r="A254" s="327"/>
      <c r="B254" s="66" t="s">
        <v>334</v>
      </c>
      <c r="C254" s="66">
        <v>5130</v>
      </c>
      <c r="D254" s="70">
        <v>0</v>
      </c>
    </row>
    <row r="255" spans="1:4" ht="15.75" thickBot="1" x14ac:dyDescent="0.3">
      <c r="A255" s="327"/>
      <c r="B255" s="66" t="s">
        <v>335</v>
      </c>
      <c r="C255" s="66">
        <v>5140</v>
      </c>
      <c r="D255" s="70">
        <v>0</v>
      </c>
    </row>
    <row r="256" spans="1:4" ht="45.75" thickBot="1" x14ac:dyDescent="0.3">
      <c r="A256" s="327"/>
      <c r="B256" s="66" t="s">
        <v>336</v>
      </c>
      <c r="C256" s="66">
        <v>5150</v>
      </c>
      <c r="D256" s="70">
        <v>1800000</v>
      </c>
    </row>
    <row r="257" spans="1:4" ht="30.75" thickBot="1" x14ac:dyDescent="0.3">
      <c r="A257" s="327"/>
      <c r="B257" s="66" t="s">
        <v>337</v>
      </c>
      <c r="C257" s="66">
        <v>5190</v>
      </c>
      <c r="D257" s="70">
        <v>394009</v>
      </c>
    </row>
    <row r="258" spans="1:4" ht="45.75" thickBot="1" x14ac:dyDescent="0.3">
      <c r="A258" s="327"/>
      <c r="B258" s="66" t="s">
        <v>338</v>
      </c>
      <c r="C258" s="66">
        <v>5200</v>
      </c>
      <c r="D258" s="70">
        <v>424312</v>
      </c>
    </row>
    <row r="259" spans="1:4" ht="30.75" thickBot="1" x14ac:dyDescent="0.3">
      <c r="A259" s="327"/>
      <c r="B259" s="66" t="s">
        <v>339</v>
      </c>
      <c r="C259" s="66">
        <v>5210</v>
      </c>
      <c r="D259" s="70">
        <v>179000</v>
      </c>
    </row>
    <row r="260" spans="1:4" ht="15.75" thickBot="1" x14ac:dyDescent="0.3">
      <c r="A260" s="327"/>
      <c r="B260" s="66" t="s">
        <v>340</v>
      </c>
      <c r="C260" s="66">
        <v>5220</v>
      </c>
      <c r="D260" s="70">
        <v>0</v>
      </c>
    </row>
    <row r="261" spans="1:4" ht="30.75" thickBot="1" x14ac:dyDescent="0.3">
      <c r="A261" s="327"/>
      <c r="B261" s="66" t="s">
        <v>341</v>
      </c>
      <c r="C261" s="66">
        <v>5230</v>
      </c>
      <c r="D261" s="70">
        <v>245312</v>
      </c>
    </row>
    <row r="262" spans="1:4" ht="30.75" thickBot="1" x14ac:dyDescent="0.3">
      <c r="A262" s="327"/>
      <c r="B262" s="66" t="s">
        <v>342</v>
      </c>
      <c r="C262" s="66">
        <v>5290</v>
      </c>
      <c r="D262" s="70">
        <v>0</v>
      </c>
    </row>
    <row r="263" spans="1:4" ht="30.75" thickBot="1" x14ac:dyDescent="0.3">
      <c r="A263" s="327"/>
      <c r="B263" s="66" t="s">
        <v>343</v>
      </c>
      <c r="C263" s="66">
        <v>5300</v>
      </c>
      <c r="D263" s="70">
        <v>2095252</v>
      </c>
    </row>
    <row r="264" spans="1:4" ht="30.75" thickBot="1" x14ac:dyDescent="0.3">
      <c r="A264" s="327"/>
      <c r="B264" s="66" t="s">
        <v>344</v>
      </c>
      <c r="C264" s="66">
        <v>5310</v>
      </c>
      <c r="D264" s="70">
        <v>2081565</v>
      </c>
    </row>
    <row r="265" spans="1:4" ht="30.75" thickBot="1" x14ac:dyDescent="0.3">
      <c r="A265" s="327"/>
      <c r="B265" s="66" t="s">
        <v>345</v>
      </c>
      <c r="C265" s="66">
        <v>5320</v>
      </c>
      <c r="D265" s="70">
        <v>13687</v>
      </c>
    </row>
    <row r="266" spans="1:4" ht="30.75" thickBot="1" x14ac:dyDescent="0.3">
      <c r="A266" s="327"/>
      <c r="B266" s="66" t="s">
        <v>346</v>
      </c>
      <c r="C266" s="66">
        <v>5400</v>
      </c>
      <c r="D266" s="70">
        <v>21130000</v>
      </c>
    </row>
    <row r="267" spans="1:4" ht="30.75" thickBot="1" x14ac:dyDescent="0.3">
      <c r="A267" s="327"/>
      <c r="B267" s="66" t="s">
        <v>347</v>
      </c>
      <c r="C267" s="66">
        <v>5410</v>
      </c>
      <c r="D267" s="70">
        <v>21130000</v>
      </c>
    </row>
    <row r="268" spans="1:4" ht="15.75" thickBot="1" x14ac:dyDescent="0.3">
      <c r="A268" s="327"/>
      <c r="B268" s="66" t="s">
        <v>348</v>
      </c>
      <c r="C268" s="66">
        <v>5420</v>
      </c>
      <c r="D268" s="70">
        <v>0</v>
      </c>
    </row>
    <row r="269" spans="1:4" ht="15.75" thickBot="1" x14ac:dyDescent="0.3">
      <c r="A269" s="327"/>
      <c r="B269" s="66" t="s">
        <v>349</v>
      </c>
      <c r="C269" s="66">
        <v>5430</v>
      </c>
      <c r="D269" s="70">
        <v>0</v>
      </c>
    </row>
    <row r="270" spans="1:4" ht="15.75" thickBot="1" x14ac:dyDescent="0.3">
      <c r="A270" s="327"/>
      <c r="B270" s="66" t="s">
        <v>350</v>
      </c>
      <c r="C270" s="66">
        <v>5440</v>
      </c>
      <c r="D270" s="70">
        <v>0</v>
      </c>
    </row>
    <row r="271" spans="1:4" ht="15.75" thickBot="1" x14ac:dyDescent="0.3">
      <c r="A271" s="327"/>
      <c r="B271" s="66" t="s">
        <v>351</v>
      </c>
      <c r="C271" s="66">
        <v>5450</v>
      </c>
      <c r="D271" s="70">
        <v>0</v>
      </c>
    </row>
    <row r="272" spans="1:4" ht="15.75" thickBot="1" x14ac:dyDescent="0.3">
      <c r="A272" s="327"/>
      <c r="B272" s="66" t="s">
        <v>352</v>
      </c>
      <c r="C272" s="66">
        <v>5490</v>
      </c>
      <c r="D272" s="70">
        <v>0</v>
      </c>
    </row>
    <row r="273" spans="1:4" ht="30.75" thickBot="1" x14ac:dyDescent="0.3">
      <c r="A273" s="327"/>
      <c r="B273" s="66" t="s">
        <v>353</v>
      </c>
      <c r="C273" s="66">
        <v>5500</v>
      </c>
      <c r="D273" s="70">
        <v>0</v>
      </c>
    </row>
    <row r="274" spans="1:4" ht="30.75" thickBot="1" x14ac:dyDescent="0.3">
      <c r="A274" s="327"/>
      <c r="B274" s="66" t="s">
        <v>354</v>
      </c>
      <c r="C274" s="66">
        <v>5510</v>
      </c>
      <c r="D274" s="70">
        <v>0</v>
      </c>
    </row>
    <row r="275" spans="1:4" ht="30.75" thickBot="1" x14ac:dyDescent="0.3">
      <c r="A275" s="327"/>
      <c r="B275" s="66" t="s">
        <v>355</v>
      </c>
      <c r="C275" s="66">
        <v>5600</v>
      </c>
      <c r="D275" s="70">
        <v>17902288</v>
      </c>
    </row>
    <row r="276" spans="1:4" ht="30.75" thickBot="1" x14ac:dyDescent="0.3">
      <c r="A276" s="327"/>
      <c r="B276" s="66" t="s">
        <v>356</v>
      </c>
      <c r="C276" s="66">
        <v>5610</v>
      </c>
      <c r="D276" s="70">
        <v>3352000</v>
      </c>
    </row>
    <row r="277" spans="1:4" ht="30.75" thickBot="1" x14ac:dyDescent="0.3">
      <c r="A277" s="327"/>
      <c r="B277" s="66" t="s">
        <v>357</v>
      </c>
      <c r="C277" s="66">
        <v>5620</v>
      </c>
      <c r="D277" s="70">
        <v>2000000</v>
      </c>
    </row>
    <row r="278" spans="1:4" ht="30.75" thickBot="1" x14ac:dyDescent="0.3">
      <c r="A278" s="327"/>
      <c r="B278" s="66" t="s">
        <v>358</v>
      </c>
      <c r="C278" s="66">
        <v>5630</v>
      </c>
      <c r="D278" s="70">
        <v>70000</v>
      </c>
    </row>
    <row r="279" spans="1:4" ht="60.75" thickBot="1" x14ac:dyDescent="0.3">
      <c r="A279" s="327"/>
      <c r="B279" s="66" t="s">
        <v>359</v>
      </c>
      <c r="C279" s="66">
        <v>5640</v>
      </c>
      <c r="D279" s="70">
        <v>0</v>
      </c>
    </row>
    <row r="280" spans="1:4" ht="30.75" thickBot="1" x14ac:dyDescent="0.3">
      <c r="A280" s="327"/>
      <c r="B280" s="66" t="s">
        <v>360</v>
      </c>
      <c r="C280" s="66">
        <v>5650</v>
      </c>
      <c r="D280" s="70">
        <v>2482320</v>
      </c>
    </row>
    <row r="281" spans="1:4" ht="45.75" thickBot="1" x14ac:dyDescent="0.3">
      <c r="A281" s="327"/>
      <c r="B281" s="66" t="s">
        <v>361</v>
      </c>
      <c r="C281" s="66">
        <v>5660</v>
      </c>
      <c r="D281" s="70">
        <v>50000</v>
      </c>
    </row>
    <row r="282" spans="1:4" ht="30.75" thickBot="1" x14ac:dyDescent="0.3">
      <c r="A282" s="327"/>
      <c r="B282" s="66" t="s">
        <v>362</v>
      </c>
      <c r="C282" s="66">
        <v>5670</v>
      </c>
      <c r="D282" s="70">
        <v>1880000</v>
      </c>
    </row>
    <row r="283" spans="1:4" ht="15.75" thickBot="1" x14ac:dyDescent="0.3">
      <c r="A283" s="327"/>
      <c r="B283" s="66" t="s">
        <v>363</v>
      </c>
      <c r="C283" s="66">
        <v>5690</v>
      </c>
      <c r="D283" s="70">
        <v>8067968</v>
      </c>
    </row>
    <row r="284" spans="1:4" ht="15.75" thickBot="1" x14ac:dyDescent="0.3">
      <c r="A284" s="327"/>
      <c r="B284" s="66" t="s">
        <v>364</v>
      </c>
      <c r="C284" s="66">
        <v>5700</v>
      </c>
      <c r="D284" s="70">
        <v>700000</v>
      </c>
    </row>
    <row r="285" spans="1:4" ht="15.75" thickBot="1" x14ac:dyDescent="0.3">
      <c r="A285" s="327"/>
      <c r="B285" s="66" t="s">
        <v>365</v>
      </c>
      <c r="C285" s="66">
        <v>5710</v>
      </c>
      <c r="D285" s="70">
        <v>0</v>
      </c>
    </row>
    <row r="286" spans="1:4" ht="15.75" thickBot="1" x14ac:dyDescent="0.3">
      <c r="A286" s="327"/>
      <c r="B286" s="66" t="s">
        <v>366</v>
      </c>
      <c r="C286" s="66">
        <v>5720</v>
      </c>
      <c r="D286" s="70">
        <v>0</v>
      </c>
    </row>
    <row r="287" spans="1:4" ht="15.75" thickBot="1" x14ac:dyDescent="0.3">
      <c r="A287" s="327"/>
      <c r="B287" s="66" t="s">
        <v>367</v>
      </c>
      <c r="C287" s="66">
        <v>5730</v>
      </c>
      <c r="D287" s="70">
        <v>0</v>
      </c>
    </row>
    <row r="288" spans="1:4" ht="15.75" thickBot="1" x14ac:dyDescent="0.3">
      <c r="A288" s="327"/>
      <c r="B288" s="66" t="s">
        <v>368</v>
      </c>
      <c r="C288" s="66">
        <v>5740</v>
      </c>
      <c r="D288" s="70">
        <v>0</v>
      </c>
    </row>
    <row r="289" spans="1:4" ht="15.75" thickBot="1" x14ac:dyDescent="0.3">
      <c r="A289" s="327"/>
      <c r="B289" s="66" t="s">
        <v>369</v>
      </c>
      <c r="C289" s="66">
        <v>5750</v>
      </c>
      <c r="D289" s="70">
        <v>350000</v>
      </c>
    </row>
    <row r="290" spans="1:4" ht="15.75" thickBot="1" x14ac:dyDescent="0.3">
      <c r="A290" s="327"/>
      <c r="B290" s="66" t="s">
        <v>370</v>
      </c>
      <c r="C290" s="66">
        <v>5760</v>
      </c>
      <c r="D290" s="70">
        <v>0</v>
      </c>
    </row>
    <row r="291" spans="1:4" ht="30.75" thickBot="1" x14ac:dyDescent="0.3">
      <c r="A291" s="327"/>
      <c r="B291" s="66" t="s">
        <v>371</v>
      </c>
      <c r="C291" s="66">
        <v>5770</v>
      </c>
      <c r="D291" s="70">
        <v>0</v>
      </c>
    </row>
    <row r="292" spans="1:4" ht="15.75" thickBot="1" x14ac:dyDescent="0.3">
      <c r="A292" s="327"/>
      <c r="B292" s="66" t="s">
        <v>372</v>
      </c>
      <c r="C292" s="66">
        <v>5780</v>
      </c>
      <c r="D292" s="70">
        <v>350000</v>
      </c>
    </row>
    <row r="293" spans="1:4" ht="15.75" thickBot="1" x14ac:dyDescent="0.3">
      <c r="A293" s="327"/>
      <c r="B293" s="66" t="s">
        <v>373</v>
      </c>
      <c r="C293" s="66">
        <v>5790</v>
      </c>
      <c r="D293" s="70">
        <v>0</v>
      </c>
    </row>
    <row r="294" spans="1:4" ht="15.75" thickBot="1" x14ac:dyDescent="0.3">
      <c r="A294" s="327"/>
      <c r="B294" s="66" t="s">
        <v>374</v>
      </c>
      <c r="C294" s="66">
        <v>5800</v>
      </c>
      <c r="D294" s="70">
        <v>2000000</v>
      </c>
    </row>
    <row r="295" spans="1:4" ht="15.75" thickBot="1" x14ac:dyDescent="0.3">
      <c r="A295" s="327"/>
      <c r="B295" s="66" t="s">
        <v>375</v>
      </c>
      <c r="C295" s="66">
        <v>5810</v>
      </c>
      <c r="D295" s="70">
        <v>2000000</v>
      </c>
    </row>
    <row r="296" spans="1:4" ht="15.75" thickBot="1" x14ac:dyDescent="0.3">
      <c r="A296" s="327"/>
      <c r="B296" s="66" t="s">
        <v>376</v>
      </c>
      <c r="C296" s="66">
        <v>5820</v>
      </c>
      <c r="D296" s="70">
        <v>0</v>
      </c>
    </row>
    <row r="297" spans="1:4" ht="15.75" thickBot="1" x14ac:dyDescent="0.3">
      <c r="A297" s="327"/>
      <c r="B297" s="66" t="s">
        <v>377</v>
      </c>
      <c r="C297" s="66">
        <v>5830</v>
      </c>
      <c r="D297" s="70">
        <v>0</v>
      </c>
    </row>
    <row r="298" spans="1:4" ht="15.75" thickBot="1" x14ac:dyDescent="0.3">
      <c r="A298" s="327"/>
      <c r="B298" s="66" t="s">
        <v>378</v>
      </c>
      <c r="C298" s="66">
        <v>5890</v>
      </c>
      <c r="D298" s="70">
        <v>0</v>
      </c>
    </row>
    <row r="299" spans="1:4" ht="15.75" thickBot="1" x14ac:dyDescent="0.3">
      <c r="A299" s="327"/>
      <c r="B299" s="66" t="s">
        <v>379</v>
      </c>
      <c r="C299" s="66">
        <v>5900</v>
      </c>
      <c r="D299" s="70">
        <v>2420000</v>
      </c>
    </row>
    <row r="300" spans="1:4" ht="15.75" thickBot="1" x14ac:dyDescent="0.3">
      <c r="A300" s="327"/>
      <c r="B300" s="66" t="s">
        <v>380</v>
      </c>
      <c r="C300" s="66">
        <v>5910</v>
      </c>
      <c r="D300" s="70">
        <v>2200000</v>
      </c>
    </row>
    <row r="301" spans="1:4" ht="15.75" thickBot="1" x14ac:dyDescent="0.3">
      <c r="A301" s="327"/>
      <c r="B301" s="66" t="s">
        <v>381</v>
      </c>
      <c r="C301" s="66">
        <v>5920</v>
      </c>
      <c r="D301" s="70">
        <v>0</v>
      </c>
    </row>
    <row r="302" spans="1:4" ht="15.75" thickBot="1" x14ac:dyDescent="0.3">
      <c r="A302" s="327"/>
      <c r="B302" s="66" t="s">
        <v>382</v>
      </c>
      <c r="C302" s="66">
        <v>5930</v>
      </c>
      <c r="D302" s="70">
        <v>0</v>
      </c>
    </row>
    <row r="303" spans="1:4" ht="15.75" thickBot="1" x14ac:dyDescent="0.3">
      <c r="A303" s="327"/>
      <c r="B303" s="66" t="s">
        <v>383</v>
      </c>
      <c r="C303" s="66">
        <v>5940</v>
      </c>
      <c r="D303" s="70">
        <v>0</v>
      </c>
    </row>
    <row r="304" spans="1:4" ht="15.75" thickBot="1" x14ac:dyDescent="0.3">
      <c r="A304" s="327"/>
      <c r="B304" s="66" t="s">
        <v>384</v>
      </c>
      <c r="C304" s="66">
        <v>5950</v>
      </c>
      <c r="D304" s="70">
        <v>0</v>
      </c>
    </row>
    <row r="305" spans="1:4" ht="15.75" thickBot="1" x14ac:dyDescent="0.3">
      <c r="A305" s="327"/>
      <c r="B305" s="66" t="s">
        <v>385</v>
      </c>
      <c r="C305" s="66">
        <v>5960</v>
      </c>
      <c r="D305" s="70">
        <v>0</v>
      </c>
    </row>
    <row r="306" spans="1:4" ht="30.75" thickBot="1" x14ac:dyDescent="0.3">
      <c r="A306" s="327"/>
      <c r="B306" s="66" t="s">
        <v>386</v>
      </c>
      <c r="C306" s="66">
        <v>5970</v>
      </c>
      <c r="D306" s="70">
        <v>220000</v>
      </c>
    </row>
    <row r="307" spans="1:4" ht="30.75" thickBot="1" x14ac:dyDescent="0.3">
      <c r="A307" s="327"/>
      <c r="B307" s="66" t="s">
        <v>387</v>
      </c>
      <c r="C307" s="66">
        <v>5980</v>
      </c>
      <c r="D307" s="70">
        <v>0</v>
      </c>
    </row>
    <row r="308" spans="1:4" ht="15.75" thickBot="1" x14ac:dyDescent="0.3">
      <c r="A308" s="327"/>
      <c r="B308" s="66" t="s">
        <v>388</v>
      </c>
      <c r="C308" s="66">
        <v>5990</v>
      </c>
      <c r="D308" s="70">
        <v>0</v>
      </c>
    </row>
    <row r="309" spans="1:4" ht="30" customHeight="1" thickBot="1" x14ac:dyDescent="0.3">
      <c r="A309" s="327" t="s">
        <v>389</v>
      </c>
      <c r="B309" s="33" t="s">
        <v>389</v>
      </c>
      <c r="C309" s="33">
        <v>6000</v>
      </c>
      <c r="D309" s="39">
        <v>173170000</v>
      </c>
    </row>
    <row r="310" spans="1:4" ht="30.75" thickBot="1" x14ac:dyDescent="0.3">
      <c r="A310" s="327"/>
      <c r="B310" s="66" t="s">
        <v>390</v>
      </c>
      <c r="C310" s="66">
        <v>6100</v>
      </c>
      <c r="D310" s="70">
        <v>122620000</v>
      </c>
    </row>
    <row r="311" spans="1:4" ht="15.75" thickBot="1" x14ac:dyDescent="0.3">
      <c r="A311" s="327"/>
      <c r="B311" s="66" t="s">
        <v>391</v>
      </c>
      <c r="C311" s="66">
        <v>6110</v>
      </c>
      <c r="D311" s="70">
        <v>0</v>
      </c>
    </row>
    <row r="312" spans="1:4" ht="15.75" thickBot="1" x14ac:dyDescent="0.3">
      <c r="A312" s="327"/>
      <c r="B312" s="66" t="s">
        <v>392</v>
      </c>
      <c r="C312" s="66">
        <v>6120</v>
      </c>
      <c r="D312" s="70">
        <v>97200000</v>
      </c>
    </row>
    <row r="313" spans="1:4" ht="60.75" thickBot="1" x14ac:dyDescent="0.3">
      <c r="A313" s="327"/>
      <c r="B313" s="66" t="s">
        <v>393</v>
      </c>
      <c r="C313" s="66">
        <v>6130</v>
      </c>
      <c r="D313" s="70">
        <v>23920000</v>
      </c>
    </row>
    <row r="314" spans="1:4" ht="45.75" thickBot="1" x14ac:dyDescent="0.3">
      <c r="A314" s="327"/>
      <c r="B314" s="66" t="s">
        <v>394</v>
      </c>
      <c r="C314" s="66">
        <v>6140</v>
      </c>
      <c r="D314" s="70">
        <v>0</v>
      </c>
    </row>
    <row r="315" spans="1:4" ht="30.75" thickBot="1" x14ac:dyDescent="0.3">
      <c r="A315" s="327"/>
      <c r="B315" s="66" t="s">
        <v>395</v>
      </c>
      <c r="C315" s="66">
        <v>6150</v>
      </c>
      <c r="D315" s="70">
        <v>0</v>
      </c>
    </row>
    <row r="316" spans="1:4" ht="45.75" thickBot="1" x14ac:dyDescent="0.3">
      <c r="A316" s="327"/>
      <c r="B316" s="66" t="s">
        <v>396</v>
      </c>
      <c r="C316" s="66">
        <v>6160</v>
      </c>
      <c r="D316" s="70">
        <v>1500000</v>
      </c>
    </row>
    <row r="317" spans="1:4" ht="45.75" thickBot="1" x14ac:dyDescent="0.3">
      <c r="A317" s="327"/>
      <c r="B317" s="66" t="s">
        <v>397</v>
      </c>
      <c r="C317" s="66">
        <v>6170</v>
      </c>
      <c r="D317" s="70">
        <v>0</v>
      </c>
    </row>
    <row r="318" spans="1:4" ht="45.75" thickBot="1" x14ac:dyDescent="0.3">
      <c r="A318" s="327"/>
      <c r="B318" s="66" t="s">
        <v>398</v>
      </c>
      <c r="C318" s="66">
        <v>6190</v>
      </c>
      <c r="D318" s="70">
        <v>0</v>
      </c>
    </row>
    <row r="319" spans="1:4" ht="30.75" thickBot="1" x14ac:dyDescent="0.3">
      <c r="A319" s="327"/>
      <c r="B319" s="66" t="s">
        <v>399</v>
      </c>
      <c r="C319" s="66">
        <v>6200</v>
      </c>
      <c r="D319" s="70">
        <v>0</v>
      </c>
    </row>
    <row r="320" spans="1:4" ht="15.75" thickBot="1" x14ac:dyDescent="0.3">
      <c r="A320" s="327"/>
      <c r="B320" s="66" t="s">
        <v>391</v>
      </c>
      <c r="C320" s="66">
        <v>6210</v>
      </c>
      <c r="D320" s="70">
        <v>0</v>
      </c>
    </row>
    <row r="321" spans="1:4" ht="15.75" thickBot="1" x14ac:dyDescent="0.3">
      <c r="A321" s="327"/>
      <c r="B321" s="66" t="s">
        <v>400</v>
      </c>
      <c r="C321" s="66">
        <v>6220</v>
      </c>
      <c r="D321" s="70">
        <v>0</v>
      </c>
    </row>
    <row r="322" spans="1:4" ht="60.75" thickBot="1" x14ac:dyDescent="0.3">
      <c r="A322" s="327"/>
      <c r="B322" s="66" t="s">
        <v>401</v>
      </c>
      <c r="C322" s="66">
        <v>6230</v>
      </c>
      <c r="D322" s="70">
        <v>0</v>
      </c>
    </row>
    <row r="323" spans="1:4" ht="45.75" thickBot="1" x14ac:dyDescent="0.3">
      <c r="A323" s="327"/>
      <c r="B323" s="66" t="s">
        <v>394</v>
      </c>
      <c r="C323" s="66">
        <v>6240</v>
      </c>
      <c r="D323" s="70">
        <v>0</v>
      </c>
    </row>
    <row r="324" spans="1:4" ht="30.75" thickBot="1" x14ac:dyDescent="0.3">
      <c r="A324" s="327"/>
      <c r="B324" s="66" t="s">
        <v>395</v>
      </c>
      <c r="C324" s="66">
        <v>6250</v>
      </c>
      <c r="D324" s="70">
        <v>0</v>
      </c>
    </row>
    <row r="325" spans="1:4" ht="45.75" thickBot="1" x14ac:dyDescent="0.3">
      <c r="A325" s="327"/>
      <c r="B325" s="66" t="s">
        <v>396</v>
      </c>
      <c r="C325" s="66">
        <v>6260</v>
      </c>
      <c r="D325" s="70">
        <v>0</v>
      </c>
    </row>
    <row r="326" spans="1:4" ht="45.75" thickBot="1" x14ac:dyDescent="0.3">
      <c r="A326" s="327"/>
      <c r="B326" s="66" t="s">
        <v>397</v>
      </c>
      <c r="C326" s="66">
        <v>6270</v>
      </c>
      <c r="D326" s="70">
        <v>0</v>
      </c>
    </row>
    <row r="327" spans="1:4" ht="45.75" thickBot="1" x14ac:dyDescent="0.3">
      <c r="A327" s="327"/>
      <c r="B327" s="66" t="s">
        <v>402</v>
      </c>
      <c r="C327" s="66">
        <v>6290</v>
      </c>
      <c r="D327" s="70">
        <v>0</v>
      </c>
    </row>
    <row r="328" spans="1:4" ht="30.75" thickBot="1" x14ac:dyDescent="0.3">
      <c r="A328" s="327"/>
      <c r="B328" s="66" t="s">
        <v>403</v>
      </c>
      <c r="C328" s="66">
        <v>6300</v>
      </c>
      <c r="D328" s="70">
        <v>50550000</v>
      </c>
    </row>
    <row r="329" spans="1:4" ht="75.75" thickBot="1" x14ac:dyDescent="0.3">
      <c r="A329" s="327"/>
      <c r="B329" s="66" t="s">
        <v>404</v>
      </c>
      <c r="C329" s="66">
        <v>6310</v>
      </c>
      <c r="D329" s="70">
        <v>0</v>
      </c>
    </row>
    <row r="330" spans="1:4" ht="60.75" thickBot="1" x14ac:dyDescent="0.3">
      <c r="A330" s="327"/>
      <c r="B330" s="66" t="s">
        <v>405</v>
      </c>
      <c r="C330" s="66">
        <v>6320</v>
      </c>
      <c r="D330" s="70">
        <v>50550000</v>
      </c>
    </row>
    <row r="331" spans="1:4" ht="60" customHeight="1" thickBot="1" x14ac:dyDescent="0.3">
      <c r="A331" s="327" t="s">
        <v>406</v>
      </c>
      <c r="B331" s="33" t="s">
        <v>406</v>
      </c>
      <c r="C331" s="33">
        <v>7000</v>
      </c>
      <c r="D331" s="39">
        <v>0</v>
      </c>
    </row>
    <row r="332" spans="1:4" ht="45.75" thickBot="1" x14ac:dyDescent="0.3">
      <c r="A332" s="327"/>
      <c r="B332" s="66" t="s">
        <v>407</v>
      </c>
      <c r="C332" s="66">
        <v>7100</v>
      </c>
      <c r="D332" s="70">
        <v>0</v>
      </c>
    </row>
    <row r="333" spans="1:4" ht="75.75" thickBot="1" x14ac:dyDescent="0.3">
      <c r="A333" s="327"/>
      <c r="B333" s="66" t="s">
        <v>408</v>
      </c>
      <c r="C333" s="66">
        <v>7110</v>
      </c>
      <c r="D333" s="70">
        <v>0</v>
      </c>
    </row>
    <row r="334" spans="1:4" ht="60.75" thickBot="1" x14ac:dyDescent="0.3">
      <c r="A334" s="327"/>
      <c r="B334" s="66" t="s">
        <v>409</v>
      </c>
      <c r="C334" s="66">
        <v>7120</v>
      </c>
      <c r="D334" s="70">
        <v>0</v>
      </c>
    </row>
    <row r="335" spans="1:4" ht="45.75" thickBot="1" x14ac:dyDescent="0.3">
      <c r="A335" s="327"/>
      <c r="B335" s="66" t="s">
        <v>410</v>
      </c>
      <c r="C335" s="66">
        <v>7200</v>
      </c>
      <c r="D335" s="70">
        <v>0</v>
      </c>
    </row>
    <row r="336" spans="1:4" ht="90.75" thickBot="1" x14ac:dyDescent="0.3">
      <c r="A336" s="327"/>
      <c r="B336" s="66" t="s">
        <v>411</v>
      </c>
      <c r="C336" s="66">
        <v>7210</v>
      </c>
      <c r="D336" s="70">
        <v>0</v>
      </c>
    </row>
    <row r="337" spans="1:4" ht="75.75" thickBot="1" x14ac:dyDescent="0.3">
      <c r="A337" s="327"/>
      <c r="B337" s="66" t="s">
        <v>412</v>
      </c>
      <c r="C337" s="66">
        <v>7220</v>
      </c>
      <c r="D337" s="70">
        <v>0</v>
      </c>
    </row>
    <row r="338" spans="1:4" ht="75.75" thickBot="1" x14ac:dyDescent="0.3">
      <c r="A338" s="327"/>
      <c r="B338" s="66" t="s">
        <v>413</v>
      </c>
      <c r="C338" s="66">
        <v>7230</v>
      </c>
      <c r="D338" s="70">
        <v>0</v>
      </c>
    </row>
    <row r="339" spans="1:4" ht="60.75" thickBot="1" x14ac:dyDescent="0.3">
      <c r="A339" s="327"/>
      <c r="B339" s="66" t="s">
        <v>414</v>
      </c>
      <c r="C339" s="66">
        <v>7240</v>
      </c>
      <c r="D339" s="70">
        <v>0</v>
      </c>
    </row>
    <row r="340" spans="1:4" ht="60.75" thickBot="1" x14ac:dyDescent="0.3">
      <c r="A340" s="327"/>
      <c r="B340" s="66" t="s">
        <v>415</v>
      </c>
      <c r="C340" s="66">
        <v>7250</v>
      </c>
      <c r="D340" s="70">
        <v>0</v>
      </c>
    </row>
    <row r="341" spans="1:4" ht="60.75" thickBot="1" x14ac:dyDescent="0.3">
      <c r="A341" s="327"/>
      <c r="B341" s="66" t="s">
        <v>416</v>
      </c>
      <c r="C341" s="66">
        <v>7260</v>
      </c>
      <c r="D341" s="70">
        <v>0</v>
      </c>
    </row>
    <row r="342" spans="1:4" ht="60.75" thickBot="1" x14ac:dyDescent="0.3">
      <c r="A342" s="327"/>
      <c r="B342" s="66" t="s">
        <v>417</v>
      </c>
      <c r="C342" s="66">
        <v>7270</v>
      </c>
      <c r="D342" s="70">
        <v>0</v>
      </c>
    </row>
    <row r="343" spans="1:4" ht="60.75" thickBot="1" x14ac:dyDescent="0.3">
      <c r="A343" s="327"/>
      <c r="B343" s="66" t="s">
        <v>418</v>
      </c>
      <c r="C343" s="66">
        <v>7280</v>
      </c>
      <c r="D343" s="70">
        <v>0</v>
      </c>
    </row>
    <row r="344" spans="1:4" ht="60.75" thickBot="1" x14ac:dyDescent="0.3">
      <c r="A344" s="327"/>
      <c r="B344" s="66" t="s">
        <v>419</v>
      </c>
      <c r="C344" s="66">
        <v>7290</v>
      </c>
      <c r="D344" s="70">
        <v>0</v>
      </c>
    </row>
    <row r="345" spans="1:4" ht="30.75" thickBot="1" x14ac:dyDescent="0.3">
      <c r="A345" s="327"/>
      <c r="B345" s="66" t="s">
        <v>420</v>
      </c>
      <c r="C345" s="66">
        <v>7300</v>
      </c>
      <c r="D345" s="70">
        <v>0</v>
      </c>
    </row>
    <row r="346" spans="1:4" ht="15.75" thickBot="1" x14ac:dyDescent="0.3">
      <c r="A346" s="327"/>
      <c r="B346" s="66" t="s">
        <v>421</v>
      </c>
      <c r="C346" s="66">
        <v>7310</v>
      </c>
      <c r="D346" s="70">
        <v>0</v>
      </c>
    </row>
    <row r="347" spans="1:4" ht="45.75" thickBot="1" x14ac:dyDescent="0.3">
      <c r="A347" s="327"/>
      <c r="B347" s="66" t="s">
        <v>422</v>
      </c>
      <c r="C347" s="66">
        <v>7320</v>
      </c>
      <c r="D347" s="70">
        <v>0</v>
      </c>
    </row>
    <row r="348" spans="1:4" ht="45.75" thickBot="1" x14ac:dyDescent="0.3">
      <c r="A348" s="327"/>
      <c r="B348" s="66" t="s">
        <v>423</v>
      </c>
      <c r="C348" s="66">
        <v>7330</v>
      </c>
      <c r="D348" s="70">
        <v>0</v>
      </c>
    </row>
    <row r="349" spans="1:4" ht="45.75" thickBot="1" x14ac:dyDescent="0.3">
      <c r="A349" s="327"/>
      <c r="B349" s="66" t="s">
        <v>424</v>
      </c>
      <c r="C349" s="66">
        <v>7340</v>
      </c>
      <c r="D349" s="70">
        <v>0</v>
      </c>
    </row>
    <row r="350" spans="1:4" ht="45.75" thickBot="1" x14ac:dyDescent="0.3">
      <c r="A350" s="327"/>
      <c r="B350" s="66" t="s">
        <v>425</v>
      </c>
      <c r="C350" s="66">
        <v>7350</v>
      </c>
      <c r="D350" s="70">
        <v>0</v>
      </c>
    </row>
    <row r="351" spans="1:4" ht="15.75" thickBot="1" x14ac:dyDescent="0.3">
      <c r="A351" s="327"/>
      <c r="B351" s="66" t="s">
        <v>426</v>
      </c>
      <c r="C351" s="66">
        <v>7390</v>
      </c>
      <c r="D351" s="70">
        <v>0</v>
      </c>
    </row>
    <row r="352" spans="1:4" ht="15.75" thickBot="1" x14ac:dyDescent="0.3">
      <c r="A352" s="327"/>
      <c r="B352" s="66" t="s">
        <v>427</v>
      </c>
      <c r="C352" s="66">
        <v>7400</v>
      </c>
      <c r="D352" s="70">
        <v>0</v>
      </c>
    </row>
    <row r="353" spans="1:4" ht="75.75" thickBot="1" x14ac:dyDescent="0.3">
      <c r="A353" s="327"/>
      <c r="B353" s="66" t="s">
        <v>428</v>
      </c>
      <c r="C353" s="66">
        <v>7410</v>
      </c>
      <c r="D353" s="70">
        <v>0</v>
      </c>
    </row>
    <row r="354" spans="1:4" ht="75.75" thickBot="1" x14ac:dyDescent="0.3">
      <c r="A354" s="327"/>
      <c r="B354" s="66" t="s">
        <v>429</v>
      </c>
      <c r="C354" s="66">
        <v>7420</v>
      </c>
      <c r="D354" s="70">
        <v>0</v>
      </c>
    </row>
    <row r="355" spans="1:4" ht="60.75" thickBot="1" x14ac:dyDescent="0.3">
      <c r="A355" s="327"/>
      <c r="B355" s="66" t="s">
        <v>430</v>
      </c>
      <c r="C355" s="66">
        <v>7430</v>
      </c>
      <c r="D355" s="70">
        <v>0</v>
      </c>
    </row>
    <row r="356" spans="1:4" ht="60.75" thickBot="1" x14ac:dyDescent="0.3">
      <c r="A356" s="327"/>
      <c r="B356" s="66" t="s">
        <v>431</v>
      </c>
      <c r="C356" s="66">
        <v>7440</v>
      </c>
      <c r="D356" s="70">
        <v>0</v>
      </c>
    </row>
    <row r="357" spans="1:4" ht="45.75" thickBot="1" x14ac:dyDescent="0.3">
      <c r="A357" s="327"/>
      <c r="B357" s="66" t="s">
        <v>432</v>
      </c>
      <c r="C357" s="66">
        <v>7450</v>
      </c>
      <c r="D357" s="70">
        <v>0</v>
      </c>
    </row>
    <row r="358" spans="1:4" ht="45.75" thickBot="1" x14ac:dyDescent="0.3">
      <c r="A358" s="327"/>
      <c r="B358" s="66" t="s">
        <v>433</v>
      </c>
      <c r="C358" s="66">
        <v>7460</v>
      </c>
      <c r="D358" s="70">
        <v>0</v>
      </c>
    </row>
    <row r="359" spans="1:4" ht="45.75" thickBot="1" x14ac:dyDescent="0.3">
      <c r="A359" s="327"/>
      <c r="B359" s="66" t="s">
        <v>434</v>
      </c>
      <c r="C359" s="66">
        <v>7470</v>
      </c>
      <c r="D359" s="70">
        <v>0</v>
      </c>
    </row>
    <row r="360" spans="1:4" ht="45.75" thickBot="1" x14ac:dyDescent="0.3">
      <c r="A360" s="327"/>
      <c r="B360" s="66" t="s">
        <v>435</v>
      </c>
      <c r="C360" s="66">
        <v>7480</v>
      </c>
      <c r="D360" s="70">
        <v>0</v>
      </c>
    </row>
    <row r="361" spans="1:4" ht="45.75" thickBot="1" x14ac:dyDescent="0.3">
      <c r="A361" s="327"/>
      <c r="B361" s="66" t="s">
        <v>436</v>
      </c>
      <c r="C361" s="66">
        <v>7490</v>
      </c>
      <c r="D361" s="70">
        <v>0</v>
      </c>
    </row>
    <row r="362" spans="1:4" ht="45.75" thickBot="1" x14ac:dyDescent="0.3">
      <c r="A362" s="327"/>
      <c r="B362" s="66" t="s">
        <v>437</v>
      </c>
      <c r="C362" s="66">
        <v>7500</v>
      </c>
      <c r="D362" s="70">
        <v>0</v>
      </c>
    </row>
    <row r="363" spans="1:4" ht="30.75" thickBot="1" x14ac:dyDescent="0.3">
      <c r="A363" s="327"/>
      <c r="B363" s="66" t="s">
        <v>438</v>
      </c>
      <c r="C363" s="66">
        <v>7510</v>
      </c>
      <c r="D363" s="70">
        <v>0</v>
      </c>
    </row>
    <row r="364" spans="1:4" ht="30.75" thickBot="1" x14ac:dyDescent="0.3">
      <c r="A364" s="327"/>
      <c r="B364" s="66" t="s">
        <v>439</v>
      </c>
      <c r="C364" s="66">
        <v>7520</v>
      </c>
      <c r="D364" s="70">
        <v>0</v>
      </c>
    </row>
    <row r="365" spans="1:4" ht="30.75" thickBot="1" x14ac:dyDescent="0.3">
      <c r="A365" s="327"/>
      <c r="B365" s="66" t="s">
        <v>440</v>
      </c>
      <c r="C365" s="66">
        <v>7530</v>
      </c>
      <c r="D365" s="70">
        <v>0</v>
      </c>
    </row>
    <row r="366" spans="1:4" ht="45.75" thickBot="1" x14ac:dyDescent="0.3">
      <c r="A366" s="327"/>
      <c r="B366" s="66" t="s">
        <v>441</v>
      </c>
      <c r="C366" s="66">
        <v>7540</v>
      </c>
      <c r="D366" s="70">
        <v>0</v>
      </c>
    </row>
    <row r="367" spans="1:4" ht="45.75" thickBot="1" x14ac:dyDescent="0.3">
      <c r="A367" s="327"/>
      <c r="B367" s="66" t="s">
        <v>442</v>
      </c>
      <c r="C367" s="66">
        <v>7550</v>
      </c>
      <c r="D367" s="70">
        <v>0</v>
      </c>
    </row>
    <row r="368" spans="1:4" ht="30.75" thickBot="1" x14ac:dyDescent="0.3">
      <c r="A368" s="327"/>
      <c r="B368" s="66" t="s">
        <v>443</v>
      </c>
      <c r="C368" s="66">
        <v>7560</v>
      </c>
      <c r="D368" s="70">
        <v>0</v>
      </c>
    </row>
    <row r="369" spans="1:4" ht="30.75" thickBot="1" x14ac:dyDescent="0.3">
      <c r="A369" s="327"/>
      <c r="B369" s="66" t="s">
        <v>444</v>
      </c>
      <c r="C369" s="66">
        <v>7570</v>
      </c>
      <c r="D369" s="70">
        <v>0</v>
      </c>
    </row>
    <row r="370" spans="1:4" ht="30.75" thickBot="1" x14ac:dyDescent="0.3">
      <c r="A370" s="327"/>
      <c r="B370" s="66" t="s">
        <v>445</v>
      </c>
      <c r="C370" s="66">
        <v>7580</v>
      </c>
      <c r="D370" s="70">
        <v>0</v>
      </c>
    </row>
    <row r="371" spans="1:4" ht="30.75" thickBot="1" x14ac:dyDescent="0.3">
      <c r="A371" s="327"/>
      <c r="B371" s="66" t="s">
        <v>446</v>
      </c>
      <c r="C371" s="66">
        <v>7590</v>
      </c>
      <c r="D371" s="70">
        <v>0</v>
      </c>
    </row>
    <row r="372" spans="1:4" ht="30.75" thickBot="1" x14ac:dyDescent="0.3">
      <c r="A372" s="327"/>
      <c r="B372" s="66" t="s">
        <v>447</v>
      </c>
      <c r="C372" s="66">
        <v>7600</v>
      </c>
      <c r="D372" s="70">
        <v>0</v>
      </c>
    </row>
    <row r="373" spans="1:4" ht="30.75" thickBot="1" x14ac:dyDescent="0.3">
      <c r="A373" s="327"/>
      <c r="B373" s="66" t="s">
        <v>448</v>
      </c>
      <c r="C373" s="66">
        <v>7610</v>
      </c>
      <c r="D373" s="70">
        <v>0</v>
      </c>
    </row>
    <row r="374" spans="1:4" ht="30.75" thickBot="1" x14ac:dyDescent="0.3">
      <c r="A374" s="327"/>
      <c r="B374" s="66" t="s">
        <v>449</v>
      </c>
      <c r="C374" s="66">
        <v>7620</v>
      </c>
      <c r="D374" s="70">
        <v>0</v>
      </c>
    </row>
    <row r="375" spans="1:4" ht="45.75" thickBot="1" x14ac:dyDescent="0.3">
      <c r="A375" s="327"/>
      <c r="B375" s="66" t="s">
        <v>450</v>
      </c>
      <c r="C375" s="66">
        <v>7900</v>
      </c>
      <c r="D375" s="70">
        <v>0</v>
      </c>
    </row>
    <row r="376" spans="1:4" ht="30.75" thickBot="1" x14ac:dyDescent="0.3">
      <c r="A376" s="327"/>
      <c r="B376" s="66" t="s">
        <v>451</v>
      </c>
      <c r="C376" s="66">
        <v>7910</v>
      </c>
      <c r="D376" s="70">
        <v>0</v>
      </c>
    </row>
    <row r="377" spans="1:4" ht="30.75" thickBot="1" x14ac:dyDescent="0.3">
      <c r="A377" s="327"/>
      <c r="B377" s="66" t="s">
        <v>452</v>
      </c>
      <c r="C377" s="66">
        <v>7920</v>
      </c>
      <c r="D377" s="70">
        <v>0</v>
      </c>
    </row>
    <row r="378" spans="1:4" ht="30.75" thickBot="1" x14ac:dyDescent="0.3">
      <c r="A378" s="327"/>
      <c r="B378" s="66" t="s">
        <v>453</v>
      </c>
      <c r="C378" s="66">
        <v>7990</v>
      </c>
      <c r="D378" s="70">
        <v>0</v>
      </c>
    </row>
    <row r="379" spans="1:4" ht="60" customHeight="1" thickBot="1" x14ac:dyDescent="0.3">
      <c r="A379" s="327" t="s">
        <v>454</v>
      </c>
      <c r="B379" s="33" t="s">
        <v>454</v>
      </c>
      <c r="C379" s="33">
        <v>8000</v>
      </c>
      <c r="D379" s="39">
        <v>0</v>
      </c>
    </row>
    <row r="380" spans="1:4" ht="15.75" thickBot="1" x14ac:dyDescent="0.3">
      <c r="A380" s="327"/>
      <c r="B380" s="66" t="s">
        <v>455</v>
      </c>
      <c r="C380" s="66">
        <v>8100</v>
      </c>
      <c r="D380" s="70">
        <v>0</v>
      </c>
    </row>
    <row r="381" spans="1:4" ht="30.75" thickBot="1" x14ac:dyDescent="0.3">
      <c r="A381" s="327"/>
      <c r="B381" s="66" t="s">
        <v>456</v>
      </c>
      <c r="C381" s="66">
        <v>8110</v>
      </c>
      <c r="D381" s="70">
        <v>0</v>
      </c>
    </row>
    <row r="382" spans="1:4" ht="30.75" thickBot="1" x14ac:dyDescent="0.3">
      <c r="A382" s="327"/>
      <c r="B382" s="66" t="s">
        <v>457</v>
      </c>
      <c r="C382" s="66">
        <v>8120</v>
      </c>
      <c r="D382" s="70">
        <v>0</v>
      </c>
    </row>
    <row r="383" spans="1:4" ht="45.75" thickBot="1" x14ac:dyDescent="0.3">
      <c r="A383" s="327"/>
      <c r="B383" s="66" t="s">
        <v>458</v>
      </c>
      <c r="C383" s="66">
        <v>8130</v>
      </c>
      <c r="D383" s="70">
        <v>0</v>
      </c>
    </row>
    <row r="384" spans="1:4" ht="60.75" thickBot="1" x14ac:dyDescent="0.3">
      <c r="A384" s="327"/>
      <c r="B384" s="66" t="s">
        <v>459</v>
      </c>
      <c r="C384" s="66">
        <v>8140</v>
      </c>
      <c r="D384" s="70">
        <v>0</v>
      </c>
    </row>
    <row r="385" spans="1:4" ht="45.75" thickBot="1" x14ac:dyDescent="0.3">
      <c r="A385" s="327"/>
      <c r="B385" s="66" t="s">
        <v>460</v>
      </c>
      <c r="C385" s="66">
        <v>8150</v>
      </c>
      <c r="D385" s="70">
        <v>0</v>
      </c>
    </row>
    <row r="386" spans="1:4" ht="30.75" thickBot="1" x14ac:dyDescent="0.3">
      <c r="A386" s="327"/>
      <c r="B386" s="66" t="s">
        <v>461</v>
      </c>
      <c r="C386" s="66">
        <v>8160</v>
      </c>
      <c r="D386" s="70">
        <v>0</v>
      </c>
    </row>
    <row r="387" spans="1:4" ht="15.75" thickBot="1" x14ac:dyDescent="0.3">
      <c r="A387" s="327"/>
      <c r="B387" s="66" t="s">
        <v>462</v>
      </c>
      <c r="C387" s="66">
        <v>8300</v>
      </c>
      <c r="D387" s="70">
        <v>0</v>
      </c>
    </row>
    <row r="388" spans="1:4" ht="45.75" thickBot="1" x14ac:dyDescent="0.3">
      <c r="A388" s="327"/>
      <c r="B388" s="66" t="s">
        <v>463</v>
      </c>
      <c r="C388" s="66">
        <v>8310</v>
      </c>
      <c r="D388" s="70">
        <v>0</v>
      </c>
    </row>
    <row r="389" spans="1:4" ht="30.75" thickBot="1" x14ac:dyDescent="0.3">
      <c r="A389" s="327"/>
      <c r="B389" s="66" t="s">
        <v>464</v>
      </c>
      <c r="C389" s="66">
        <v>8320</v>
      </c>
      <c r="D389" s="70">
        <v>0</v>
      </c>
    </row>
    <row r="390" spans="1:4" ht="45.75" thickBot="1" x14ac:dyDescent="0.3">
      <c r="A390" s="327"/>
      <c r="B390" s="66" t="s">
        <v>465</v>
      </c>
      <c r="C390" s="66">
        <v>8330</v>
      </c>
      <c r="D390" s="70">
        <v>0</v>
      </c>
    </row>
    <row r="391" spans="1:4" ht="45.75" thickBot="1" x14ac:dyDescent="0.3">
      <c r="A391" s="327"/>
      <c r="B391" s="66" t="s">
        <v>466</v>
      </c>
      <c r="C391" s="66">
        <v>8340</v>
      </c>
      <c r="D391" s="70">
        <v>0</v>
      </c>
    </row>
    <row r="392" spans="1:4" ht="60.75" thickBot="1" x14ac:dyDescent="0.3">
      <c r="A392" s="327"/>
      <c r="B392" s="66" t="s">
        <v>467</v>
      </c>
      <c r="C392" s="66">
        <v>8350</v>
      </c>
      <c r="D392" s="70">
        <v>0</v>
      </c>
    </row>
    <row r="393" spans="1:4" ht="15.75" thickBot="1" x14ac:dyDescent="0.3">
      <c r="A393" s="327"/>
      <c r="B393" s="66" t="s">
        <v>468</v>
      </c>
      <c r="C393" s="66">
        <v>8500</v>
      </c>
      <c r="D393" s="70">
        <v>0</v>
      </c>
    </row>
    <row r="394" spans="1:4" ht="15.75" thickBot="1" x14ac:dyDescent="0.3">
      <c r="A394" s="327"/>
      <c r="B394" s="66" t="s">
        <v>469</v>
      </c>
      <c r="C394" s="66">
        <v>8510</v>
      </c>
      <c r="D394" s="70">
        <v>0</v>
      </c>
    </row>
    <row r="395" spans="1:4" ht="30.75" thickBot="1" x14ac:dyDescent="0.3">
      <c r="A395" s="327"/>
      <c r="B395" s="66" t="s">
        <v>470</v>
      </c>
      <c r="C395" s="66">
        <v>8520</v>
      </c>
      <c r="D395" s="70">
        <v>0</v>
      </c>
    </row>
    <row r="396" spans="1:4" ht="15.75" thickBot="1" x14ac:dyDescent="0.3">
      <c r="A396" s="327"/>
      <c r="B396" s="66" t="s">
        <v>471</v>
      </c>
      <c r="C396" s="66">
        <v>8530</v>
      </c>
      <c r="D396" s="70">
        <v>0</v>
      </c>
    </row>
    <row r="397" spans="1:4" ht="30" customHeight="1" thickBot="1" x14ac:dyDescent="0.3">
      <c r="A397" s="327" t="s">
        <v>472</v>
      </c>
      <c r="B397" s="33" t="s">
        <v>472</v>
      </c>
      <c r="C397" s="33">
        <v>9000</v>
      </c>
      <c r="D397" s="39">
        <v>30478620</v>
      </c>
    </row>
    <row r="398" spans="1:4" ht="30.75" thickBot="1" x14ac:dyDescent="0.3">
      <c r="A398" s="327"/>
      <c r="B398" s="66" t="s">
        <v>473</v>
      </c>
      <c r="C398" s="66">
        <v>9100</v>
      </c>
      <c r="D398" s="70">
        <v>18178620</v>
      </c>
    </row>
    <row r="399" spans="1:4" ht="45.75" thickBot="1" x14ac:dyDescent="0.3">
      <c r="A399" s="327"/>
      <c r="B399" s="66" t="s">
        <v>474</v>
      </c>
      <c r="C399" s="66">
        <v>9110</v>
      </c>
      <c r="D399" s="70">
        <v>18178620</v>
      </c>
    </row>
    <row r="400" spans="1:4" ht="45.75" thickBot="1" x14ac:dyDescent="0.3">
      <c r="A400" s="327"/>
      <c r="B400" s="66" t="s">
        <v>475</v>
      </c>
      <c r="C400" s="66">
        <v>9120</v>
      </c>
      <c r="D400" s="70">
        <v>0</v>
      </c>
    </row>
    <row r="401" spans="1:4" ht="45.75" thickBot="1" x14ac:dyDescent="0.3">
      <c r="A401" s="327"/>
      <c r="B401" s="66" t="s">
        <v>476</v>
      </c>
      <c r="C401" s="66">
        <v>9130</v>
      </c>
      <c r="D401" s="70">
        <v>0</v>
      </c>
    </row>
    <row r="402" spans="1:4" ht="45.75" thickBot="1" x14ac:dyDescent="0.3">
      <c r="A402" s="327"/>
      <c r="B402" s="66" t="s">
        <v>477</v>
      </c>
      <c r="C402" s="66">
        <v>9140</v>
      </c>
      <c r="D402" s="70">
        <v>0</v>
      </c>
    </row>
    <row r="403" spans="1:4" ht="45.75" thickBot="1" x14ac:dyDescent="0.3">
      <c r="A403" s="327"/>
      <c r="B403" s="66" t="s">
        <v>478</v>
      </c>
      <c r="C403" s="66">
        <v>9150</v>
      </c>
      <c r="D403" s="70">
        <v>0</v>
      </c>
    </row>
    <row r="404" spans="1:4" ht="30.75" thickBot="1" x14ac:dyDescent="0.3">
      <c r="A404" s="327"/>
      <c r="B404" s="66" t="s">
        <v>479</v>
      </c>
      <c r="C404" s="66">
        <v>9160</v>
      </c>
      <c r="D404" s="70">
        <v>0</v>
      </c>
    </row>
    <row r="405" spans="1:4" ht="45.75" thickBot="1" x14ac:dyDescent="0.3">
      <c r="A405" s="327"/>
      <c r="B405" s="66" t="s">
        <v>480</v>
      </c>
      <c r="C405" s="66">
        <v>9170</v>
      </c>
      <c r="D405" s="70">
        <v>0</v>
      </c>
    </row>
    <row r="406" spans="1:4" ht="45.75" thickBot="1" x14ac:dyDescent="0.3">
      <c r="A406" s="327"/>
      <c r="B406" s="66" t="s">
        <v>481</v>
      </c>
      <c r="C406" s="66">
        <v>9180</v>
      </c>
      <c r="D406" s="70">
        <v>0</v>
      </c>
    </row>
    <row r="407" spans="1:4" ht="30.75" thickBot="1" x14ac:dyDescent="0.3">
      <c r="A407" s="327"/>
      <c r="B407" s="66" t="s">
        <v>482</v>
      </c>
      <c r="C407" s="66">
        <v>9200</v>
      </c>
      <c r="D407" s="70">
        <v>12300000</v>
      </c>
    </row>
    <row r="408" spans="1:4" ht="45.75" thickBot="1" x14ac:dyDescent="0.3">
      <c r="A408" s="327"/>
      <c r="B408" s="66" t="s">
        <v>483</v>
      </c>
      <c r="C408" s="66">
        <v>9210</v>
      </c>
      <c r="D408" s="70">
        <v>12300000</v>
      </c>
    </row>
    <row r="409" spans="1:4" ht="45.75" thickBot="1" x14ac:dyDescent="0.3">
      <c r="A409" s="327"/>
      <c r="B409" s="66" t="s">
        <v>484</v>
      </c>
      <c r="C409" s="66">
        <v>9220</v>
      </c>
      <c r="D409" s="70">
        <v>0</v>
      </c>
    </row>
    <row r="410" spans="1:4" ht="45.75" thickBot="1" x14ac:dyDescent="0.3">
      <c r="A410" s="327"/>
      <c r="B410" s="66" t="s">
        <v>485</v>
      </c>
      <c r="C410" s="66">
        <v>9230</v>
      </c>
      <c r="D410" s="70">
        <v>0</v>
      </c>
    </row>
    <row r="411" spans="1:4" ht="45.75" thickBot="1" x14ac:dyDescent="0.3">
      <c r="A411" s="327"/>
      <c r="B411" s="66" t="s">
        <v>486</v>
      </c>
      <c r="C411" s="66">
        <v>9240</v>
      </c>
      <c r="D411" s="70">
        <v>0</v>
      </c>
    </row>
    <row r="412" spans="1:4" ht="45.75" thickBot="1" x14ac:dyDescent="0.3">
      <c r="A412" s="327"/>
      <c r="B412" s="66" t="s">
        <v>487</v>
      </c>
      <c r="C412" s="66">
        <v>9250</v>
      </c>
      <c r="D412" s="70">
        <v>0</v>
      </c>
    </row>
    <row r="413" spans="1:4" ht="30.75" thickBot="1" x14ac:dyDescent="0.3">
      <c r="A413" s="327"/>
      <c r="B413" s="66" t="s">
        <v>488</v>
      </c>
      <c r="C413" s="66">
        <v>9260</v>
      </c>
      <c r="D413" s="70">
        <v>0</v>
      </c>
    </row>
    <row r="414" spans="1:4" ht="45.75" thickBot="1" x14ac:dyDescent="0.3">
      <c r="A414" s="327"/>
      <c r="B414" s="66" t="s">
        <v>489</v>
      </c>
      <c r="C414" s="66">
        <v>9270</v>
      </c>
      <c r="D414" s="70">
        <v>0</v>
      </c>
    </row>
    <row r="415" spans="1:4" ht="45.75" thickBot="1" x14ac:dyDescent="0.3">
      <c r="A415" s="327"/>
      <c r="B415" s="66" t="s">
        <v>490</v>
      </c>
      <c r="C415" s="66">
        <v>9280</v>
      </c>
      <c r="D415" s="70">
        <v>0</v>
      </c>
    </row>
    <row r="416" spans="1:4" ht="30.75" thickBot="1" x14ac:dyDescent="0.3">
      <c r="A416" s="327"/>
      <c r="B416" s="66" t="s">
        <v>491</v>
      </c>
      <c r="C416" s="66">
        <v>9300</v>
      </c>
      <c r="D416" s="70">
        <v>0</v>
      </c>
    </row>
    <row r="417" spans="1:4" ht="30.75" thickBot="1" x14ac:dyDescent="0.3">
      <c r="A417" s="327"/>
      <c r="B417" s="66" t="s">
        <v>492</v>
      </c>
      <c r="C417" s="66">
        <v>9310</v>
      </c>
      <c r="D417" s="70">
        <v>0</v>
      </c>
    </row>
    <row r="418" spans="1:4" ht="30.75" thickBot="1" x14ac:dyDescent="0.3">
      <c r="A418" s="327"/>
      <c r="B418" s="66" t="s">
        <v>493</v>
      </c>
      <c r="C418" s="66">
        <v>9320</v>
      </c>
      <c r="D418" s="70">
        <v>0</v>
      </c>
    </row>
    <row r="419" spans="1:4" ht="30.75" thickBot="1" x14ac:dyDescent="0.3">
      <c r="A419" s="327"/>
      <c r="B419" s="66" t="s">
        <v>494</v>
      </c>
      <c r="C419" s="66">
        <v>9400</v>
      </c>
      <c r="D419" s="70">
        <v>0</v>
      </c>
    </row>
    <row r="420" spans="1:4" ht="30.75" thickBot="1" x14ac:dyDescent="0.3">
      <c r="A420" s="327"/>
      <c r="B420" s="66" t="s">
        <v>495</v>
      </c>
      <c r="C420" s="66">
        <v>9410</v>
      </c>
      <c r="D420" s="70">
        <v>0</v>
      </c>
    </row>
    <row r="421" spans="1:4" ht="30.75" thickBot="1" x14ac:dyDescent="0.3">
      <c r="A421" s="327"/>
      <c r="B421" s="66" t="s">
        <v>496</v>
      </c>
      <c r="C421" s="66">
        <v>9420</v>
      </c>
      <c r="D421" s="70">
        <v>0</v>
      </c>
    </row>
    <row r="422" spans="1:4" ht="15.75" thickBot="1" x14ac:dyDescent="0.3">
      <c r="A422" s="327"/>
      <c r="B422" s="66" t="s">
        <v>497</v>
      </c>
      <c r="C422" s="66">
        <v>9500</v>
      </c>
      <c r="D422" s="70">
        <v>0</v>
      </c>
    </row>
    <row r="423" spans="1:4" ht="15.75" thickBot="1" x14ac:dyDescent="0.3">
      <c r="A423" s="327"/>
      <c r="B423" s="66" t="s">
        <v>498</v>
      </c>
      <c r="C423" s="66">
        <v>9510</v>
      </c>
      <c r="D423" s="70">
        <v>0</v>
      </c>
    </row>
    <row r="424" spans="1:4" ht="15.75" thickBot="1" x14ac:dyDescent="0.3">
      <c r="A424" s="327"/>
      <c r="B424" s="66" t="s">
        <v>499</v>
      </c>
      <c r="C424" s="66">
        <v>9600</v>
      </c>
      <c r="D424" s="70">
        <v>0</v>
      </c>
    </row>
    <row r="425" spans="1:4" ht="30.75" thickBot="1" x14ac:dyDescent="0.3">
      <c r="A425" s="327"/>
      <c r="B425" s="66" t="s">
        <v>500</v>
      </c>
      <c r="C425" s="66">
        <v>9610</v>
      </c>
      <c r="D425" s="70">
        <v>0</v>
      </c>
    </row>
    <row r="426" spans="1:4" ht="45.75" thickBot="1" x14ac:dyDescent="0.3">
      <c r="A426" s="327"/>
      <c r="B426" s="66" t="s">
        <v>501</v>
      </c>
      <c r="C426" s="66">
        <v>9620</v>
      </c>
      <c r="D426" s="70">
        <v>0</v>
      </c>
    </row>
    <row r="427" spans="1:4" ht="45.75" thickBot="1" x14ac:dyDescent="0.3">
      <c r="A427" s="327"/>
      <c r="B427" s="66" t="s">
        <v>502</v>
      </c>
      <c r="C427" s="66">
        <v>9900</v>
      </c>
      <c r="D427" s="70">
        <v>0</v>
      </c>
    </row>
    <row r="428" spans="1:4" ht="15.75" thickBot="1" x14ac:dyDescent="0.3">
      <c r="A428" s="328"/>
      <c r="B428" s="66" t="s">
        <v>503</v>
      </c>
      <c r="C428" s="66">
        <v>9910</v>
      </c>
      <c r="D428" s="70">
        <v>0</v>
      </c>
    </row>
    <row r="429" spans="1:4" ht="15.75" thickBot="1" x14ac:dyDescent="0.3">
      <c r="A429" s="71" t="s">
        <v>504</v>
      </c>
      <c r="B429" s="72"/>
      <c r="C429" s="67"/>
      <c r="D429" s="73">
        <v>1734464617.3300002</v>
      </c>
    </row>
  </sheetData>
  <autoFilter ref="B3:E429"/>
  <mergeCells count="10">
    <mergeCell ref="A1:D1"/>
    <mergeCell ref="A379:A396"/>
    <mergeCell ref="A397:A428"/>
    <mergeCell ref="A4:A40"/>
    <mergeCell ref="A41:A105"/>
    <mergeCell ref="A106:A190"/>
    <mergeCell ref="A191:A249"/>
    <mergeCell ref="A250:A308"/>
    <mergeCell ref="A309:A330"/>
    <mergeCell ref="A331:A378"/>
  </mergeCells>
  <pageMargins left="0.7" right="0.7" top="0.75" bottom="0.75" header="0.3" footer="0.3"/>
  <pageSetup orientation="portrait" verticalDpi="0"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2"/>
  <sheetViews>
    <sheetView workbookViewId="0">
      <selection activeCell="A2" sqref="A2"/>
    </sheetView>
  </sheetViews>
  <sheetFormatPr baseColWidth="10" defaultRowHeight="15" x14ac:dyDescent="0.25"/>
  <sheetData>
    <row r="1" spans="1:1" x14ac:dyDescent="0.25">
      <c r="A1" s="188" t="s">
        <v>901</v>
      </c>
    </row>
    <row r="2" spans="1:1" x14ac:dyDescent="0.25">
      <c r="A2" s="169" t="s">
        <v>902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2"/>
  <sheetViews>
    <sheetView workbookViewId="0">
      <selection activeCell="A2" sqref="A2"/>
    </sheetView>
  </sheetViews>
  <sheetFormatPr baseColWidth="10" defaultRowHeight="15" x14ac:dyDescent="0.25"/>
  <sheetData>
    <row r="1" spans="1:1" x14ac:dyDescent="0.25">
      <c r="A1" s="170" t="s">
        <v>921</v>
      </c>
    </row>
    <row r="2" spans="1:1" x14ac:dyDescent="0.25">
      <c r="A2" s="169" t="s">
        <v>903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2"/>
  <sheetViews>
    <sheetView workbookViewId="0">
      <selection activeCell="K24" sqref="K24"/>
    </sheetView>
  </sheetViews>
  <sheetFormatPr baseColWidth="10" defaultRowHeight="15" x14ac:dyDescent="0.25"/>
  <sheetData>
    <row r="1" spans="1:1" x14ac:dyDescent="0.25">
      <c r="A1" s="170" t="s">
        <v>922</v>
      </c>
    </row>
    <row r="2" spans="1:1" x14ac:dyDescent="0.25">
      <c r="A2" s="169" t="s">
        <v>902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91"/>
  <sheetViews>
    <sheetView workbookViewId="0">
      <selection activeCell="C16" sqref="C16"/>
    </sheetView>
  </sheetViews>
  <sheetFormatPr baseColWidth="10" defaultRowHeight="15" x14ac:dyDescent="0.25"/>
  <cols>
    <col min="1" max="1" width="16.5703125" customWidth="1"/>
    <col min="2" max="2" width="5" bestFit="1" customWidth="1"/>
    <col min="3" max="3" width="29.42578125" customWidth="1"/>
    <col min="4" max="4" width="25.140625" style="83" customWidth="1"/>
  </cols>
  <sheetData>
    <row r="1" spans="1:4" ht="15.75" thickBot="1" x14ac:dyDescent="0.3">
      <c r="A1" s="270" t="s">
        <v>904</v>
      </c>
      <c r="B1" s="270"/>
      <c r="C1" s="270"/>
      <c r="D1" s="270"/>
    </row>
    <row r="2" spans="1:4" ht="15.75" thickBot="1" x14ac:dyDescent="0.3">
      <c r="A2" s="77" t="s">
        <v>509</v>
      </c>
      <c r="B2" s="228" t="s">
        <v>1022</v>
      </c>
      <c r="C2" s="228" t="s">
        <v>510</v>
      </c>
      <c r="D2" s="82" t="s">
        <v>511</v>
      </c>
    </row>
    <row r="3" spans="1:4" ht="15.75" thickBot="1" x14ac:dyDescent="0.3">
      <c r="A3" s="79" t="s">
        <v>513</v>
      </c>
      <c r="B3" s="76">
        <v>0</v>
      </c>
      <c r="C3" s="76" t="s">
        <v>517</v>
      </c>
      <c r="D3" s="84"/>
    </row>
    <row r="4" spans="1:4" ht="30.75" thickBot="1" x14ac:dyDescent="0.3">
      <c r="A4" s="79" t="s">
        <v>514</v>
      </c>
      <c r="B4" s="76">
        <v>0</v>
      </c>
      <c r="C4" s="76" t="s">
        <v>518</v>
      </c>
      <c r="D4" s="84"/>
    </row>
    <row r="5" spans="1:4" ht="15.75" thickBot="1" x14ac:dyDescent="0.3">
      <c r="A5" s="79" t="s">
        <v>515</v>
      </c>
      <c r="B5" s="76">
        <v>0</v>
      </c>
      <c r="C5" s="76" t="s">
        <v>512</v>
      </c>
      <c r="D5" s="84"/>
    </row>
    <row r="6" spans="1:4" ht="15.75" thickBot="1" x14ac:dyDescent="0.3">
      <c r="A6" s="79" t="s">
        <v>516</v>
      </c>
      <c r="B6" s="251">
        <v>1</v>
      </c>
      <c r="C6" s="76" t="s">
        <v>1023</v>
      </c>
      <c r="D6" s="84">
        <v>4446000</v>
      </c>
    </row>
    <row r="7" spans="1:4" ht="15.75" thickBot="1" x14ac:dyDescent="0.3">
      <c r="A7" s="79" t="s">
        <v>516</v>
      </c>
      <c r="B7" s="251">
        <v>2</v>
      </c>
      <c r="C7" s="76" t="s">
        <v>1089</v>
      </c>
      <c r="D7" s="84">
        <v>142500</v>
      </c>
    </row>
    <row r="8" spans="1:4" ht="30.75" thickBot="1" x14ac:dyDescent="0.3">
      <c r="A8" s="79" t="s">
        <v>516</v>
      </c>
      <c r="B8" s="251">
        <v>3</v>
      </c>
      <c r="C8" s="76" t="s">
        <v>1090</v>
      </c>
      <c r="D8" s="84">
        <v>83500</v>
      </c>
    </row>
    <row r="9" spans="1:4" ht="15.75" thickBot="1" x14ac:dyDescent="0.3">
      <c r="A9" s="79" t="s">
        <v>516</v>
      </c>
      <c r="B9" s="251">
        <v>4</v>
      </c>
      <c r="C9" s="76" t="s">
        <v>1024</v>
      </c>
      <c r="D9" s="84">
        <v>40127301.519999996</v>
      </c>
    </row>
    <row r="10" spans="1:4" ht="30.75" thickBot="1" x14ac:dyDescent="0.3">
      <c r="A10" s="79" t="s">
        <v>516</v>
      </c>
      <c r="B10" s="251">
        <v>5</v>
      </c>
      <c r="C10" s="76" t="s">
        <v>1091</v>
      </c>
      <c r="D10" s="84">
        <v>682000</v>
      </c>
    </row>
    <row r="11" spans="1:4" ht="30.75" thickBot="1" x14ac:dyDescent="0.3">
      <c r="A11" s="79" t="s">
        <v>516</v>
      </c>
      <c r="B11" s="251">
        <v>11</v>
      </c>
      <c r="C11" s="76" t="s">
        <v>1092</v>
      </c>
      <c r="D11" s="84">
        <v>8211800</v>
      </c>
    </row>
    <row r="12" spans="1:4" ht="30.75" thickBot="1" x14ac:dyDescent="0.3">
      <c r="A12" s="79" t="s">
        <v>516</v>
      </c>
      <c r="B12" s="251">
        <v>12</v>
      </c>
      <c r="C12" s="76" t="s">
        <v>1093</v>
      </c>
      <c r="D12" s="84">
        <v>4000</v>
      </c>
    </row>
    <row r="13" spans="1:4" ht="30.75" thickBot="1" x14ac:dyDescent="0.3">
      <c r="A13" s="79" t="s">
        <v>516</v>
      </c>
      <c r="B13" s="251">
        <v>15</v>
      </c>
      <c r="C13" s="76" t="s">
        <v>1025</v>
      </c>
      <c r="D13" s="84">
        <v>18550000</v>
      </c>
    </row>
    <row r="14" spans="1:4" ht="30.75" thickBot="1" x14ac:dyDescent="0.3">
      <c r="A14" s="79" t="s">
        <v>516</v>
      </c>
      <c r="B14" s="251">
        <v>16</v>
      </c>
      <c r="C14" s="76" t="s">
        <v>1094</v>
      </c>
      <c r="D14" s="84">
        <v>14227968</v>
      </c>
    </row>
    <row r="15" spans="1:4" ht="30.75" thickBot="1" x14ac:dyDescent="0.3">
      <c r="A15" s="79" t="s">
        <v>516</v>
      </c>
      <c r="B15" s="251">
        <v>17</v>
      </c>
      <c r="C15" s="76" t="s">
        <v>1095</v>
      </c>
      <c r="D15" s="84">
        <v>115000</v>
      </c>
    </row>
    <row r="16" spans="1:4" ht="15.75" thickBot="1" x14ac:dyDescent="0.3">
      <c r="A16" s="79" t="s">
        <v>516</v>
      </c>
      <c r="B16" s="251">
        <v>18</v>
      </c>
      <c r="C16" s="76" t="s">
        <v>1096</v>
      </c>
      <c r="D16" s="84">
        <v>22164367.160000004</v>
      </c>
    </row>
    <row r="17" spans="1:4" ht="30.75" thickBot="1" x14ac:dyDescent="0.3">
      <c r="A17" s="79" t="s">
        <v>516</v>
      </c>
      <c r="B17" s="251">
        <v>19</v>
      </c>
      <c r="C17" s="76" t="s">
        <v>1097</v>
      </c>
      <c r="D17" s="84">
        <v>9603275.9399999995</v>
      </c>
    </row>
    <row r="18" spans="1:4" ht="15.75" thickBot="1" x14ac:dyDescent="0.3">
      <c r="A18" s="79" t="s">
        <v>516</v>
      </c>
      <c r="B18" s="251">
        <v>20</v>
      </c>
      <c r="C18" s="76" t="s">
        <v>1098</v>
      </c>
      <c r="D18" s="84">
        <v>299998</v>
      </c>
    </row>
    <row r="19" spans="1:4" ht="30.75" thickBot="1" x14ac:dyDescent="0.3">
      <c r="A19" s="79" t="s">
        <v>516</v>
      </c>
      <c r="B19" s="251">
        <v>21</v>
      </c>
      <c r="C19" s="76" t="s">
        <v>1099</v>
      </c>
      <c r="D19" s="84">
        <v>53162976.839999996</v>
      </c>
    </row>
    <row r="20" spans="1:4" ht="30.75" thickBot="1" x14ac:dyDescent="0.3">
      <c r="A20" s="79" t="s">
        <v>516</v>
      </c>
      <c r="B20" s="251">
        <v>22</v>
      </c>
      <c r="C20" s="76" t="s">
        <v>1100</v>
      </c>
      <c r="D20" s="84">
        <v>8687000</v>
      </c>
    </row>
    <row r="21" spans="1:4" ht="30.75" thickBot="1" x14ac:dyDescent="0.3">
      <c r="A21" s="79" t="s">
        <v>516</v>
      </c>
      <c r="B21" s="251">
        <v>23</v>
      </c>
      <c r="C21" s="76" t="s">
        <v>1101</v>
      </c>
      <c r="D21" s="84">
        <v>553545</v>
      </c>
    </row>
    <row r="22" spans="1:4" ht="30.75" thickBot="1" x14ac:dyDescent="0.3">
      <c r="A22" s="79" t="s">
        <v>516</v>
      </c>
      <c r="B22" s="251">
        <v>24</v>
      </c>
      <c r="C22" s="76" t="s">
        <v>1102</v>
      </c>
      <c r="D22" s="84">
        <v>891157</v>
      </c>
    </row>
    <row r="23" spans="1:4" ht="30.75" thickBot="1" x14ac:dyDescent="0.3">
      <c r="A23" s="79" t="s">
        <v>516</v>
      </c>
      <c r="B23" s="251">
        <v>25</v>
      </c>
      <c r="C23" s="76" t="s">
        <v>1103</v>
      </c>
      <c r="D23" s="84">
        <v>301500</v>
      </c>
    </row>
    <row r="24" spans="1:4" ht="30.75" thickBot="1" x14ac:dyDescent="0.3">
      <c r="A24" s="79" t="s">
        <v>516</v>
      </c>
      <c r="B24" s="251">
        <v>27</v>
      </c>
      <c r="C24" s="76" t="s">
        <v>1104</v>
      </c>
      <c r="D24" s="84">
        <v>68000</v>
      </c>
    </row>
    <row r="25" spans="1:4" ht="30.75" thickBot="1" x14ac:dyDescent="0.3">
      <c r="A25" s="79" t="s">
        <v>516</v>
      </c>
      <c r="B25" s="251">
        <v>28</v>
      </c>
      <c r="C25" s="76" t="s">
        <v>1105</v>
      </c>
      <c r="D25" s="84">
        <v>48000</v>
      </c>
    </row>
    <row r="26" spans="1:4" ht="15.75" thickBot="1" x14ac:dyDescent="0.3">
      <c r="A26" s="79" t="s">
        <v>516</v>
      </c>
      <c r="B26" s="251">
        <v>29</v>
      </c>
      <c r="C26" s="76" t="s">
        <v>1106</v>
      </c>
      <c r="D26" s="84">
        <v>610000</v>
      </c>
    </row>
    <row r="27" spans="1:4" ht="30.75" thickBot="1" x14ac:dyDescent="0.3">
      <c r="A27" s="79" t="s">
        <v>516</v>
      </c>
      <c r="B27" s="251">
        <v>30</v>
      </c>
      <c r="C27" s="76" t="s">
        <v>1107</v>
      </c>
      <c r="D27" s="84">
        <v>180000</v>
      </c>
    </row>
    <row r="28" spans="1:4" ht="30.75" thickBot="1" x14ac:dyDescent="0.3">
      <c r="A28" s="79" t="s">
        <v>516</v>
      </c>
      <c r="B28" s="251">
        <v>31</v>
      </c>
      <c r="C28" s="76" t="s">
        <v>1108</v>
      </c>
      <c r="D28" s="84">
        <v>22000</v>
      </c>
    </row>
    <row r="29" spans="1:4" ht="30.75" thickBot="1" x14ac:dyDescent="0.3">
      <c r="A29" s="79" t="s">
        <v>516</v>
      </c>
      <c r="B29" s="251">
        <v>32</v>
      </c>
      <c r="C29" s="76" t="s">
        <v>1109</v>
      </c>
      <c r="D29" s="84">
        <v>102000</v>
      </c>
    </row>
    <row r="30" spans="1:4" ht="30.75" thickBot="1" x14ac:dyDescent="0.3">
      <c r="A30" s="79" t="s">
        <v>516</v>
      </c>
      <c r="B30" s="251">
        <v>33</v>
      </c>
      <c r="C30" s="76" t="s">
        <v>1110</v>
      </c>
      <c r="D30" s="84">
        <v>46220</v>
      </c>
    </row>
    <row r="31" spans="1:4" ht="15.75" thickBot="1" x14ac:dyDescent="0.3">
      <c r="A31" s="79" t="s">
        <v>516</v>
      </c>
      <c r="B31" s="251">
        <v>34</v>
      </c>
      <c r="C31" s="76" t="s">
        <v>1111</v>
      </c>
      <c r="D31" s="84">
        <v>158968164.93000001</v>
      </c>
    </row>
    <row r="32" spans="1:4" ht="15.75" thickBot="1" x14ac:dyDescent="0.3">
      <c r="A32" s="79" t="s">
        <v>516</v>
      </c>
      <c r="B32" s="251">
        <v>37</v>
      </c>
      <c r="C32" s="76" t="s">
        <v>1112</v>
      </c>
      <c r="D32" s="84">
        <v>28500000</v>
      </c>
    </row>
    <row r="33" spans="1:4" ht="30.75" thickBot="1" x14ac:dyDescent="0.3">
      <c r="A33" s="79" t="s">
        <v>516</v>
      </c>
      <c r="B33" s="251">
        <v>38</v>
      </c>
      <c r="C33" s="76" t="s">
        <v>1113</v>
      </c>
      <c r="D33" s="84">
        <v>13170251.35</v>
      </c>
    </row>
    <row r="34" spans="1:4" ht="15.75" thickBot="1" x14ac:dyDescent="0.3">
      <c r="A34" s="79" t="s">
        <v>516</v>
      </c>
      <c r="B34" s="251">
        <v>39</v>
      </c>
      <c r="C34" s="76" t="s">
        <v>1114</v>
      </c>
      <c r="D34" s="84">
        <v>3091187</v>
      </c>
    </row>
    <row r="35" spans="1:4" ht="15.75" thickBot="1" x14ac:dyDescent="0.3">
      <c r="A35" s="79" t="s">
        <v>516</v>
      </c>
      <c r="B35" s="251">
        <v>41</v>
      </c>
      <c r="C35" s="76" t="s">
        <v>1115</v>
      </c>
      <c r="D35" s="84">
        <v>5377119.9900000002</v>
      </c>
    </row>
    <row r="36" spans="1:4" ht="30.75" thickBot="1" x14ac:dyDescent="0.3">
      <c r="A36" s="79" t="s">
        <v>516</v>
      </c>
      <c r="B36" s="251">
        <v>42</v>
      </c>
      <c r="C36" s="76" t="s">
        <v>1116</v>
      </c>
      <c r="D36" s="84">
        <v>142929618.97000003</v>
      </c>
    </row>
    <row r="37" spans="1:4" ht="30.75" thickBot="1" x14ac:dyDescent="0.3">
      <c r="A37" s="79" t="s">
        <v>516</v>
      </c>
      <c r="B37" s="251">
        <v>43</v>
      </c>
      <c r="C37" s="76" t="s">
        <v>1117</v>
      </c>
      <c r="D37" s="84">
        <v>5191500</v>
      </c>
    </row>
    <row r="38" spans="1:4" ht="30.75" thickBot="1" x14ac:dyDescent="0.3">
      <c r="A38" s="79" t="s">
        <v>516</v>
      </c>
      <c r="B38" s="251">
        <v>49</v>
      </c>
      <c r="C38" s="76" t="s">
        <v>1118</v>
      </c>
      <c r="D38" s="84">
        <v>14358267</v>
      </c>
    </row>
    <row r="39" spans="1:4" ht="30.75" thickBot="1" x14ac:dyDescent="0.3">
      <c r="A39" s="79" t="s">
        <v>516</v>
      </c>
      <c r="B39" s="251">
        <v>56</v>
      </c>
      <c r="C39" s="76" t="s">
        <v>1119</v>
      </c>
      <c r="D39" s="84">
        <v>18152928</v>
      </c>
    </row>
    <row r="40" spans="1:4" ht="15.75" thickBot="1" x14ac:dyDescent="0.3">
      <c r="A40" s="79" t="s">
        <v>516</v>
      </c>
      <c r="B40" s="251">
        <v>63</v>
      </c>
      <c r="C40" s="76" t="s">
        <v>1120</v>
      </c>
      <c r="D40" s="84">
        <v>269820</v>
      </c>
    </row>
    <row r="41" spans="1:4" ht="15.75" thickBot="1" x14ac:dyDescent="0.3">
      <c r="A41" s="79" t="s">
        <v>516</v>
      </c>
      <c r="B41" s="251">
        <v>64</v>
      </c>
      <c r="C41" s="76" t="s">
        <v>1121</v>
      </c>
      <c r="D41" s="84">
        <v>99000</v>
      </c>
    </row>
    <row r="42" spans="1:4" ht="30.75" thickBot="1" x14ac:dyDescent="0.3">
      <c r="A42" s="79" t="s">
        <v>516</v>
      </c>
      <c r="B42" s="251">
        <v>65</v>
      </c>
      <c r="C42" s="76" t="s">
        <v>1027</v>
      </c>
      <c r="D42" s="84">
        <v>53576087</v>
      </c>
    </row>
    <row r="43" spans="1:4" ht="15.75" thickBot="1" x14ac:dyDescent="0.3">
      <c r="A43" s="79" t="s">
        <v>516</v>
      </c>
      <c r="B43" s="251">
        <v>66</v>
      </c>
      <c r="C43" s="76" t="s">
        <v>1028</v>
      </c>
      <c r="D43" s="84">
        <v>60171955</v>
      </c>
    </row>
    <row r="44" spans="1:4" ht="30.75" thickBot="1" x14ac:dyDescent="0.3">
      <c r="A44" s="79" t="s">
        <v>516</v>
      </c>
      <c r="B44" s="251">
        <v>67</v>
      </c>
      <c r="C44" s="76" t="s">
        <v>1122</v>
      </c>
      <c r="D44" s="84">
        <v>196800</v>
      </c>
    </row>
    <row r="45" spans="1:4" ht="30.75" thickBot="1" x14ac:dyDescent="0.3">
      <c r="A45" s="79" t="s">
        <v>516</v>
      </c>
      <c r="B45" s="251">
        <v>68</v>
      </c>
      <c r="C45" s="76" t="s">
        <v>1123</v>
      </c>
      <c r="D45" s="84">
        <v>815000</v>
      </c>
    </row>
    <row r="46" spans="1:4" ht="30.75" thickBot="1" x14ac:dyDescent="0.3">
      <c r="A46" s="79" t="s">
        <v>516</v>
      </c>
      <c r="B46" s="251">
        <v>69</v>
      </c>
      <c r="C46" s="76" t="s">
        <v>1124</v>
      </c>
      <c r="D46" s="84">
        <v>94831083.679999992</v>
      </c>
    </row>
    <row r="47" spans="1:4" ht="30.75" thickBot="1" x14ac:dyDescent="0.3">
      <c r="A47" s="79" t="s">
        <v>516</v>
      </c>
      <c r="B47" s="251">
        <v>70</v>
      </c>
      <c r="C47" s="76" t="s">
        <v>1125</v>
      </c>
      <c r="D47" s="84">
        <v>603400</v>
      </c>
    </row>
    <row r="48" spans="1:4" ht="30.75" thickBot="1" x14ac:dyDescent="0.3">
      <c r="A48" s="79" t="s">
        <v>516</v>
      </c>
      <c r="B48" s="251">
        <v>71</v>
      </c>
      <c r="C48" s="76" t="s">
        <v>1126</v>
      </c>
      <c r="D48" s="84">
        <v>52595000</v>
      </c>
    </row>
    <row r="49" spans="1:4" ht="30.75" thickBot="1" x14ac:dyDescent="0.3">
      <c r="A49" s="79" t="s">
        <v>516</v>
      </c>
      <c r="B49" s="251">
        <v>75</v>
      </c>
      <c r="C49" s="76" t="s">
        <v>1127</v>
      </c>
      <c r="D49" s="84">
        <v>520060</v>
      </c>
    </row>
    <row r="50" spans="1:4" ht="30.75" thickBot="1" x14ac:dyDescent="0.3">
      <c r="A50" s="79" t="s">
        <v>516</v>
      </c>
      <c r="B50" s="251">
        <v>80</v>
      </c>
      <c r="C50" s="76" t="s">
        <v>1128</v>
      </c>
      <c r="D50" s="84">
        <v>1193500</v>
      </c>
    </row>
    <row r="51" spans="1:4" ht="30.75" thickBot="1" x14ac:dyDescent="0.3">
      <c r="A51" s="79" t="s">
        <v>516</v>
      </c>
      <c r="B51" s="251">
        <v>85</v>
      </c>
      <c r="C51" s="76" t="s">
        <v>1129</v>
      </c>
      <c r="D51" s="84">
        <v>105000</v>
      </c>
    </row>
    <row r="52" spans="1:4" ht="30.75" thickBot="1" x14ac:dyDescent="0.3">
      <c r="A52" s="79" t="s">
        <v>516</v>
      </c>
      <c r="B52" s="251">
        <v>86</v>
      </c>
      <c r="C52" s="76" t="s">
        <v>1130</v>
      </c>
      <c r="D52" s="84">
        <v>91463</v>
      </c>
    </row>
    <row r="53" spans="1:4" ht="30.75" thickBot="1" x14ac:dyDescent="0.3">
      <c r="A53" s="79" t="s">
        <v>516</v>
      </c>
      <c r="B53" s="251">
        <v>87</v>
      </c>
      <c r="C53" s="76" t="s">
        <v>1131</v>
      </c>
      <c r="D53" s="84">
        <v>2000</v>
      </c>
    </row>
    <row r="54" spans="1:4" ht="30.75" thickBot="1" x14ac:dyDescent="0.3">
      <c r="A54" s="79" t="s">
        <v>516</v>
      </c>
      <c r="B54" s="251">
        <v>90</v>
      </c>
      <c r="C54" s="76" t="s">
        <v>1132</v>
      </c>
      <c r="D54" s="84">
        <v>34287116.859999999</v>
      </c>
    </row>
    <row r="55" spans="1:4" ht="30.75" thickBot="1" x14ac:dyDescent="0.3">
      <c r="A55" s="79" t="s">
        <v>516</v>
      </c>
      <c r="B55" s="251">
        <v>91</v>
      </c>
      <c r="C55" s="76" t="s">
        <v>1133</v>
      </c>
      <c r="D55" s="84">
        <v>7570000</v>
      </c>
    </row>
    <row r="56" spans="1:4" ht="30.75" thickBot="1" x14ac:dyDescent="0.3">
      <c r="A56" s="79" t="s">
        <v>516</v>
      </c>
      <c r="B56" s="251">
        <v>92</v>
      </c>
      <c r="C56" s="76" t="s">
        <v>1134</v>
      </c>
      <c r="D56" s="84">
        <v>2000</v>
      </c>
    </row>
    <row r="57" spans="1:4" ht="30.75" thickBot="1" x14ac:dyDescent="0.3">
      <c r="A57" s="79" t="s">
        <v>516</v>
      </c>
      <c r="B57" s="251">
        <v>93</v>
      </c>
      <c r="C57" s="76" t="s">
        <v>1135</v>
      </c>
      <c r="D57" s="84">
        <v>100000</v>
      </c>
    </row>
    <row r="58" spans="1:4" ht="30.75" thickBot="1" x14ac:dyDescent="0.3">
      <c r="A58" s="79" t="s">
        <v>516</v>
      </c>
      <c r="B58" s="251">
        <v>97</v>
      </c>
      <c r="C58" s="76" t="s">
        <v>1136</v>
      </c>
      <c r="D58" s="84">
        <v>7822000</v>
      </c>
    </row>
    <row r="59" spans="1:4" ht="30.75" thickBot="1" x14ac:dyDescent="0.3">
      <c r="A59" s="79" t="s">
        <v>516</v>
      </c>
      <c r="B59" s="251">
        <v>104</v>
      </c>
      <c r="C59" s="76" t="s">
        <v>1137</v>
      </c>
      <c r="D59" s="84">
        <v>4750000</v>
      </c>
    </row>
    <row r="60" spans="1:4" ht="30.75" thickBot="1" x14ac:dyDescent="0.3">
      <c r="A60" s="79" t="s">
        <v>516</v>
      </c>
      <c r="B60" s="251">
        <v>105</v>
      </c>
      <c r="C60" s="76" t="s">
        <v>1026</v>
      </c>
      <c r="D60" s="84">
        <v>1515000</v>
      </c>
    </row>
    <row r="61" spans="1:4" ht="30.75" thickBot="1" x14ac:dyDescent="0.3">
      <c r="A61" s="79" t="s">
        <v>516</v>
      </c>
      <c r="B61" s="251">
        <v>106</v>
      </c>
      <c r="C61" s="76" t="s">
        <v>1138</v>
      </c>
      <c r="D61" s="84">
        <v>440000</v>
      </c>
    </row>
    <row r="62" spans="1:4" ht="45.75" thickBot="1" x14ac:dyDescent="0.3">
      <c r="A62" s="79" t="s">
        <v>516</v>
      </c>
      <c r="B62" s="251">
        <v>107</v>
      </c>
      <c r="C62" s="76" t="s">
        <v>1139</v>
      </c>
      <c r="D62" s="84">
        <v>1560000</v>
      </c>
    </row>
    <row r="63" spans="1:4" ht="15.75" thickBot="1" x14ac:dyDescent="0.3">
      <c r="A63" s="79" t="s">
        <v>516</v>
      </c>
      <c r="B63" s="251">
        <v>108</v>
      </c>
      <c r="C63" s="76" t="s">
        <v>1140</v>
      </c>
      <c r="D63" s="84">
        <v>863000</v>
      </c>
    </row>
    <row r="64" spans="1:4" ht="30.75" thickBot="1" x14ac:dyDescent="0.3">
      <c r="A64" s="79" t="s">
        <v>516</v>
      </c>
      <c r="B64" s="251">
        <v>109</v>
      </c>
      <c r="C64" s="76" t="s">
        <v>1141</v>
      </c>
      <c r="D64" s="84">
        <v>320000</v>
      </c>
    </row>
    <row r="65" spans="1:4" ht="30.75" thickBot="1" x14ac:dyDescent="0.3">
      <c r="A65" s="79" t="s">
        <v>516</v>
      </c>
      <c r="B65" s="251">
        <v>115</v>
      </c>
      <c r="C65" s="76" t="s">
        <v>1142</v>
      </c>
      <c r="D65" s="84">
        <v>71832448.560000002</v>
      </c>
    </row>
    <row r="66" spans="1:4" ht="30.75" thickBot="1" x14ac:dyDescent="0.3">
      <c r="A66" s="79" t="s">
        <v>516</v>
      </c>
      <c r="B66" s="251">
        <v>116</v>
      </c>
      <c r="C66" s="76" t="s">
        <v>1143</v>
      </c>
      <c r="D66" s="84">
        <v>47593439</v>
      </c>
    </row>
    <row r="67" spans="1:4" ht="30.75" thickBot="1" x14ac:dyDescent="0.3">
      <c r="A67" s="79" t="s">
        <v>516</v>
      </c>
      <c r="B67" s="251">
        <v>117</v>
      </c>
      <c r="C67" s="76" t="s">
        <v>1144</v>
      </c>
      <c r="D67" s="84">
        <v>68319400</v>
      </c>
    </row>
    <row r="68" spans="1:4" ht="30.75" thickBot="1" x14ac:dyDescent="0.3">
      <c r="A68" s="79" t="s">
        <v>516</v>
      </c>
      <c r="B68" s="251">
        <v>118</v>
      </c>
      <c r="C68" s="76" t="s">
        <v>1145</v>
      </c>
      <c r="D68" s="84">
        <v>500000</v>
      </c>
    </row>
    <row r="69" spans="1:4" ht="30.75" thickBot="1" x14ac:dyDescent="0.3">
      <c r="A69" s="79" t="s">
        <v>516</v>
      </c>
      <c r="B69" s="251">
        <v>119</v>
      </c>
      <c r="C69" s="76" t="s">
        <v>1146</v>
      </c>
      <c r="D69" s="84">
        <v>180000</v>
      </c>
    </row>
    <row r="70" spans="1:4" ht="30.75" thickBot="1" x14ac:dyDescent="0.3">
      <c r="A70" s="79" t="s">
        <v>516</v>
      </c>
      <c r="B70" s="251">
        <v>125</v>
      </c>
      <c r="C70" s="76" t="s">
        <v>1147</v>
      </c>
      <c r="D70" s="84">
        <v>3897000</v>
      </c>
    </row>
    <row r="71" spans="1:4" ht="30.75" thickBot="1" x14ac:dyDescent="0.3">
      <c r="A71" s="79" t="s">
        <v>516</v>
      </c>
      <c r="B71" s="251">
        <v>131</v>
      </c>
      <c r="C71" s="76" t="s">
        <v>1148</v>
      </c>
      <c r="D71" s="84">
        <v>6804460.8300000001</v>
      </c>
    </row>
    <row r="72" spans="1:4" ht="45.75" thickBot="1" x14ac:dyDescent="0.3">
      <c r="A72" s="79" t="s">
        <v>516</v>
      </c>
      <c r="B72" s="251">
        <v>132</v>
      </c>
      <c r="C72" s="76" t="s">
        <v>1149</v>
      </c>
      <c r="D72" s="84">
        <v>355000</v>
      </c>
    </row>
    <row r="73" spans="1:4" ht="30.75" thickBot="1" x14ac:dyDescent="0.3">
      <c r="A73" s="79" t="s">
        <v>516</v>
      </c>
      <c r="B73" s="251">
        <v>136</v>
      </c>
      <c r="C73" s="76" t="s">
        <v>1150</v>
      </c>
      <c r="D73" s="84">
        <v>28314140.23</v>
      </c>
    </row>
    <row r="74" spans="1:4" ht="30.75" thickBot="1" x14ac:dyDescent="0.3">
      <c r="A74" s="79" t="s">
        <v>516</v>
      </c>
      <c r="B74" s="251">
        <v>137</v>
      </c>
      <c r="C74" s="76" t="s">
        <v>1151</v>
      </c>
      <c r="D74" s="84">
        <v>82500</v>
      </c>
    </row>
    <row r="75" spans="1:4" ht="30.75" thickBot="1" x14ac:dyDescent="0.3">
      <c r="A75" s="79" t="s">
        <v>516</v>
      </c>
      <c r="B75" s="251">
        <v>138</v>
      </c>
      <c r="C75" s="76" t="s">
        <v>1152</v>
      </c>
      <c r="D75" s="84">
        <v>292500</v>
      </c>
    </row>
    <row r="76" spans="1:4" ht="15.75" thickBot="1" x14ac:dyDescent="0.3">
      <c r="A76" s="79" t="s">
        <v>516</v>
      </c>
      <c r="B76" s="251">
        <v>139</v>
      </c>
      <c r="C76" s="76" t="s">
        <v>1153</v>
      </c>
      <c r="D76" s="84">
        <v>1017000</v>
      </c>
    </row>
    <row r="77" spans="1:4" ht="30.75" thickBot="1" x14ac:dyDescent="0.3">
      <c r="A77" s="79" t="s">
        <v>516</v>
      </c>
      <c r="B77" s="251">
        <v>140</v>
      </c>
      <c r="C77" s="76" t="s">
        <v>1154</v>
      </c>
      <c r="D77" s="84">
        <v>86210000</v>
      </c>
    </row>
    <row r="78" spans="1:4" ht="30.75" thickBot="1" x14ac:dyDescent="0.3">
      <c r="A78" s="79" t="s">
        <v>516</v>
      </c>
      <c r="B78" s="251">
        <v>141</v>
      </c>
      <c r="C78" s="76" t="s">
        <v>1155</v>
      </c>
      <c r="D78" s="84">
        <v>6824500</v>
      </c>
    </row>
    <row r="79" spans="1:4" ht="30.75" thickBot="1" x14ac:dyDescent="0.3">
      <c r="A79" s="79" t="s">
        <v>516</v>
      </c>
      <c r="B79" s="251">
        <v>142</v>
      </c>
      <c r="C79" s="76" t="s">
        <v>1156</v>
      </c>
      <c r="D79" s="84">
        <v>200767793.58000001</v>
      </c>
    </row>
    <row r="80" spans="1:4" ht="30.75" thickBot="1" x14ac:dyDescent="0.3">
      <c r="A80" s="79" t="s">
        <v>516</v>
      </c>
      <c r="B80" s="251">
        <v>143</v>
      </c>
      <c r="C80" s="76" t="s">
        <v>1157</v>
      </c>
      <c r="D80" s="84">
        <v>381250</v>
      </c>
    </row>
    <row r="81" spans="1:4" ht="30.75" thickBot="1" x14ac:dyDescent="0.3">
      <c r="A81" s="79" t="s">
        <v>516</v>
      </c>
      <c r="B81" s="251">
        <v>144</v>
      </c>
      <c r="C81" s="76" t="s">
        <v>1158</v>
      </c>
      <c r="D81" s="84">
        <v>18585400</v>
      </c>
    </row>
    <row r="82" spans="1:4" ht="30.75" thickBot="1" x14ac:dyDescent="0.3">
      <c r="A82" s="79" t="s">
        <v>516</v>
      </c>
      <c r="B82" s="251">
        <v>145</v>
      </c>
      <c r="C82" s="76" t="s">
        <v>1159</v>
      </c>
      <c r="D82" s="84">
        <v>21100</v>
      </c>
    </row>
    <row r="83" spans="1:4" ht="30.75" thickBot="1" x14ac:dyDescent="0.3">
      <c r="A83" s="79" t="s">
        <v>516</v>
      </c>
      <c r="B83" s="251">
        <v>149</v>
      </c>
      <c r="C83" s="76" t="s">
        <v>1160</v>
      </c>
      <c r="D83" s="84">
        <v>61600</v>
      </c>
    </row>
    <row r="84" spans="1:4" ht="15.75" thickBot="1" x14ac:dyDescent="0.3">
      <c r="A84" s="79" t="s">
        <v>516</v>
      </c>
      <c r="B84" s="251">
        <v>150</v>
      </c>
      <c r="C84" s="76" t="s">
        <v>1161</v>
      </c>
      <c r="D84" s="84">
        <v>389650</v>
      </c>
    </row>
    <row r="85" spans="1:4" ht="30.75" thickBot="1" x14ac:dyDescent="0.3">
      <c r="A85" s="79" t="s">
        <v>516</v>
      </c>
      <c r="B85" s="251">
        <v>152</v>
      </c>
      <c r="C85" s="76" t="s">
        <v>1162</v>
      </c>
      <c r="D85" s="84">
        <v>33316935</v>
      </c>
    </row>
    <row r="86" spans="1:4" ht="30.75" thickBot="1" x14ac:dyDescent="0.3">
      <c r="A86" s="79" t="s">
        <v>516</v>
      </c>
      <c r="B86" s="251">
        <v>153</v>
      </c>
      <c r="C86" s="76" t="s">
        <v>1163</v>
      </c>
      <c r="D86" s="84">
        <v>35218010.350000001</v>
      </c>
    </row>
    <row r="87" spans="1:4" ht="30.75" thickBot="1" x14ac:dyDescent="0.3">
      <c r="A87" s="79" t="s">
        <v>516</v>
      </c>
      <c r="B87" s="251">
        <v>154</v>
      </c>
      <c r="C87" s="76" t="s">
        <v>1164</v>
      </c>
      <c r="D87" s="84">
        <v>4499628.5399999991</v>
      </c>
    </row>
    <row r="88" spans="1:4" ht="30.75" thickBot="1" x14ac:dyDescent="0.3">
      <c r="A88" s="79" t="s">
        <v>516</v>
      </c>
      <c r="B88" s="251">
        <v>155</v>
      </c>
      <c r="C88" s="76" t="s">
        <v>1165</v>
      </c>
      <c r="D88" s="84">
        <v>3651559</v>
      </c>
    </row>
    <row r="89" spans="1:4" ht="30.75" thickBot="1" x14ac:dyDescent="0.3">
      <c r="A89" s="79" t="s">
        <v>516</v>
      </c>
      <c r="B89" s="251">
        <v>156</v>
      </c>
      <c r="C89" s="76" t="s">
        <v>1166</v>
      </c>
      <c r="D89" s="84">
        <v>214980870</v>
      </c>
    </row>
    <row r="90" spans="1:4" ht="30.75" thickBot="1" x14ac:dyDescent="0.3">
      <c r="A90" s="79" t="s">
        <v>516</v>
      </c>
      <c r="B90" s="251">
        <v>157</v>
      </c>
      <c r="C90" s="76" t="s">
        <v>1167</v>
      </c>
      <c r="D90" s="84">
        <v>3000000</v>
      </c>
    </row>
    <row r="91" spans="1:4" ht="15.75" thickBot="1" x14ac:dyDescent="0.3">
      <c r="A91" s="330" t="s">
        <v>14</v>
      </c>
      <c r="B91" s="331"/>
      <c r="C91" s="236"/>
      <c r="D91" s="237">
        <f>SUM(D3:D90)</f>
        <v>1734464617.3299997</v>
      </c>
    </row>
  </sheetData>
  <mergeCells count="2">
    <mergeCell ref="A91:B91"/>
    <mergeCell ref="A1:D1"/>
  </mergeCells>
  <pageMargins left="0.7" right="0.7" top="0.75" bottom="0.75" header="0.3" footer="0.3"/>
  <pageSetup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16"/>
  <sheetViews>
    <sheetView workbookViewId="0">
      <selection activeCell="D17" sqref="D17"/>
    </sheetView>
  </sheetViews>
  <sheetFormatPr baseColWidth="10" defaultRowHeight="15" x14ac:dyDescent="0.25"/>
  <cols>
    <col min="1" max="1" width="6.42578125" bestFit="1" customWidth="1"/>
    <col min="2" max="2" width="37.140625" customWidth="1"/>
    <col min="3" max="3" width="13.7109375" bestFit="1" customWidth="1"/>
    <col min="4" max="4" width="12.7109375" bestFit="1" customWidth="1"/>
  </cols>
  <sheetData>
    <row r="1" spans="1:4" ht="15.75" thickBot="1" x14ac:dyDescent="0.3">
      <c r="A1" s="270" t="s">
        <v>905</v>
      </c>
      <c r="B1" s="270"/>
      <c r="C1" s="270"/>
    </row>
    <row r="2" spans="1:4" ht="45" customHeight="1" thickBot="1" x14ac:dyDescent="0.3">
      <c r="A2" s="332" t="s">
        <v>519</v>
      </c>
      <c r="B2" s="333"/>
      <c r="C2" s="4" t="s">
        <v>12</v>
      </c>
    </row>
    <row r="3" spans="1:4" ht="15.75" thickBot="1" x14ac:dyDescent="0.3">
      <c r="A3" s="5">
        <v>4210</v>
      </c>
      <c r="B3" s="6" t="s">
        <v>1168</v>
      </c>
      <c r="C3" s="7">
        <v>3000000</v>
      </c>
    </row>
    <row r="4" spans="1:4" ht="15.75" thickBot="1" x14ac:dyDescent="0.3">
      <c r="A4" s="5">
        <v>4210</v>
      </c>
      <c r="B4" s="6" t="s">
        <v>1060</v>
      </c>
      <c r="C4" s="7">
        <v>33316935</v>
      </c>
    </row>
    <row r="5" spans="1:4" ht="45.75" thickBot="1" x14ac:dyDescent="0.3">
      <c r="A5" s="5">
        <v>4210</v>
      </c>
      <c r="B5" s="6" t="s">
        <v>1172</v>
      </c>
      <c r="C5" s="7">
        <v>3651559</v>
      </c>
    </row>
    <row r="6" spans="1:4" ht="45.75" thickBot="1" x14ac:dyDescent="0.3">
      <c r="A6" s="5">
        <v>4210</v>
      </c>
      <c r="B6" s="6" t="s">
        <v>1063</v>
      </c>
      <c r="C6" s="7">
        <v>1654251.35</v>
      </c>
    </row>
    <row r="7" spans="1:4" ht="30.75" thickBot="1" x14ac:dyDescent="0.3">
      <c r="A7" s="5">
        <v>4210</v>
      </c>
      <c r="B7" s="6" t="s">
        <v>1169</v>
      </c>
      <c r="C7" s="7">
        <v>35218010.350000001</v>
      </c>
      <c r="D7" s="242"/>
    </row>
    <row r="8" spans="1:4" ht="30.75" thickBot="1" x14ac:dyDescent="0.3">
      <c r="A8" s="5">
        <v>4210</v>
      </c>
      <c r="B8" s="6" t="s">
        <v>1170</v>
      </c>
      <c r="C8" s="7">
        <v>214980870</v>
      </c>
    </row>
    <row r="9" spans="1:4" ht="15.75" thickBot="1" x14ac:dyDescent="0.3">
      <c r="A9" s="5">
        <v>4210</v>
      </c>
      <c r="B9" s="6" t="s">
        <v>1171</v>
      </c>
      <c r="C9" s="7">
        <v>1006000</v>
      </c>
    </row>
    <row r="10" spans="1:4" ht="15.75" thickBot="1" x14ac:dyDescent="0.3">
      <c r="A10" s="332" t="s">
        <v>14</v>
      </c>
      <c r="B10" s="333"/>
      <c r="C10" s="8">
        <f>SUM(C3:C9)</f>
        <v>292827625.69999999</v>
      </c>
    </row>
    <row r="16" spans="1:4" x14ac:dyDescent="0.25">
      <c r="B16" s="207"/>
      <c r="D16" s="90"/>
    </row>
  </sheetData>
  <mergeCells count="3">
    <mergeCell ref="A2:B2"/>
    <mergeCell ref="A10:B10"/>
    <mergeCell ref="A1:C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2"/>
  <sheetViews>
    <sheetView workbookViewId="0">
      <selection activeCell="K25" sqref="K25"/>
    </sheetView>
  </sheetViews>
  <sheetFormatPr baseColWidth="10" defaultRowHeight="15" x14ac:dyDescent="0.25"/>
  <sheetData>
    <row r="1" spans="1:1" x14ac:dyDescent="0.25">
      <c r="A1" s="170" t="s">
        <v>923</v>
      </c>
    </row>
    <row r="2" spans="1:1" x14ac:dyDescent="0.25">
      <c r="A2" s="169" t="s">
        <v>902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2"/>
  <sheetViews>
    <sheetView workbookViewId="0">
      <selection activeCell="G32" sqref="G32"/>
    </sheetView>
  </sheetViews>
  <sheetFormatPr baseColWidth="10" defaultRowHeight="15" x14ac:dyDescent="0.25"/>
  <sheetData>
    <row r="1" spans="1:1" x14ac:dyDescent="0.25">
      <c r="A1" s="170" t="s">
        <v>924</v>
      </c>
    </row>
    <row r="2" spans="1:1" x14ac:dyDescent="0.25">
      <c r="A2" s="169" t="s">
        <v>902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5"/>
  <sheetViews>
    <sheetView workbookViewId="0">
      <selection activeCell="B4" sqref="B4"/>
    </sheetView>
  </sheetViews>
  <sheetFormatPr baseColWidth="10" defaultRowHeight="15" x14ac:dyDescent="0.25"/>
  <cols>
    <col min="1" max="1" width="16.42578125" customWidth="1"/>
    <col min="2" max="2" width="13.5703125" bestFit="1" customWidth="1"/>
  </cols>
  <sheetData>
    <row r="1" spans="1:4" ht="33" customHeight="1" thickBot="1" x14ac:dyDescent="0.3">
      <c r="A1" s="334" t="s">
        <v>906</v>
      </c>
      <c r="B1" s="334"/>
      <c r="C1" s="334"/>
      <c r="D1" s="334"/>
    </row>
    <row r="2" spans="1:4" ht="15.75" thickBot="1" x14ac:dyDescent="0.3">
      <c r="A2" s="314" t="s">
        <v>520</v>
      </c>
      <c r="B2" s="78"/>
      <c r="C2" s="312">
        <v>2016</v>
      </c>
      <c r="D2" s="313"/>
    </row>
    <row r="3" spans="1:4" ht="15.75" thickBot="1" x14ac:dyDescent="0.3">
      <c r="A3" s="315"/>
      <c r="B3" s="85" t="s">
        <v>521</v>
      </c>
      <c r="C3" s="85" t="s">
        <v>522</v>
      </c>
      <c r="D3" s="85" t="s">
        <v>523</v>
      </c>
    </row>
    <row r="4" spans="1:4" ht="30.75" thickBot="1" x14ac:dyDescent="0.3">
      <c r="A4" s="86" t="s">
        <v>524</v>
      </c>
      <c r="B4" s="81">
        <v>50550000</v>
      </c>
      <c r="C4" s="76"/>
      <c r="D4" s="76"/>
    </row>
    <row r="5" spans="1:4" ht="15.75" thickBot="1" x14ac:dyDescent="0.3">
      <c r="A5" s="86" t="s">
        <v>1</v>
      </c>
      <c r="B5" s="87">
        <f>B4</f>
        <v>50550000</v>
      </c>
      <c r="C5" s="80"/>
      <c r="D5" s="80"/>
    </row>
  </sheetData>
  <mergeCells count="3">
    <mergeCell ref="A2:A3"/>
    <mergeCell ref="C2:D2"/>
    <mergeCell ref="A1:D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4"/>
  <sheetViews>
    <sheetView workbookViewId="0">
      <selection activeCell="B3" sqref="B3"/>
    </sheetView>
  </sheetViews>
  <sheetFormatPr baseColWidth="10" defaultRowHeight="15" x14ac:dyDescent="0.25"/>
  <cols>
    <col min="1" max="1" width="24.85546875" bestFit="1" customWidth="1"/>
    <col min="2" max="2" width="22.85546875" bestFit="1" customWidth="1"/>
  </cols>
  <sheetData>
    <row r="1" spans="1:2" ht="34.5" customHeight="1" thickBot="1" x14ac:dyDescent="0.3">
      <c r="A1" s="334" t="s">
        <v>909</v>
      </c>
      <c r="B1" s="334"/>
    </row>
    <row r="2" spans="1:2" ht="15.75" thickBot="1" x14ac:dyDescent="0.3">
      <c r="A2" s="77" t="s">
        <v>907</v>
      </c>
      <c r="B2" s="111" t="s">
        <v>511</v>
      </c>
    </row>
    <row r="3" spans="1:2" ht="30.75" thickBot="1" x14ac:dyDescent="0.3">
      <c r="A3" s="189" t="s">
        <v>908</v>
      </c>
      <c r="B3" s="81">
        <v>50550000</v>
      </c>
    </row>
    <row r="4" spans="1:2" ht="15.75" thickBot="1" x14ac:dyDescent="0.3">
      <c r="A4" s="86" t="s">
        <v>1</v>
      </c>
      <c r="B4" s="122">
        <f>B3</f>
        <v>50550000</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12"/>
  <sheetViews>
    <sheetView workbookViewId="0">
      <selection activeCell="D11" sqref="D11"/>
    </sheetView>
  </sheetViews>
  <sheetFormatPr baseColWidth="10" defaultRowHeight="15" x14ac:dyDescent="0.25"/>
  <cols>
    <col min="2" max="2" width="26.5703125" customWidth="1"/>
    <col min="3" max="3" width="15.28515625" bestFit="1" customWidth="1"/>
    <col min="4" max="4" width="15.42578125" bestFit="1" customWidth="1"/>
    <col min="5" max="5" width="14.7109375" customWidth="1"/>
    <col min="6" max="6" width="15.28515625" bestFit="1" customWidth="1"/>
  </cols>
  <sheetData>
    <row r="1" spans="1:6" ht="15.75" thickBot="1" x14ac:dyDescent="0.3">
      <c r="A1" s="267" t="s">
        <v>573</v>
      </c>
      <c r="B1" s="267"/>
      <c r="C1" s="267"/>
      <c r="D1" s="267"/>
      <c r="E1" s="267"/>
      <c r="F1" s="267"/>
    </row>
    <row r="2" spans="1:6" ht="48.75" thickBot="1" x14ac:dyDescent="0.3">
      <c r="A2" s="268" t="s">
        <v>562</v>
      </c>
      <c r="B2" s="269"/>
      <c r="C2" s="229" t="s">
        <v>569</v>
      </c>
      <c r="D2" s="229" t="s">
        <v>570</v>
      </c>
      <c r="E2" s="230" t="s">
        <v>572</v>
      </c>
      <c r="F2" s="229" t="s">
        <v>14</v>
      </c>
    </row>
    <row r="3" spans="1:6" ht="16.5" thickBot="1" x14ac:dyDescent="0.3">
      <c r="A3" s="124">
        <v>1000</v>
      </c>
      <c r="B3" s="125" t="s">
        <v>2</v>
      </c>
      <c r="C3" s="118">
        <f>'2015-2016'!F5</f>
        <v>746351197.63</v>
      </c>
      <c r="D3" s="76"/>
      <c r="E3" s="76"/>
      <c r="F3" s="118">
        <f>C3+D3+E3</f>
        <v>746351197.63</v>
      </c>
    </row>
    <row r="4" spans="1:6" ht="16.5" thickBot="1" x14ac:dyDescent="0.3">
      <c r="A4" s="124">
        <v>2000</v>
      </c>
      <c r="B4" s="125" t="s">
        <v>3</v>
      </c>
      <c r="C4" s="118">
        <f>'2015-2016'!F6</f>
        <v>69942470</v>
      </c>
      <c r="D4" s="76"/>
      <c r="E4" s="76"/>
      <c r="F4" s="118">
        <f t="shared" ref="F4:F11" si="0">C4+D4+E4</f>
        <v>69942470</v>
      </c>
    </row>
    <row r="5" spans="1:6" ht="16.5" thickBot="1" x14ac:dyDescent="0.3">
      <c r="A5" s="124">
        <v>3000</v>
      </c>
      <c r="B5" s="125" t="s">
        <v>4</v>
      </c>
      <c r="C5" s="118">
        <f>'2015-2016'!F7</f>
        <v>289084904</v>
      </c>
      <c r="D5" s="76"/>
      <c r="E5" s="76"/>
      <c r="F5" s="118">
        <f t="shared" si="0"/>
        <v>289084904</v>
      </c>
    </row>
    <row r="6" spans="1:6" ht="48" thickBot="1" x14ac:dyDescent="0.3">
      <c r="A6" s="124">
        <v>4000</v>
      </c>
      <c r="B6" s="125" t="s">
        <v>564</v>
      </c>
      <c r="C6" s="118">
        <f>'2015-2016'!F8</f>
        <v>375517625.70000005</v>
      </c>
      <c r="D6" s="76"/>
      <c r="E6" s="76"/>
      <c r="F6" s="118">
        <f t="shared" si="0"/>
        <v>375517625.70000005</v>
      </c>
    </row>
    <row r="7" spans="1:6" ht="32.25" thickBot="1" x14ac:dyDescent="0.3">
      <c r="A7" s="124">
        <v>5000</v>
      </c>
      <c r="B7" s="125" t="s">
        <v>6</v>
      </c>
      <c r="C7" s="76"/>
      <c r="D7" s="118">
        <f>'2015-2016'!F9</f>
        <v>49919800</v>
      </c>
      <c r="E7" s="76"/>
      <c r="F7" s="118">
        <f t="shared" si="0"/>
        <v>49919800</v>
      </c>
    </row>
    <row r="8" spans="1:6" ht="16.5" thickBot="1" x14ac:dyDescent="0.3">
      <c r="A8" s="124">
        <v>6000</v>
      </c>
      <c r="B8" s="125" t="s">
        <v>7</v>
      </c>
      <c r="C8" s="76"/>
      <c r="D8" s="118">
        <f>'2015-2016'!F10</f>
        <v>173170000</v>
      </c>
      <c r="E8" s="76"/>
      <c r="F8" s="118">
        <f t="shared" si="0"/>
        <v>173170000</v>
      </c>
    </row>
    <row r="9" spans="1:6" ht="32.25" thickBot="1" x14ac:dyDescent="0.3">
      <c r="A9" s="124">
        <v>7000</v>
      </c>
      <c r="B9" s="125" t="s">
        <v>565</v>
      </c>
      <c r="C9" s="76"/>
      <c r="D9" s="118">
        <f>'2015-2016'!F11</f>
        <v>0</v>
      </c>
      <c r="E9" s="76"/>
      <c r="F9" s="118">
        <f t="shared" si="0"/>
        <v>0</v>
      </c>
    </row>
    <row r="10" spans="1:6" ht="32.25" thickBot="1" x14ac:dyDescent="0.3">
      <c r="A10" s="124">
        <v>8000</v>
      </c>
      <c r="B10" s="125" t="s">
        <v>9</v>
      </c>
      <c r="C10" s="76"/>
      <c r="D10" s="76"/>
      <c r="E10" s="76"/>
      <c r="F10" s="118"/>
    </row>
    <row r="11" spans="1:6" ht="16.5" thickBot="1" x14ac:dyDescent="0.3">
      <c r="A11" s="126">
        <v>9000</v>
      </c>
      <c r="B11" s="127" t="s">
        <v>566</v>
      </c>
      <c r="C11" s="128"/>
      <c r="D11" s="128"/>
      <c r="E11" s="121">
        <f>'2015-2016'!F13</f>
        <v>30478620</v>
      </c>
      <c r="F11" s="118">
        <f t="shared" si="0"/>
        <v>30478620</v>
      </c>
    </row>
    <row r="12" spans="1:6" ht="15.75" thickBot="1" x14ac:dyDescent="0.3">
      <c r="A12" s="129" t="s">
        <v>14</v>
      </c>
      <c r="B12" s="130"/>
      <c r="C12" s="131">
        <f>C3+C4+C5+C6</f>
        <v>1480896197.3300002</v>
      </c>
      <c r="D12" s="131">
        <f>D7+D8+D9</f>
        <v>223089800</v>
      </c>
      <c r="E12" s="122">
        <f>E11</f>
        <v>30478620</v>
      </c>
      <c r="F12" s="122">
        <f>C12+D12+E12</f>
        <v>1734464617.3300002</v>
      </c>
    </row>
  </sheetData>
  <mergeCells count="2">
    <mergeCell ref="A1:F1"/>
    <mergeCell ref="A2:B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4"/>
  <sheetViews>
    <sheetView workbookViewId="0">
      <selection activeCell="E18" sqref="E18"/>
    </sheetView>
  </sheetViews>
  <sheetFormatPr baseColWidth="10" defaultRowHeight="15" x14ac:dyDescent="0.25"/>
  <cols>
    <col min="1" max="1" width="26.42578125" bestFit="1" customWidth="1"/>
    <col min="2" max="2" width="13.7109375" bestFit="1" customWidth="1"/>
    <col min="3" max="3" width="10.85546875" bestFit="1" customWidth="1"/>
    <col min="4" max="4" width="13.7109375" bestFit="1" customWidth="1"/>
  </cols>
  <sheetData>
    <row r="1" spans="1:4" ht="15.75" thickBot="1" x14ac:dyDescent="0.3">
      <c r="A1" s="275" t="s">
        <v>910</v>
      </c>
      <c r="B1" s="275"/>
      <c r="C1" s="275"/>
      <c r="D1" s="275"/>
    </row>
    <row r="2" spans="1:4" ht="45.75" thickBot="1" x14ac:dyDescent="0.3">
      <c r="A2" s="190" t="s">
        <v>911</v>
      </c>
      <c r="B2" s="191" t="s">
        <v>912</v>
      </c>
      <c r="C2" s="191" t="s">
        <v>913</v>
      </c>
      <c r="D2" s="191" t="s">
        <v>1</v>
      </c>
    </row>
    <row r="3" spans="1:4" ht="15.75" thickBot="1" x14ac:dyDescent="0.3">
      <c r="A3" s="192" t="s">
        <v>914</v>
      </c>
      <c r="B3" s="7">
        <v>290000000</v>
      </c>
      <c r="C3" s="36">
        <v>0</v>
      </c>
      <c r="D3" s="7">
        <v>290000000</v>
      </c>
    </row>
    <row r="4" spans="1:4" x14ac:dyDescent="0.25">
      <c r="A4" s="169" t="s">
        <v>915</v>
      </c>
    </row>
  </sheetData>
  <mergeCells count="1">
    <mergeCell ref="A1:D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96"/>
  <sheetViews>
    <sheetView workbookViewId="0">
      <pane ySplit="2" topLeftCell="A3" activePane="bottomLeft" state="frozen"/>
      <selection pane="bottomLeft" activeCell="A3" sqref="A3"/>
    </sheetView>
  </sheetViews>
  <sheetFormatPr baseColWidth="10" defaultRowHeight="15" x14ac:dyDescent="0.25"/>
  <cols>
    <col min="1" max="1" width="20.28515625" customWidth="1"/>
    <col min="2" max="2" width="21.28515625" style="240" customWidth="1"/>
    <col min="3" max="3" width="32.42578125" style="217" customWidth="1"/>
    <col min="4" max="4" width="36.42578125" style="217" customWidth="1"/>
  </cols>
  <sheetData>
    <row r="1" spans="1:6" ht="15.75" thickBot="1" x14ac:dyDescent="0.3">
      <c r="A1" s="267" t="s">
        <v>916</v>
      </c>
      <c r="B1" s="267"/>
      <c r="C1" s="267"/>
      <c r="D1" s="267"/>
      <c r="E1" s="267"/>
    </row>
    <row r="2" spans="1:6" ht="15.75" thickBot="1" x14ac:dyDescent="0.3">
      <c r="A2" s="99" t="s">
        <v>545</v>
      </c>
      <c r="B2" s="238" t="s">
        <v>546</v>
      </c>
      <c r="C2" s="191" t="s">
        <v>547</v>
      </c>
      <c r="D2" s="191" t="s">
        <v>548</v>
      </c>
      <c r="E2" s="100" t="s">
        <v>1</v>
      </c>
    </row>
    <row r="3" spans="1:6" ht="15.75" thickBot="1" x14ac:dyDescent="0.3">
      <c r="A3" s="98" t="s">
        <v>550</v>
      </c>
      <c r="B3" s="239" t="s">
        <v>1175</v>
      </c>
      <c r="C3" s="98" t="s">
        <v>1176</v>
      </c>
      <c r="D3" s="98" t="s">
        <v>1176</v>
      </c>
      <c r="E3" s="98" t="s">
        <v>69</v>
      </c>
      <c r="F3" s="101"/>
    </row>
    <row r="4" spans="1:6" ht="15.75" thickBot="1" x14ac:dyDescent="0.3">
      <c r="A4" s="98" t="s">
        <v>550</v>
      </c>
      <c r="B4" s="239" t="s">
        <v>1177</v>
      </c>
      <c r="C4" s="98" t="s">
        <v>1178</v>
      </c>
      <c r="D4" s="98" t="s">
        <v>1178</v>
      </c>
      <c r="E4" s="98" t="s">
        <v>69</v>
      </c>
      <c r="F4" s="102"/>
    </row>
    <row r="5" spans="1:6" ht="15.75" thickBot="1" x14ac:dyDescent="0.3">
      <c r="A5" s="98" t="s">
        <v>550</v>
      </c>
      <c r="B5" s="239" t="s">
        <v>1177</v>
      </c>
      <c r="C5" s="98" t="s">
        <v>1179</v>
      </c>
      <c r="D5" s="98" t="s">
        <v>1179</v>
      </c>
      <c r="E5" s="98" t="s">
        <v>69</v>
      </c>
      <c r="F5" s="102"/>
    </row>
    <row r="6" spans="1:6" ht="15.75" thickBot="1" x14ac:dyDescent="0.3">
      <c r="A6" s="98" t="s">
        <v>550</v>
      </c>
      <c r="B6" s="239" t="s">
        <v>1180</v>
      </c>
      <c r="C6" s="98" t="s">
        <v>1181</v>
      </c>
      <c r="D6" s="98" t="s">
        <v>1181</v>
      </c>
      <c r="E6" s="98" t="s">
        <v>69</v>
      </c>
      <c r="F6" s="101"/>
    </row>
    <row r="7" spans="1:6" ht="15.75" thickBot="1" x14ac:dyDescent="0.3">
      <c r="A7" s="98" t="s">
        <v>550</v>
      </c>
      <c r="B7" s="239" t="s">
        <v>1182</v>
      </c>
      <c r="C7" s="98" t="s">
        <v>1183</v>
      </c>
      <c r="D7" s="98" t="s">
        <v>1183</v>
      </c>
      <c r="E7" s="98" t="s">
        <v>69</v>
      </c>
      <c r="F7" s="101"/>
    </row>
    <row r="8" spans="1:6" ht="15.75" thickBot="1" x14ac:dyDescent="0.3">
      <c r="A8" s="98" t="s">
        <v>550</v>
      </c>
      <c r="B8" s="239" t="s">
        <v>1184</v>
      </c>
      <c r="C8" s="98" t="s">
        <v>1185</v>
      </c>
      <c r="D8" s="98" t="s">
        <v>1185</v>
      </c>
      <c r="E8" s="98" t="s">
        <v>69</v>
      </c>
      <c r="F8" s="101"/>
    </row>
    <row r="9" spans="1:6" ht="15.75" thickBot="1" x14ac:dyDescent="0.3">
      <c r="A9" s="98" t="s">
        <v>550</v>
      </c>
      <c r="B9" s="239" t="s">
        <v>1184</v>
      </c>
      <c r="C9" s="98" t="s">
        <v>1186</v>
      </c>
      <c r="D9" s="98" t="s">
        <v>1186</v>
      </c>
      <c r="E9" s="98" t="s">
        <v>69</v>
      </c>
      <c r="F9" s="101"/>
    </row>
    <row r="10" spans="1:6" ht="15.75" thickBot="1" x14ac:dyDescent="0.3">
      <c r="A10" s="98" t="s">
        <v>550</v>
      </c>
      <c r="B10" s="239" t="s">
        <v>1184</v>
      </c>
      <c r="C10" s="98" t="s">
        <v>1187</v>
      </c>
      <c r="D10" s="98" t="s">
        <v>1187</v>
      </c>
      <c r="E10" s="98" t="s">
        <v>69</v>
      </c>
      <c r="F10" s="101"/>
    </row>
    <row r="11" spans="1:6" ht="15.75" thickBot="1" x14ac:dyDescent="0.3">
      <c r="A11" s="98" t="s">
        <v>550</v>
      </c>
      <c r="B11" s="239" t="s">
        <v>1188</v>
      </c>
      <c r="C11" s="98" t="s">
        <v>1189</v>
      </c>
      <c r="D11" s="98" t="s">
        <v>1189</v>
      </c>
      <c r="E11" s="98" t="s">
        <v>69</v>
      </c>
      <c r="F11" s="101"/>
    </row>
    <row r="12" spans="1:6" ht="15.75" thickBot="1" x14ac:dyDescent="0.3">
      <c r="A12" s="98" t="s">
        <v>550</v>
      </c>
      <c r="B12" s="239" t="s">
        <v>1188</v>
      </c>
      <c r="C12" s="98" t="s">
        <v>1190</v>
      </c>
      <c r="D12" s="98" t="s">
        <v>1190</v>
      </c>
      <c r="E12" s="98" t="s">
        <v>69</v>
      </c>
      <c r="F12" s="101"/>
    </row>
    <row r="13" spans="1:6" ht="15.75" thickBot="1" x14ac:dyDescent="0.3">
      <c r="A13" s="98" t="s">
        <v>550</v>
      </c>
      <c r="B13" s="239" t="s">
        <v>1188</v>
      </c>
      <c r="C13" s="98" t="s">
        <v>1191</v>
      </c>
      <c r="D13" s="98" t="s">
        <v>1191</v>
      </c>
      <c r="E13" s="98" t="s">
        <v>69</v>
      </c>
      <c r="F13" s="101"/>
    </row>
    <row r="14" spans="1:6" ht="15.75" thickBot="1" x14ac:dyDescent="0.3">
      <c r="A14" s="98" t="s">
        <v>550</v>
      </c>
      <c r="B14" s="239" t="s">
        <v>1188</v>
      </c>
      <c r="C14" s="98" t="s">
        <v>1192</v>
      </c>
      <c r="D14" s="98" t="s">
        <v>1192</v>
      </c>
      <c r="E14" s="98" t="s">
        <v>69</v>
      </c>
      <c r="F14" s="101"/>
    </row>
    <row r="15" spans="1:6" ht="15.75" thickBot="1" x14ac:dyDescent="0.3">
      <c r="A15" s="98" t="s">
        <v>550</v>
      </c>
      <c r="B15" s="239" t="s">
        <v>1188</v>
      </c>
      <c r="C15" s="98" t="s">
        <v>1193</v>
      </c>
      <c r="D15" s="98" t="s">
        <v>1193</v>
      </c>
      <c r="E15" s="98" t="s">
        <v>69</v>
      </c>
      <c r="F15" s="101"/>
    </row>
    <row r="16" spans="1:6" ht="15.75" thickBot="1" x14ac:dyDescent="0.3">
      <c r="A16" s="98" t="s">
        <v>550</v>
      </c>
      <c r="B16" s="239" t="s">
        <v>1188</v>
      </c>
      <c r="C16" s="98" t="s">
        <v>1194</v>
      </c>
      <c r="D16" s="98" t="s">
        <v>1194</v>
      </c>
      <c r="E16" s="98" t="s">
        <v>69</v>
      </c>
      <c r="F16" s="101"/>
    </row>
    <row r="17" spans="1:6" ht="15.75" thickBot="1" x14ac:dyDescent="0.3">
      <c r="A17" s="98" t="s">
        <v>550</v>
      </c>
      <c r="B17" s="239" t="s">
        <v>1195</v>
      </c>
      <c r="C17" s="98" t="s">
        <v>1196</v>
      </c>
      <c r="D17" s="98" t="s">
        <v>1196</v>
      </c>
      <c r="E17" s="98" t="s">
        <v>69</v>
      </c>
      <c r="F17" s="101"/>
    </row>
    <row r="18" spans="1:6" ht="15.75" thickBot="1" x14ac:dyDescent="0.3">
      <c r="A18" s="98" t="s">
        <v>550</v>
      </c>
      <c r="B18" s="239" t="s">
        <v>1195</v>
      </c>
      <c r="C18" s="98" t="s">
        <v>1197</v>
      </c>
      <c r="D18" s="98" t="s">
        <v>1197</v>
      </c>
      <c r="E18" s="98" t="s">
        <v>69</v>
      </c>
      <c r="F18" s="101"/>
    </row>
    <row r="19" spans="1:6" ht="15.75" thickBot="1" x14ac:dyDescent="0.3">
      <c r="A19" s="98" t="s">
        <v>550</v>
      </c>
      <c r="B19" s="239" t="s">
        <v>1198</v>
      </c>
      <c r="C19" s="103" t="s">
        <v>1199</v>
      </c>
      <c r="D19" s="103" t="s">
        <v>1199</v>
      </c>
      <c r="E19" s="98" t="s">
        <v>69</v>
      </c>
      <c r="F19" s="101"/>
    </row>
    <row r="20" spans="1:6" ht="15.75" thickBot="1" x14ac:dyDescent="0.3">
      <c r="A20" s="98" t="s">
        <v>550</v>
      </c>
      <c r="B20" s="239" t="s">
        <v>1198</v>
      </c>
      <c r="C20" s="98" t="s">
        <v>1200</v>
      </c>
      <c r="D20" s="98" t="s">
        <v>1200</v>
      </c>
      <c r="E20" s="98" t="s">
        <v>69</v>
      </c>
      <c r="F20" s="101"/>
    </row>
    <row r="21" spans="1:6" ht="15.75" thickBot="1" x14ac:dyDescent="0.3">
      <c r="A21" s="98" t="s">
        <v>550</v>
      </c>
      <c r="B21" s="239" t="s">
        <v>1201</v>
      </c>
      <c r="C21" s="103" t="s">
        <v>1202</v>
      </c>
      <c r="D21" s="103" t="s">
        <v>1202</v>
      </c>
      <c r="E21" s="98" t="s">
        <v>69</v>
      </c>
      <c r="F21" s="101"/>
    </row>
    <row r="22" spans="1:6" ht="15.75" thickBot="1" x14ac:dyDescent="0.3">
      <c r="A22" s="98" t="s">
        <v>550</v>
      </c>
      <c r="B22" s="239" t="s">
        <v>1203</v>
      </c>
      <c r="C22" s="98" t="s">
        <v>1204</v>
      </c>
      <c r="D22" s="98" t="s">
        <v>1204</v>
      </c>
      <c r="E22" s="98" t="s">
        <v>69</v>
      </c>
      <c r="F22" s="101"/>
    </row>
    <row r="23" spans="1:6" ht="15.75" thickBot="1" x14ac:dyDescent="0.3">
      <c r="A23" s="98" t="s">
        <v>550</v>
      </c>
      <c r="B23" s="239" t="s">
        <v>1203</v>
      </c>
      <c r="C23" s="98" t="s">
        <v>1205</v>
      </c>
      <c r="D23" s="98" t="s">
        <v>1205</v>
      </c>
      <c r="E23" s="98" t="s">
        <v>69</v>
      </c>
      <c r="F23" s="101"/>
    </row>
    <row r="24" spans="1:6" ht="15.75" thickBot="1" x14ac:dyDescent="0.3">
      <c r="A24" s="98" t="s">
        <v>550</v>
      </c>
      <c r="B24" s="239" t="s">
        <v>1203</v>
      </c>
      <c r="C24" s="98" t="s">
        <v>1206</v>
      </c>
      <c r="D24" s="98" t="s">
        <v>1206</v>
      </c>
      <c r="E24" s="98" t="s">
        <v>69</v>
      </c>
      <c r="F24" s="101"/>
    </row>
    <row r="25" spans="1:6" ht="15.75" thickBot="1" x14ac:dyDescent="0.3">
      <c r="A25" s="98" t="s">
        <v>550</v>
      </c>
      <c r="B25" s="239" t="s">
        <v>1203</v>
      </c>
      <c r="C25" s="103" t="s">
        <v>1207</v>
      </c>
      <c r="D25" s="103" t="s">
        <v>1207</v>
      </c>
      <c r="E25" s="98" t="s">
        <v>69</v>
      </c>
      <c r="F25" s="101"/>
    </row>
    <row r="26" spans="1:6" ht="15.75" thickBot="1" x14ac:dyDescent="0.3">
      <c r="A26" s="98" t="s">
        <v>550</v>
      </c>
      <c r="B26" s="239" t="s">
        <v>1208</v>
      </c>
      <c r="C26" s="98" t="s">
        <v>1209</v>
      </c>
      <c r="D26" s="98" t="s">
        <v>1209</v>
      </c>
      <c r="E26" s="98" t="s">
        <v>69</v>
      </c>
      <c r="F26" s="101"/>
    </row>
    <row r="27" spans="1:6" ht="15.75" thickBot="1" x14ac:dyDescent="0.3">
      <c r="A27" s="98" t="s">
        <v>550</v>
      </c>
      <c r="B27" s="239" t="s">
        <v>1208</v>
      </c>
      <c r="C27" s="98" t="s">
        <v>1210</v>
      </c>
      <c r="D27" s="98" t="s">
        <v>1210</v>
      </c>
      <c r="E27" s="98" t="s">
        <v>69</v>
      </c>
      <c r="F27" s="101"/>
    </row>
    <row r="28" spans="1:6" ht="15.75" thickBot="1" x14ac:dyDescent="0.3">
      <c r="A28" s="98" t="s">
        <v>550</v>
      </c>
      <c r="B28" s="239" t="s">
        <v>1208</v>
      </c>
      <c r="C28" s="103" t="s">
        <v>1211</v>
      </c>
      <c r="D28" s="103" t="s">
        <v>1211</v>
      </c>
      <c r="E28" s="98" t="s">
        <v>69</v>
      </c>
      <c r="F28" s="101"/>
    </row>
    <row r="29" spans="1:6" ht="15.75" thickBot="1" x14ac:dyDescent="0.3">
      <c r="A29" s="98" t="s">
        <v>550</v>
      </c>
      <c r="B29" s="239" t="s">
        <v>1208</v>
      </c>
      <c r="C29" s="98" t="s">
        <v>1212</v>
      </c>
      <c r="D29" s="98" t="s">
        <v>1212</v>
      </c>
      <c r="E29" s="98" t="s">
        <v>69</v>
      </c>
      <c r="F29" s="101"/>
    </row>
    <row r="30" spans="1:6" ht="15.75" thickBot="1" x14ac:dyDescent="0.3">
      <c r="A30" s="98" t="s">
        <v>550</v>
      </c>
      <c r="B30" s="239" t="s">
        <v>1208</v>
      </c>
      <c r="C30" s="103" t="s">
        <v>1213</v>
      </c>
      <c r="D30" s="103" t="s">
        <v>1213</v>
      </c>
      <c r="E30" s="98" t="s">
        <v>69</v>
      </c>
      <c r="F30" s="101"/>
    </row>
    <row r="31" spans="1:6" ht="15.75" thickBot="1" x14ac:dyDescent="0.3">
      <c r="A31" s="98" t="s">
        <v>550</v>
      </c>
      <c r="B31" s="239" t="s">
        <v>1214</v>
      </c>
      <c r="C31" s="103" t="s">
        <v>1215</v>
      </c>
      <c r="D31" s="103" t="s">
        <v>1215</v>
      </c>
      <c r="E31" s="98" t="s">
        <v>69</v>
      </c>
      <c r="F31" s="101"/>
    </row>
    <row r="32" spans="1:6" ht="15.75" thickBot="1" x14ac:dyDescent="0.3">
      <c r="A32" s="98" t="s">
        <v>550</v>
      </c>
      <c r="B32" s="239" t="s">
        <v>1214</v>
      </c>
      <c r="C32" s="98" t="s">
        <v>1216</v>
      </c>
      <c r="D32" s="98" t="s">
        <v>1216</v>
      </c>
      <c r="E32" s="98" t="s">
        <v>69</v>
      </c>
      <c r="F32" s="101"/>
    </row>
    <row r="33" spans="1:6" ht="15.75" thickBot="1" x14ac:dyDescent="0.3">
      <c r="A33" s="98" t="s">
        <v>550</v>
      </c>
      <c r="B33" s="239" t="s">
        <v>1214</v>
      </c>
      <c r="C33" s="98" t="s">
        <v>1217</v>
      </c>
      <c r="D33" s="98" t="s">
        <v>1217</v>
      </c>
      <c r="E33" s="98" t="s">
        <v>69</v>
      </c>
      <c r="F33" s="101"/>
    </row>
    <row r="34" spans="1:6" ht="15.75" thickBot="1" x14ac:dyDescent="0.3">
      <c r="A34" s="98" t="s">
        <v>550</v>
      </c>
      <c r="B34" s="239" t="s">
        <v>1218</v>
      </c>
      <c r="C34" s="103" t="s">
        <v>1219</v>
      </c>
      <c r="D34" s="103" t="s">
        <v>1219</v>
      </c>
      <c r="E34" s="98" t="s">
        <v>69</v>
      </c>
      <c r="F34" s="101"/>
    </row>
    <row r="35" spans="1:6" ht="15.75" thickBot="1" x14ac:dyDescent="0.3">
      <c r="A35" s="98" t="s">
        <v>549</v>
      </c>
      <c r="B35" s="239" t="s">
        <v>1220</v>
      </c>
      <c r="C35" s="103" t="s">
        <v>1176</v>
      </c>
      <c r="D35" s="103" t="s">
        <v>1176</v>
      </c>
      <c r="E35" s="98" t="s">
        <v>69</v>
      </c>
      <c r="F35" s="101"/>
    </row>
    <row r="36" spans="1:6" ht="15.75" thickBot="1" x14ac:dyDescent="0.3">
      <c r="A36" s="98" t="s">
        <v>549</v>
      </c>
      <c r="B36" s="239" t="s">
        <v>1221</v>
      </c>
      <c r="C36" s="103" t="s">
        <v>1222</v>
      </c>
      <c r="D36" s="103" t="s">
        <v>1222</v>
      </c>
      <c r="E36" s="98" t="s">
        <v>69</v>
      </c>
      <c r="F36" s="101"/>
    </row>
    <row r="37" spans="1:6" ht="15.75" thickBot="1" x14ac:dyDescent="0.3">
      <c r="A37" s="98" t="s">
        <v>549</v>
      </c>
      <c r="B37" s="239" t="s">
        <v>1223</v>
      </c>
      <c r="C37" s="98" t="s">
        <v>1224</v>
      </c>
      <c r="D37" s="98" t="s">
        <v>1224</v>
      </c>
      <c r="E37" s="98" t="s">
        <v>69</v>
      </c>
      <c r="F37" s="101"/>
    </row>
    <row r="38" spans="1:6" ht="15.75" thickBot="1" x14ac:dyDescent="0.3">
      <c r="A38" s="98" t="s">
        <v>549</v>
      </c>
      <c r="B38" s="239" t="s">
        <v>1225</v>
      </c>
      <c r="C38" s="98" t="s">
        <v>1226</v>
      </c>
      <c r="D38" s="98" t="s">
        <v>1226</v>
      </c>
      <c r="E38" s="98" t="s">
        <v>69</v>
      </c>
      <c r="F38" s="101"/>
    </row>
    <row r="39" spans="1:6" ht="15.75" thickBot="1" x14ac:dyDescent="0.3">
      <c r="A39" s="98" t="s">
        <v>549</v>
      </c>
      <c r="B39" s="239" t="s">
        <v>1227</v>
      </c>
      <c r="C39" s="98" t="s">
        <v>1228</v>
      </c>
      <c r="D39" s="98" t="s">
        <v>1228</v>
      </c>
      <c r="E39" s="98" t="s">
        <v>69</v>
      </c>
      <c r="F39" s="101"/>
    </row>
    <row r="40" spans="1:6" ht="15.75" thickBot="1" x14ac:dyDescent="0.3">
      <c r="A40" s="98" t="s">
        <v>549</v>
      </c>
      <c r="B40" s="239" t="s">
        <v>1229</v>
      </c>
      <c r="C40" s="98" t="s">
        <v>1230</v>
      </c>
      <c r="D40" s="98" t="s">
        <v>1230</v>
      </c>
      <c r="E40" s="98" t="s">
        <v>69</v>
      </c>
      <c r="F40" s="101"/>
    </row>
    <row r="41" spans="1:6" ht="15.75" thickBot="1" x14ac:dyDescent="0.3">
      <c r="A41" s="98" t="s">
        <v>549</v>
      </c>
      <c r="B41" s="239" t="s">
        <v>1231</v>
      </c>
      <c r="C41" s="98" t="s">
        <v>1232</v>
      </c>
      <c r="D41" s="98" t="s">
        <v>1232</v>
      </c>
      <c r="E41" s="98" t="s">
        <v>69</v>
      </c>
      <c r="F41" s="101"/>
    </row>
    <row r="42" spans="1:6" ht="15.75" thickBot="1" x14ac:dyDescent="0.3">
      <c r="A42" s="98" t="s">
        <v>549</v>
      </c>
      <c r="B42" s="239" t="s">
        <v>1233</v>
      </c>
      <c r="C42" s="103" t="s">
        <v>1234</v>
      </c>
      <c r="D42" s="103" t="s">
        <v>1234</v>
      </c>
      <c r="E42" s="98" t="s">
        <v>69</v>
      </c>
      <c r="F42" s="101"/>
    </row>
    <row r="43" spans="1:6" ht="15.75" thickBot="1" x14ac:dyDescent="0.3">
      <c r="A43" s="98" t="s">
        <v>549</v>
      </c>
      <c r="B43" s="239" t="s">
        <v>1235</v>
      </c>
      <c r="C43" s="98" t="s">
        <v>1236</v>
      </c>
      <c r="D43" s="98" t="s">
        <v>1236</v>
      </c>
      <c r="E43" s="98" t="s">
        <v>69</v>
      </c>
      <c r="F43" s="101"/>
    </row>
    <row r="44" spans="1:6" ht="15.75" thickBot="1" x14ac:dyDescent="0.3">
      <c r="A44" s="98" t="s">
        <v>549</v>
      </c>
      <c r="B44" s="239" t="s">
        <v>1237</v>
      </c>
      <c r="C44" s="98" t="s">
        <v>1234</v>
      </c>
      <c r="D44" s="98" t="s">
        <v>1234</v>
      </c>
      <c r="E44" s="98" t="s">
        <v>69</v>
      </c>
      <c r="F44" s="101"/>
    </row>
    <row r="45" spans="1:6" ht="15.75" thickBot="1" x14ac:dyDescent="0.3">
      <c r="A45" s="98" t="s">
        <v>549</v>
      </c>
      <c r="B45" s="239" t="s">
        <v>1238</v>
      </c>
      <c r="C45" s="98" t="s">
        <v>1239</v>
      </c>
      <c r="D45" s="98" t="s">
        <v>1239</v>
      </c>
      <c r="E45" s="98" t="s">
        <v>69</v>
      </c>
      <c r="F45" s="101"/>
    </row>
    <row r="46" spans="1:6" ht="15.75" thickBot="1" x14ac:dyDescent="0.3">
      <c r="A46" s="98" t="s">
        <v>549</v>
      </c>
      <c r="B46" s="239" t="s">
        <v>1240</v>
      </c>
      <c r="C46" s="98" t="s">
        <v>1241</v>
      </c>
      <c r="D46" s="98" t="s">
        <v>1241</v>
      </c>
      <c r="E46" s="98" t="s">
        <v>69</v>
      </c>
      <c r="F46" s="101"/>
    </row>
    <row r="47" spans="1:6" ht="15.75" thickBot="1" x14ac:dyDescent="0.3">
      <c r="A47" s="98" t="s">
        <v>549</v>
      </c>
      <c r="B47" s="239" t="s">
        <v>1242</v>
      </c>
      <c r="C47" s="98" t="s">
        <v>1243</v>
      </c>
      <c r="D47" s="98" t="s">
        <v>1243</v>
      </c>
      <c r="E47" s="98" t="s">
        <v>69</v>
      </c>
      <c r="F47" s="101"/>
    </row>
    <row r="48" spans="1:6" ht="15.75" thickBot="1" x14ac:dyDescent="0.3">
      <c r="A48" s="98" t="s">
        <v>549</v>
      </c>
      <c r="B48" s="239" t="s">
        <v>1242</v>
      </c>
      <c r="C48" s="98" t="s">
        <v>1244</v>
      </c>
      <c r="D48" s="98" t="s">
        <v>1244</v>
      </c>
      <c r="E48" s="98" t="s">
        <v>69</v>
      </c>
      <c r="F48" s="101"/>
    </row>
    <row r="49" spans="1:6" ht="15.75" thickBot="1" x14ac:dyDescent="0.3">
      <c r="A49" s="98" t="s">
        <v>549</v>
      </c>
      <c r="B49" s="239" t="s">
        <v>1242</v>
      </c>
      <c r="C49" s="98" t="s">
        <v>1245</v>
      </c>
      <c r="D49" s="98" t="s">
        <v>1245</v>
      </c>
      <c r="E49" s="98" t="s">
        <v>69</v>
      </c>
      <c r="F49" s="101"/>
    </row>
    <row r="50" spans="1:6" ht="15.75" thickBot="1" x14ac:dyDescent="0.3">
      <c r="A50" s="98" t="s">
        <v>549</v>
      </c>
      <c r="B50" s="239" t="s">
        <v>1242</v>
      </c>
      <c r="C50" s="98" t="s">
        <v>1246</v>
      </c>
      <c r="D50" s="98" t="s">
        <v>1246</v>
      </c>
      <c r="E50" s="98" t="s">
        <v>69</v>
      </c>
      <c r="F50" s="101"/>
    </row>
    <row r="51" spans="1:6" ht="15.75" thickBot="1" x14ac:dyDescent="0.3">
      <c r="A51" s="98" t="s">
        <v>549</v>
      </c>
      <c r="B51" s="239" t="s">
        <v>1247</v>
      </c>
      <c r="C51" s="98" t="s">
        <v>1248</v>
      </c>
      <c r="D51" s="98" t="s">
        <v>1248</v>
      </c>
      <c r="E51" s="98" t="s">
        <v>69</v>
      </c>
      <c r="F51" s="101"/>
    </row>
    <row r="52" spans="1:6" ht="15.75" thickBot="1" x14ac:dyDescent="0.3">
      <c r="A52" s="98" t="s">
        <v>549</v>
      </c>
      <c r="B52" s="239" t="s">
        <v>1249</v>
      </c>
      <c r="C52" s="98" t="s">
        <v>1250</v>
      </c>
      <c r="D52" s="98" t="s">
        <v>1250</v>
      </c>
      <c r="E52" s="98" t="s">
        <v>69</v>
      </c>
      <c r="F52" s="101"/>
    </row>
    <row r="53" spans="1:6" ht="23.25" thickBot="1" x14ac:dyDescent="0.3">
      <c r="A53" s="98" t="s">
        <v>549</v>
      </c>
      <c r="B53" s="239" t="s">
        <v>1251</v>
      </c>
      <c r="C53" s="98" t="s">
        <v>1252</v>
      </c>
      <c r="D53" s="98" t="s">
        <v>1252</v>
      </c>
      <c r="E53" s="98" t="s">
        <v>69</v>
      </c>
      <c r="F53" s="101"/>
    </row>
    <row r="54" spans="1:6" ht="15.75" thickBot="1" x14ac:dyDescent="0.3">
      <c r="A54" s="98" t="s">
        <v>549</v>
      </c>
      <c r="B54" s="239" t="s">
        <v>1251</v>
      </c>
      <c r="C54" s="98" t="s">
        <v>1253</v>
      </c>
      <c r="D54" s="98" t="s">
        <v>1253</v>
      </c>
      <c r="E54" s="98" t="s">
        <v>69</v>
      </c>
      <c r="F54" s="101"/>
    </row>
    <row r="55" spans="1:6" ht="15.75" thickBot="1" x14ac:dyDescent="0.3">
      <c r="A55" s="98" t="s">
        <v>549</v>
      </c>
      <c r="B55" s="239" t="s">
        <v>1251</v>
      </c>
      <c r="C55" s="98" t="s">
        <v>1254</v>
      </c>
      <c r="D55" s="98" t="s">
        <v>1254</v>
      </c>
      <c r="E55" s="98" t="s">
        <v>69</v>
      </c>
      <c r="F55" s="101"/>
    </row>
    <row r="56" spans="1:6" ht="15.75" thickBot="1" x14ac:dyDescent="0.3">
      <c r="A56" s="98" t="s">
        <v>549</v>
      </c>
      <c r="B56" s="239" t="s">
        <v>1255</v>
      </c>
      <c r="C56" s="98" t="s">
        <v>1256</v>
      </c>
      <c r="D56" s="98" t="s">
        <v>1256</v>
      </c>
      <c r="E56" s="98" t="s">
        <v>69</v>
      </c>
      <c r="F56" s="101"/>
    </row>
    <row r="57" spans="1:6" ht="23.25" thickBot="1" x14ac:dyDescent="0.3">
      <c r="A57" s="98" t="s">
        <v>549</v>
      </c>
      <c r="B57" s="239" t="s">
        <v>1257</v>
      </c>
      <c r="C57" s="98" t="s">
        <v>1258</v>
      </c>
      <c r="D57" s="98" t="s">
        <v>1258</v>
      </c>
      <c r="E57" s="98" t="s">
        <v>69</v>
      </c>
      <c r="F57" s="101"/>
    </row>
    <row r="58" spans="1:6" ht="15.75" thickBot="1" x14ac:dyDescent="0.3">
      <c r="A58" s="98" t="s">
        <v>549</v>
      </c>
      <c r="B58" s="239" t="s">
        <v>1259</v>
      </c>
      <c r="C58" s="98" t="s">
        <v>1260</v>
      </c>
      <c r="D58" s="98" t="s">
        <v>1260</v>
      </c>
      <c r="E58" s="98" t="s">
        <v>69</v>
      </c>
      <c r="F58" s="101"/>
    </row>
    <row r="59" spans="1:6" ht="15.75" thickBot="1" x14ac:dyDescent="0.3">
      <c r="A59" s="98" t="s">
        <v>549</v>
      </c>
      <c r="B59" s="239" t="s">
        <v>1261</v>
      </c>
      <c r="C59" s="98" t="s">
        <v>1262</v>
      </c>
      <c r="D59" s="98" t="s">
        <v>1262</v>
      </c>
      <c r="E59" s="98" t="s">
        <v>69</v>
      </c>
      <c r="F59" s="101"/>
    </row>
    <row r="60" spans="1:6" ht="15.75" thickBot="1" x14ac:dyDescent="0.3">
      <c r="A60" s="98" t="s">
        <v>549</v>
      </c>
      <c r="B60" s="239" t="s">
        <v>1263</v>
      </c>
      <c r="C60" s="98" t="s">
        <v>1264</v>
      </c>
      <c r="D60" s="98" t="s">
        <v>1264</v>
      </c>
      <c r="E60" s="98" t="s">
        <v>69</v>
      </c>
      <c r="F60" s="101"/>
    </row>
    <row r="61" spans="1:6" ht="15.75" thickBot="1" x14ac:dyDescent="0.3">
      <c r="A61" s="98" t="s">
        <v>549</v>
      </c>
      <c r="B61" s="239" t="s">
        <v>1265</v>
      </c>
      <c r="C61" s="98" t="s">
        <v>1266</v>
      </c>
      <c r="D61" s="98" t="s">
        <v>1266</v>
      </c>
      <c r="E61" s="98" t="s">
        <v>69</v>
      </c>
      <c r="F61" s="101"/>
    </row>
    <row r="62" spans="1:6" ht="23.25" thickBot="1" x14ac:dyDescent="0.3">
      <c r="A62" s="98" t="s">
        <v>549</v>
      </c>
      <c r="B62" s="239" t="s">
        <v>1267</v>
      </c>
      <c r="C62" s="98" t="s">
        <v>1268</v>
      </c>
      <c r="D62" s="98" t="s">
        <v>1268</v>
      </c>
      <c r="E62" s="98" t="s">
        <v>69</v>
      </c>
      <c r="F62" s="101"/>
    </row>
    <row r="63" spans="1:6" ht="15.75" thickBot="1" x14ac:dyDescent="0.3">
      <c r="A63" s="98" t="s">
        <v>549</v>
      </c>
      <c r="B63" s="239" t="s">
        <v>1269</v>
      </c>
      <c r="C63" s="98" t="s">
        <v>1270</v>
      </c>
      <c r="D63" s="98" t="s">
        <v>1270</v>
      </c>
      <c r="E63" s="98" t="s">
        <v>69</v>
      </c>
      <c r="F63" s="101"/>
    </row>
    <row r="64" spans="1:6" ht="15.75" thickBot="1" x14ac:dyDescent="0.3">
      <c r="A64" s="98" t="s">
        <v>549</v>
      </c>
      <c r="B64" s="239" t="s">
        <v>1271</v>
      </c>
      <c r="C64" s="98" t="s">
        <v>1272</v>
      </c>
      <c r="D64" s="98" t="s">
        <v>1272</v>
      </c>
      <c r="E64" s="98" t="s">
        <v>69</v>
      </c>
      <c r="F64" s="101"/>
    </row>
    <row r="65" spans="1:6" ht="15.75" thickBot="1" x14ac:dyDescent="0.3">
      <c r="A65" s="98" t="s">
        <v>549</v>
      </c>
      <c r="B65" s="239" t="s">
        <v>1271</v>
      </c>
      <c r="C65" s="98" t="s">
        <v>1273</v>
      </c>
      <c r="D65" s="98" t="s">
        <v>1273</v>
      </c>
      <c r="E65" s="98" t="s">
        <v>69</v>
      </c>
      <c r="F65" s="101"/>
    </row>
    <row r="66" spans="1:6" ht="15.75" thickBot="1" x14ac:dyDescent="0.3">
      <c r="A66" s="98" t="s">
        <v>549</v>
      </c>
      <c r="B66" s="239" t="s">
        <v>1274</v>
      </c>
      <c r="C66" s="98" t="s">
        <v>1275</v>
      </c>
      <c r="D66" s="98" t="s">
        <v>1275</v>
      </c>
      <c r="E66" s="98" t="s">
        <v>69</v>
      </c>
      <c r="F66" s="101"/>
    </row>
    <row r="67" spans="1:6" ht="23.25" thickBot="1" x14ac:dyDescent="0.3">
      <c r="A67" s="98" t="s">
        <v>549</v>
      </c>
      <c r="B67" s="239" t="s">
        <v>1276</v>
      </c>
      <c r="C67" s="98" t="s">
        <v>1277</v>
      </c>
      <c r="D67" s="98" t="s">
        <v>1277</v>
      </c>
      <c r="E67" s="98" t="s">
        <v>69</v>
      </c>
      <c r="F67" s="101"/>
    </row>
    <row r="68" spans="1:6" ht="15.75" thickBot="1" x14ac:dyDescent="0.3">
      <c r="A68" s="98" t="s">
        <v>549</v>
      </c>
      <c r="B68" s="239" t="s">
        <v>1278</v>
      </c>
      <c r="C68" s="98" t="s">
        <v>1279</v>
      </c>
      <c r="D68" s="98" t="s">
        <v>1279</v>
      </c>
      <c r="E68" s="98" t="s">
        <v>69</v>
      </c>
      <c r="F68" s="101"/>
    </row>
    <row r="69" spans="1:6" ht="15.75" thickBot="1" x14ac:dyDescent="0.3">
      <c r="A69" s="98" t="s">
        <v>549</v>
      </c>
      <c r="B69" s="239" t="s">
        <v>1278</v>
      </c>
      <c r="C69" s="98" t="s">
        <v>1280</v>
      </c>
      <c r="D69" s="98" t="s">
        <v>1280</v>
      </c>
      <c r="E69" s="98" t="s">
        <v>69</v>
      </c>
      <c r="F69" s="101"/>
    </row>
    <row r="70" spans="1:6" ht="15.75" thickBot="1" x14ac:dyDescent="0.3">
      <c r="A70" s="98" t="s">
        <v>549</v>
      </c>
      <c r="B70" s="239" t="s">
        <v>1281</v>
      </c>
      <c r="C70" s="98" t="s">
        <v>1282</v>
      </c>
      <c r="D70" s="98" t="s">
        <v>1282</v>
      </c>
      <c r="E70" s="98" t="s">
        <v>69</v>
      </c>
      <c r="F70" s="101"/>
    </row>
    <row r="71" spans="1:6" ht="15.75" thickBot="1" x14ac:dyDescent="0.3">
      <c r="A71" s="98" t="s">
        <v>549</v>
      </c>
      <c r="B71" s="239" t="s">
        <v>1278</v>
      </c>
      <c r="C71" s="98" t="s">
        <v>1283</v>
      </c>
      <c r="D71" s="98" t="s">
        <v>1283</v>
      </c>
      <c r="E71" s="98" t="s">
        <v>69</v>
      </c>
      <c r="F71" s="101"/>
    </row>
    <row r="72" spans="1:6" ht="15.75" thickBot="1" x14ac:dyDescent="0.3">
      <c r="A72" s="98" t="s">
        <v>549</v>
      </c>
      <c r="B72" s="239" t="s">
        <v>1278</v>
      </c>
      <c r="C72" s="98" t="s">
        <v>1284</v>
      </c>
      <c r="D72" s="98" t="s">
        <v>1284</v>
      </c>
      <c r="E72" s="98" t="s">
        <v>69</v>
      </c>
      <c r="F72" s="101"/>
    </row>
    <row r="73" spans="1:6" ht="15.75" thickBot="1" x14ac:dyDescent="0.3">
      <c r="A73" s="98" t="s">
        <v>549</v>
      </c>
      <c r="B73" s="239" t="s">
        <v>1278</v>
      </c>
      <c r="C73" s="98" t="s">
        <v>1285</v>
      </c>
      <c r="D73" s="98" t="s">
        <v>1285</v>
      </c>
      <c r="E73" s="98" t="s">
        <v>69</v>
      </c>
      <c r="F73" s="101"/>
    </row>
    <row r="74" spans="1:6" ht="15.75" thickBot="1" x14ac:dyDescent="0.3">
      <c r="A74" s="98" t="s">
        <v>549</v>
      </c>
      <c r="B74" s="239" t="s">
        <v>1286</v>
      </c>
      <c r="C74" s="98" t="s">
        <v>1287</v>
      </c>
      <c r="D74" s="98" t="s">
        <v>1287</v>
      </c>
      <c r="E74" s="98" t="s">
        <v>69</v>
      </c>
      <c r="F74" s="101"/>
    </row>
    <row r="75" spans="1:6" ht="15.75" thickBot="1" x14ac:dyDescent="0.3">
      <c r="A75" s="98" t="s">
        <v>549</v>
      </c>
      <c r="B75" s="239" t="s">
        <v>1286</v>
      </c>
      <c r="C75" s="98" t="s">
        <v>1288</v>
      </c>
      <c r="D75" s="98" t="s">
        <v>1288</v>
      </c>
      <c r="E75" s="98" t="s">
        <v>69</v>
      </c>
      <c r="F75" s="101"/>
    </row>
    <row r="76" spans="1:6" ht="15.75" thickBot="1" x14ac:dyDescent="0.3">
      <c r="A76" s="98" t="s">
        <v>549</v>
      </c>
      <c r="B76" s="239" t="s">
        <v>1289</v>
      </c>
      <c r="C76" s="98" t="s">
        <v>1290</v>
      </c>
      <c r="D76" s="98" t="s">
        <v>1290</v>
      </c>
      <c r="E76" s="98" t="s">
        <v>69</v>
      </c>
      <c r="F76" s="101"/>
    </row>
    <row r="77" spans="1:6" ht="15.75" thickBot="1" x14ac:dyDescent="0.3">
      <c r="A77" s="98" t="s">
        <v>549</v>
      </c>
      <c r="B77" s="239" t="s">
        <v>1289</v>
      </c>
      <c r="C77" s="98" t="s">
        <v>1291</v>
      </c>
      <c r="D77" s="98" t="s">
        <v>1291</v>
      </c>
      <c r="E77" s="98" t="s">
        <v>69</v>
      </c>
      <c r="F77" s="101"/>
    </row>
    <row r="78" spans="1:6" ht="15.75" thickBot="1" x14ac:dyDescent="0.3">
      <c r="A78" s="98" t="s">
        <v>551</v>
      </c>
      <c r="B78" s="239" t="s">
        <v>1292</v>
      </c>
      <c r="C78" s="98" t="s">
        <v>1287</v>
      </c>
      <c r="D78" s="98" t="s">
        <v>1287</v>
      </c>
      <c r="E78" s="98" t="s">
        <v>69</v>
      </c>
      <c r="F78" s="101"/>
    </row>
    <row r="79" spans="1:6" ht="15.75" thickBot="1" x14ac:dyDescent="0.3">
      <c r="A79" s="98" t="s">
        <v>551</v>
      </c>
      <c r="B79" s="239" t="s">
        <v>1293</v>
      </c>
      <c r="C79" s="98" t="s">
        <v>1294</v>
      </c>
      <c r="D79" s="98" t="s">
        <v>1294</v>
      </c>
      <c r="E79" s="98" t="s">
        <v>69</v>
      </c>
      <c r="F79" s="101"/>
    </row>
    <row r="80" spans="1:6" ht="23.25" thickBot="1" x14ac:dyDescent="0.3">
      <c r="A80" s="98" t="s">
        <v>1295</v>
      </c>
      <c r="B80" s="239" t="s">
        <v>1296</v>
      </c>
      <c r="C80" s="98" t="s">
        <v>1297</v>
      </c>
      <c r="D80" s="98" t="s">
        <v>1297</v>
      </c>
      <c r="E80" s="98" t="s">
        <v>69</v>
      </c>
      <c r="F80" s="101"/>
    </row>
    <row r="81" spans="1:6" ht="15.75" thickBot="1" x14ac:dyDescent="0.3">
      <c r="A81" s="98" t="s">
        <v>1295</v>
      </c>
      <c r="B81" s="239" t="s">
        <v>1298</v>
      </c>
      <c r="C81" s="98" t="s">
        <v>1287</v>
      </c>
      <c r="D81" s="98" t="s">
        <v>1287</v>
      </c>
      <c r="E81" s="98" t="s">
        <v>69</v>
      </c>
      <c r="F81" s="101"/>
    </row>
    <row r="82" spans="1:6" ht="15.75" thickBot="1" x14ac:dyDescent="0.3">
      <c r="A82" s="98" t="s">
        <v>1295</v>
      </c>
      <c r="B82" s="239" t="s">
        <v>1299</v>
      </c>
      <c r="C82" s="98" t="s">
        <v>1287</v>
      </c>
      <c r="D82" s="98" t="s">
        <v>1287</v>
      </c>
      <c r="E82" s="98" t="s">
        <v>69</v>
      </c>
      <c r="F82" s="101"/>
    </row>
    <row r="83" spans="1:6" ht="15.75" thickBot="1" x14ac:dyDescent="0.3">
      <c r="A83" s="98" t="s">
        <v>1295</v>
      </c>
      <c r="B83" s="239" t="s">
        <v>1300</v>
      </c>
      <c r="C83" s="98" t="s">
        <v>1275</v>
      </c>
      <c r="D83" s="98" t="s">
        <v>1275</v>
      </c>
      <c r="E83" s="98" t="s">
        <v>69</v>
      </c>
      <c r="F83" s="101"/>
    </row>
    <row r="84" spans="1:6" ht="15.75" thickBot="1" x14ac:dyDescent="0.3">
      <c r="A84" s="98" t="s">
        <v>1295</v>
      </c>
      <c r="B84" s="239" t="s">
        <v>1301</v>
      </c>
      <c r="C84" s="98" t="s">
        <v>1302</v>
      </c>
      <c r="D84" s="98" t="s">
        <v>1302</v>
      </c>
      <c r="E84" s="98" t="s">
        <v>69</v>
      </c>
      <c r="F84" s="101"/>
    </row>
    <row r="85" spans="1:6" ht="15.75" thickBot="1" x14ac:dyDescent="0.3">
      <c r="A85" s="98" t="s">
        <v>1295</v>
      </c>
      <c r="B85" s="239" t="s">
        <v>1303</v>
      </c>
      <c r="C85" s="98" t="s">
        <v>1304</v>
      </c>
      <c r="D85" s="98" t="s">
        <v>1304</v>
      </c>
      <c r="E85" s="98" t="s">
        <v>69</v>
      </c>
      <c r="F85" s="101"/>
    </row>
    <row r="86" spans="1:6" ht="15.75" thickBot="1" x14ac:dyDescent="0.3">
      <c r="A86" s="98" t="s">
        <v>552</v>
      </c>
      <c r="B86" s="239" t="s">
        <v>1305</v>
      </c>
      <c r="C86" s="98" t="s">
        <v>1306</v>
      </c>
      <c r="D86" s="98" t="s">
        <v>1306</v>
      </c>
      <c r="E86" s="98" t="s">
        <v>69</v>
      </c>
      <c r="F86" s="101"/>
    </row>
    <row r="87" spans="1:6" ht="15.75" thickBot="1" x14ac:dyDescent="0.3">
      <c r="A87" s="98" t="s">
        <v>554</v>
      </c>
      <c r="B87" s="239" t="s">
        <v>1307</v>
      </c>
      <c r="C87" s="98" t="s">
        <v>1308</v>
      </c>
      <c r="D87" s="98" t="s">
        <v>1308</v>
      </c>
      <c r="E87" s="98" t="s">
        <v>69</v>
      </c>
      <c r="F87" s="101"/>
    </row>
    <row r="88" spans="1:6" ht="23.25" thickBot="1" x14ac:dyDescent="0.3">
      <c r="A88" s="98" t="s">
        <v>554</v>
      </c>
      <c r="B88" s="239" t="s">
        <v>1309</v>
      </c>
      <c r="C88" s="98" t="s">
        <v>1310</v>
      </c>
      <c r="D88" s="98" t="s">
        <v>1310</v>
      </c>
      <c r="E88" s="98" t="s">
        <v>69</v>
      </c>
      <c r="F88" s="101"/>
    </row>
    <row r="89" spans="1:6" ht="15.75" thickBot="1" x14ac:dyDescent="0.3">
      <c r="A89" s="98" t="s">
        <v>554</v>
      </c>
      <c r="B89" s="239" t="s">
        <v>1311</v>
      </c>
      <c r="C89" s="98" t="s">
        <v>1312</v>
      </c>
      <c r="D89" s="98" t="s">
        <v>1312</v>
      </c>
      <c r="E89" s="98" t="s">
        <v>69</v>
      </c>
      <c r="F89" s="101"/>
    </row>
    <row r="90" spans="1:6" ht="15.75" thickBot="1" x14ac:dyDescent="0.3">
      <c r="A90" s="98" t="s">
        <v>554</v>
      </c>
      <c r="B90" s="239" t="s">
        <v>1311</v>
      </c>
      <c r="C90" s="98" t="s">
        <v>1313</v>
      </c>
      <c r="D90" s="98" t="s">
        <v>1313</v>
      </c>
      <c r="E90" s="98" t="s">
        <v>69</v>
      </c>
      <c r="F90" s="101"/>
    </row>
    <row r="91" spans="1:6" ht="15.75" thickBot="1" x14ac:dyDescent="0.3">
      <c r="A91" s="98" t="s">
        <v>554</v>
      </c>
      <c r="B91" s="239" t="s">
        <v>1314</v>
      </c>
      <c r="C91" s="98" t="s">
        <v>1315</v>
      </c>
      <c r="D91" s="98" t="s">
        <v>1315</v>
      </c>
      <c r="E91" s="98" t="s">
        <v>69</v>
      </c>
      <c r="F91" s="101"/>
    </row>
    <row r="92" spans="1:6" ht="15.75" thickBot="1" x14ac:dyDescent="0.3">
      <c r="A92" s="98" t="s">
        <v>554</v>
      </c>
      <c r="B92" s="239" t="s">
        <v>1309</v>
      </c>
      <c r="C92" s="98" t="s">
        <v>1316</v>
      </c>
      <c r="D92" s="98" t="s">
        <v>1316</v>
      </c>
      <c r="E92" s="98" t="s">
        <v>69</v>
      </c>
      <c r="F92" s="102"/>
    </row>
    <row r="93" spans="1:6" ht="23.25" thickBot="1" x14ac:dyDescent="0.3">
      <c r="A93" s="98" t="s">
        <v>554</v>
      </c>
      <c r="B93" s="239" t="s">
        <v>1317</v>
      </c>
      <c r="C93" s="98" t="s">
        <v>1318</v>
      </c>
      <c r="D93" s="98" t="s">
        <v>1318</v>
      </c>
      <c r="E93" s="98" t="s">
        <v>69</v>
      </c>
      <c r="F93" s="101"/>
    </row>
    <row r="94" spans="1:6" ht="15.75" thickBot="1" x14ac:dyDescent="0.3">
      <c r="A94" s="98" t="s">
        <v>554</v>
      </c>
      <c r="B94" s="239" t="s">
        <v>1319</v>
      </c>
      <c r="C94" s="98" t="s">
        <v>1320</v>
      </c>
      <c r="D94" s="98" t="s">
        <v>1320</v>
      </c>
      <c r="E94" s="98" t="s">
        <v>69</v>
      </c>
      <c r="F94" s="101"/>
    </row>
    <row r="95" spans="1:6" ht="15.75" thickBot="1" x14ac:dyDescent="0.3">
      <c r="A95" s="98" t="s">
        <v>1321</v>
      </c>
      <c r="B95" s="239" t="s">
        <v>1322</v>
      </c>
      <c r="C95" s="98" t="s">
        <v>1323</v>
      </c>
      <c r="D95" s="98" t="s">
        <v>1323</v>
      </c>
      <c r="E95" s="98" t="s">
        <v>69</v>
      </c>
      <c r="F95" s="101"/>
    </row>
    <row r="96" spans="1:6" ht="15.75" thickBot="1" x14ac:dyDescent="0.3">
      <c r="A96" s="98" t="s">
        <v>553</v>
      </c>
      <c r="B96" s="239" t="s">
        <v>1324</v>
      </c>
      <c r="C96" s="98" t="s">
        <v>1323</v>
      </c>
      <c r="D96" s="98" t="s">
        <v>1323</v>
      </c>
      <c r="E96" s="98" t="s">
        <v>69</v>
      </c>
      <c r="F96" s="101"/>
    </row>
  </sheetData>
  <mergeCells count="1">
    <mergeCell ref="A1:E1"/>
  </mergeCells>
  <pageMargins left="0.7" right="0.7" top="0.75" bottom="0.75" header="0.3" footer="0.3"/>
  <pageSetup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189"/>
  <sheetViews>
    <sheetView workbookViewId="0">
      <selection activeCell="B4" sqref="B4"/>
    </sheetView>
  </sheetViews>
  <sheetFormatPr baseColWidth="10" defaultRowHeight="15" x14ac:dyDescent="0.25"/>
  <cols>
    <col min="1" max="1" width="31.28515625" customWidth="1"/>
    <col min="2" max="2" width="28.85546875" customWidth="1"/>
    <col min="3" max="3" width="11.140625" style="96" bestFit="1" customWidth="1"/>
    <col min="4" max="5" width="11.42578125" style="96"/>
  </cols>
  <sheetData>
    <row r="1" spans="1:6" ht="15.75" thickBot="1" x14ac:dyDescent="0.3">
      <c r="A1" s="267" t="s">
        <v>1325</v>
      </c>
      <c r="B1" s="267"/>
      <c r="C1" s="267"/>
      <c r="D1" s="267"/>
      <c r="E1" s="267"/>
      <c r="F1" s="267"/>
    </row>
    <row r="2" spans="1:6" ht="15.75" thickBot="1" x14ac:dyDescent="0.3">
      <c r="A2" s="91" t="s">
        <v>525</v>
      </c>
      <c r="B2" s="93" t="s">
        <v>526</v>
      </c>
      <c r="C2" s="92" t="s">
        <v>527</v>
      </c>
      <c r="D2" s="92" t="s">
        <v>528</v>
      </c>
      <c r="E2" s="92" t="s">
        <v>529</v>
      </c>
      <c r="F2" s="92" t="s">
        <v>530</v>
      </c>
    </row>
    <row r="3" spans="1:6" ht="15.75" thickBot="1" x14ac:dyDescent="0.3">
      <c r="A3" s="104" t="s">
        <v>1326</v>
      </c>
      <c r="B3" s="98" t="s">
        <v>932</v>
      </c>
      <c r="C3" s="105">
        <v>60</v>
      </c>
      <c r="D3" s="105"/>
      <c r="E3" s="105">
        <v>60</v>
      </c>
      <c r="F3" s="98" t="s">
        <v>69</v>
      </c>
    </row>
    <row r="4" spans="1:6" ht="23.25" thickBot="1" x14ac:dyDescent="0.3">
      <c r="A4" s="104" t="s">
        <v>1327</v>
      </c>
      <c r="B4" s="98" t="s">
        <v>1327</v>
      </c>
      <c r="C4" s="105">
        <v>779</v>
      </c>
      <c r="D4" s="105"/>
      <c r="E4" s="105">
        <v>779</v>
      </c>
      <c r="F4" s="98" t="s">
        <v>69</v>
      </c>
    </row>
    <row r="5" spans="1:6" ht="23.25" thickBot="1" x14ac:dyDescent="0.3">
      <c r="A5" s="104" t="s">
        <v>1327</v>
      </c>
      <c r="B5" s="98" t="s">
        <v>1328</v>
      </c>
      <c r="C5" s="105">
        <v>1</v>
      </c>
      <c r="D5" s="105"/>
      <c r="E5" s="105">
        <v>1</v>
      </c>
      <c r="F5" s="98" t="s">
        <v>69</v>
      </c>
    </row>
    <row r="6" spans="1:6" ht="23.25" thickBot="1" x14ac:dyDescent="0.3">
      <c r="A6" s="104" t="s">
        <v>1327</v>
      </c>
      <c r="B6" s="98" t="s">
        <v>1329</v>
      </c>
      <c r="C6" s="105">
        <v>1</v>
      </c>
      <c r="D6" s="105"/>
      <c r="E6" s="105">
        <v>1</v>
      </c>
      <c r="F6" s="98" t="s">
        <v>69</v>
      </c>
    </row>
    <row r="7" spans="1:6" ht="23.25" thickBot="1" x14ac:dyDescent="0.3">
      <c r="A7" s="104" t="s">
        <v>1327</v>
      </c>
      <c r="B7" s="98" t="s">
        <v>1330</v>
      </c>
      <c r="C7" s="105">
        <v>1</v>
      </c>
      <c r="D7" s="105"/>
      <c r="E7" s="105">
        <v>1</v>
      </c>
      <c r="F7" s="98" t="s">
        <v>69</v>
      </c>
    </row>
    <row r="8" spans="1:6" ht="23.25" thickBot="1" x14ac:dyDescent="0.3">
      <c r="A8" s="104" t="s">
        <v>1327</v>
      </c>
      <c r="B8" s="98" t="s">
        <v>1331</v>
      </c>
      <c r="C8" s="105">
        <v>1</v>
      </c>
      <c r="D8" s="105"/>
      <c r="E8" s="105">
        <v>1</v>
      </c>
      <c r="F8" s="98" t="s">
        <v>69</v>
      </c>
    </row>
    <row r="9" spans="1:6" ht="23.25" thickBot="1" x14ac:dyDescent="0.3">
      <c r="A9" s="104" t="s">
        <v>1327</v>
      </c>
      <c r="B9" s="98" t="s">
        <v>1332</v>
      </c>
      <c r="C9" s="105">
        <v>1</v>
      </c>
      <c r="D9" s="105"/>
      <c r="E9" s="105">
        <v>1</v>
      </c>
      <c r="F9" s="98" t="s">
        <v>69</v>
      </c>
    </row>
    <row r="10" spans="1:6" ht="23.25" thickBot="1" x14ac:dyDescent="0.3">
      <c r="A10" s="104" t="s">
        <v>1327</v>
      </c>
      <c r="B10" s="98" t="s">
        <v>1333</v>
      </c>
      <c r="C10" s="105">
        <v>1</v>
      </c>
      <c r="D10" s="105"/>
      <c r="E10" s="105">
        <v>1</v>
      </c>
      <c r="F10" s="98" t="s">
        <v>69</v>
      </c>
    </row>
    <row r="11" spans="1:6" ht="15.75" thickBot="1" x14ac:dyDescent="0.3">
      <c r="A11" s="104" t="s">
        <v>1334</v>
      </c>
      <c r="B11" s="98" t="s">
        <v>1334</v>
      </c>
      <c r="C11" s="105">
        <v>18</v>
      </c>
      <c r="D11" s="105">
        <v>4</v>
      </c>
      <c r="E11" s="105">
        <v>14</v>
      </c>
      <c r="F11" s="98" t="s">
        <v>69</v>
      </c>
    </row>
    <row r="12" spans="1:6" ht="34.5" thickBot="1" x14ac:dyDescent="0.3">
      <c r="A12" s="104" t="s">
        <v>1335</v>
      </c>
      <c r="B12" s="98" t="s">
        <v>1335</v>
      </c>
      <c r="C12" s="105">
        <v>27</v>
      </c>
      <c r="D12" s="105"/>
      <c r="E12" s="105">
        <v>27</v>
      </c>
      <c r="F12" s="98" t="s">
        <v>69</v>
      </c>
    </row>
    <row r="13" spans="1:6" ht="34.5" thickBot="1" x14ac:dyDescent="0.3">
      <c r="A13" s="104" t="s">
        <v>1335</v>
      </c>
      <c r="B13" s="98" t="s">
        <v>1336</v>
      </c>
      <c r="C13" s="105">
        <v>28</v>
      </c>
      <c r="D13" s="105">
        <v>11</v>
      </c>
      <c r="E13" s="105">
        <v>17</v>
      </c>
      <c r="F13" s="98" t="s">
        <v>69</v>
      </c>
    </row>
    <row r="14" spans="1:6" ht="34.5" thickBot="1" x14ac:dyDescent="0.3">
      <c r="A14" s="104" t="s">
        <v>1335</v>
      </c>
      <c r="B14" s="98" t="s">
        <v>1337</v>
      </c>
      <c r="C14" s="105">
        <v>17</v>
      </c>
      <c r="D14" s="105">
        <v>5</v>
      </c>
      <c r="E14" s="105">
        <v>12</v>
      </c>
      <c r="F14" s="98" t="s">
        <v>69</v>
      </c>
    </row>
    <row r="15" spans="1:6" ht="34.5" thickBot="1" x14ac:dyDescent="0.3">
      <c r="A15" s="104" t="s">
        <v>1335</v>
      </c>
      <c r="B15" s="98" t="s">
        <v>942</v>
      </c>
      <c r="C15" s="105">
        <v>15</v>
      </c>
      <c r="D15" s="105">
        <v>9</v>
      </c>
      <c r="E15" s="105">
        <v>6</v>
      </c>
      <c r="F15" s="98" t="s">
        <v>69</v>
      </c>
    </row>
    <row r="16" spans="1:6" ht="34.5" thickBot="1" x14ac:dyDescent="0.3">
      <c r="A16" s="104" t="s">
        <v>1335</v>
      </c>
      <c r="B16" s="98" t="s">
        <v>1338</v>
      </c>
      <c r="C16" s="105">
        <v>14</v>
      </c>
      <c r="D16" s="105">
        <v>3</v>
      </c>
      <c r="E16" s="105">
        <v>11</v>
      </c>
      <c r="F16" s="98" t="s">
        <v>69</v>
      </c>
    </row>
    <row r="17" spans="1:6" ht="34.5" thickBot="1" x14ac:dyDescent="0.3">
      <c r="A17" s="104" t="s">
        <v>1335</v>
      </c>
      <c r="B17" s="98" t="s">
        <v>1339</v>
      </c>
      <c r="C17" s="105">
        <v>22</v>
      </c>
      <c r="D17" s="105">
        <v>8</v>
      </c>
      <c r="E17" s="105">
        <v>14</v>
      </c>
      <c r="F17" s="98" t="s">
        <v>69</v>
      </c>
    </row>
    <row r="18" spans="1:6" ht="34.5" thickBot="1" x14ac:dyDescent="0.3">
      <c r="A18" s="104" t="s">
        <v>1335</v>
      </c>
      <c r="B18" s="98" t="s">
        <v>1340</v>
      </c>
      <c r="C18" s="105">
        <v>2</v>
      </c>
      <c r="D18" s="105"/>
      <c r="E18" s="105">
        <v>2</v>
      </c>
      <c r="F18" s="98" t="s">
        <v>69</v>
      </c>
    </row>
    <row r="19" spans="1:6" ht="34.5" thickBot="1" x14ac:dyDescent="0.3">
      <c r="A19" s="104" t="s">
        <v>1335</v>
      </c>
      <c r="B19" s="98" t="s">
        <v>1341</v>
      </c>
      <c r="C19" s="105">
        <v>3</v>
      </c>
      <c r="D19" s="105"/>
      <c r="E19" s="105">
        <v>3</v>
      </c>
      <c r="F19" s="98" t="s">
        <v>69</v>
      </c>
    </row>
    <row r="20" spans="1:6" ht="34.5" thickBot="1" x14ac:dyDescent="0.3">
      <c r="A20" s="104" t="s">
        <v>1335</v>
      </c>
      <c r="B20" s="98" t="s">
        <v>1342</v>
      </c>
      <c r="C20" s="105">
        <v>3</v>
      </c>
      <c r="D20" s="105"/>
      <c r="E20" s="105">
        <v>3</v>
      </c>
      <c r="F20" s="98" t="s">
        <v>69</v>
      </c>
    </row>
    <row r="21" spans="1:6" ht="34.5" thickBot="1" x14ac:dyDescent="0.3">
      <c r="A21" s="104" t="s">
        <v>1335</v>
      </c>
      <c r="B21" s="98" t="s">
        <v>943</v>
      </c>
      <c r="C21" s="105">
        <v>87</v>
      </c>
      <c r="D21" s="105">
        <v>83</v>
      </c>
      <c r="E21" s="105">
        <v>4</v>
      </c>
      <c r="F21" s="98" t="s">
        <v>69</v>
      </c>
    </row>
    <row r="22" spans="1:6" ht="34.5" thickBot="1" x14ac:dyDescent="0.3">
      <c r="A22" s="104" t="s">
        <v>1335</v>
      </c>
      <c r="B22" s="98" t="s">
        <v>944</v>
      </c>
      <c r="C22" s="105">
        <v>26</v>
      </c>
      <c r="D22" s="105">
        <v>24</v>
      </c>
      <c r="E22" s="105">
        <v>2</v>
      </c>
      <c r="F22" s="98" t="s">
        <v>69</v>
      </c>
    </row>
    <row r="23" spans="1:6" ht="34.5" thickBot="1" x14ac:dyDescent="0.3">
      <c r="A23" s="104" t="s">
        <v>1335</v>
      </c>
      <c r="B23" s="98" t="s">
        <v>1343</v>
      </c>
      <c r="C23" s="105">
        <v>3</v>
      </c>
      <c r="D23" s="105"/>
      <c r="E23" s="105">
        <v>3</v>
      </c>
      <c r="F23" s="98" t="s">
        <v>69</v>
      </c>
    </row>
    <row r="24" spans="1:6" ht="34.5" thickBot="1" x14ac:dyDescent="0.3">
      <c r="A24" s="104" t="s">
        <v>1344</v>
      </c>
      <c r="B24" s="98" t="s">
        <v>1344</v>
      </c>
      <c r="C24" s="105">
        <v>7</v>
      </c>
      <c r="D24" s="105">
        <v>2</v>
      </c>
      <c r="E24" s="105">
        <v>5</v>
      </c>
      <c r="F24" s="98" t="s">
        <v>69</v>
      </c>
    </row>
    <row r="25" spans="1:6" ht="23.25" thickBot="1" x14ac:dyDescent="0.3">
      <c r="A25" s="104" t="s">
        <v>1344</v>
      </c>
      <c r="B25" s="98" t="s">
        <v>1345</v>
      </c>
      <c r="C25" s="105">
        <v>17</v>
      </c>
      <c r="D25" s="105">
        <v>9</v>
      </c>
      <c r="E25" s="105">
        <v>8</v>
      </c>
      <c r="F25" s="98" t="s">
        <v>69</v>
      </c>
    </row>
    <row r="26" spans="1:6" ht="23.25" thickBot="1" x14ac:dyDescent="0.3">
      <c r="A26" s="104" t="s">
        <v>1344</v>
      </c>
      <c r="B26" s="98" t="s">
        <v>935</v>
      </c>
      <c r="C26" s="105">
        <v>10</v>
      </c>
      <c r="D26" s="105">
        <v>7</v>
      </c>
      <c r="E26" s="105">
        <v>3</v>
      </c>
      <c r="F26" s="98" t="s">
        <v>69</v>
      </c>
    </row>
    <row r="27" spans="1:6" ht="23.25" thickBot="1" x14ac:dyDescent="0.3">
      <c r="A27" s="104" t="s">
        <v>1344</v>
      </c>
      <c r="B27" s="98" t="s">
        <v>936</v>
      </c>
      <c r="C27" s="105">
        <v>14</v>
      </c>
      <c r="D27" s="105">
        <v>10</v>
      </c>
      <c r="E27" s="105">
        <v>4</v>
      </c>
      <c r="F27" s="98" t="s">
        <v>69</v>
      </c>
    </row>
    <row r="28" spans="1:6" ht="23.25" thickBot="1" x14ac:dyDescent="0.3">
      <c r="A28" s="104" t="s">
        <v>1344</v>
      </c>
      <c r="B28" s="98" t="s">
        <v>933</v>
      </c>
      <c r="C28" s="105">
        <v>20</v>
      </c>
      <c r="D28" s="105">
        <v>6</v>
      </c>
      <c r="E28" s="105">
        <v>14</v>
      </c>
      <c r="F28" s="98" t="s">
        <v>69</v>
      </c>
    </row>
    <row r="29" spans="1:6" ht="23.25" thickBot="1" x14ac:dyDescent="0.3">
      <c r="A29" s="104" t="s">
        <v>1344</v>
      </c>
      <c r="B29" s="98" t="s">
        <v>1346</v>
      </c>
      <c r="C29" s="105">
        <v>5</v>
      </c>
      <c r="D29" s="105">
        <v>3</v>
      </c>
      <c r="E29" s="105">
        <v>2</v>
      </c>
      <c r="F29" s="98" t="s">
        <v>69</v>
      </c>
    </row>
    <row r="30" spans="1:6" ht="23.25" thickBot="1" x14ac:dyDescent="0.3">
      <c r="A30" s="104" t="s">
        <v>1344</v>
      </c>
      <c r="B30" s="98" t="s">
        <v>1347</v>
      </c>
      <c r="C30" s="105">
        <v>4</v>
      </c>
      <c r="D30" s="105"/>
      <c r="E30" s="105">
        <v>4</v>
      </c>
      <c r="F30" s="98" t="s">
        <v>69</v>
      </c>
    </row>
    <row r="31" spans="1:6" ht="23.25" thickBot="1" x14ac:dyDescent="0.3">
      <c r="A31" s="104" t="s">
        <v>1344</v>
      </c>
      <c r="B31" s="98" t="s">
        <v>1348</v>
      </c>
      <c r="C31" s="105">
        <v>1</v>
      </c>
      <c r="D31" s="105">
        <v>1</v>
      </c>
      <c r="E31" s="105"/>
      <c r="F31" s="98" t="s">
        <v>69</v>
      </c>
    </row>
    <row r="32" spans="1:6" ht="23.25" thickBot="1" x14ac:dyDescent="0.3">
      <c r="A32" s="104" t="s">
        <v>1344</v>
      </c>
      <c r="B32" s="98" t="s">
        <v>934</v>
      </c>
      <c r="C32" s="105">
        <v>7</v>
      </c>
      <c r="D32" s="105">
        <v>1</v>
      </c>
      <c r="E32" s="105">
        <v>6</v>
      </c>
      <c r="F32" s="98" t="s">
        <v>69</v>
      </c>
    </row>
    <row r="33" spans="1:6" ht="23.25" thickBot="1" x14ac:dyDescent="0.3">
      <c r="A33" s="104" t="s">
        <v>1344</v>
      </c>
      <c r="B33" s="98" t="s">
        <v>1349</v>
      </c>
      <c r="C33" s="105">
        <v>2</v>
      </c>
      <c r="D33" s="105"/>
      <c r="E33" s="105">
        <v>2</v>
      </c>
      <c r="F33" s="98" t="s">
        <v>69</v>
      </c>
    </row>
    <row r="34" spans="1:6" ht="23.25" thickBot="1" x14ac:dyDescent="0.3">
      <c r="A34" s="104" t="s">
        <v>1344</v>
      </c>
      <c r="B34" s="98" t="s">
        <v>1350</v>
      </c>
      <c r="C34" s="105">
        <v>1</v>
      </c>
      <c r="D34" s="105"/>
      <c r="E34" s="105">
        <v>1</v>
      </c>
      <c r="F34" s="98" t="s">
        <v>69</v>
      </c>
    </row>
    <row r="35" spans="1:6" ht="23.25" thickBot="1" x14ac:dyDescent="0.3">
      <c r="A35" s="104" t="s">
        <v>1344</v>
      </c>
      <c r="B35" s="98" t="s">
        <v>1351</v>
      </c>
      <c r="C35" s="105">
        <v>16</v>
      </c>
      <c r="D35" s="105">
        <v>6</v>
      </c>
      <c r="E35" s="105">
        <v>10</v>
      </c>
      <c r="F35" s="98" t="s">
        <v>69</v>
      </c>
    </row>
    <row r="36" spans="1:6" ht="23.25" thickBot="1" x14ac:dyDescent="0.3">
      <c r="A36" s="104" t="s">
        <v>1344</v>
      </c>
      <c r="B36" s="98" t="s">
        <v>1352</v>
      </c>
      <c r="C36" s="105">
        <v>1</v>
      </c>
      <c r="D36" s="105"/>
      <c r="E36" s="105">
        <v>1</v>
      </c>
      <c r="F36" s="98" t="s">
        <v>69</v>
      </c>
    </row>
    <row r="37" spans="1:6" ht="23.25" thickBot="1" x14ac:dyDescent="0.3">
      <c r="A37" s="104" t="s">
        <v>1344</v>
      </c>
      <c r="B37" s="98" t="s">
        <v>1353</v>
      </c>
      <c r="C37" s="105">
        <v>2</v>
      </c>
      <c r="D37" s="105">
        <v>1</v>
      </c>
      <c r="E37" s="105">
        <v>1</v>
      </c>
      <c r="F37" s="98" t="s">
        <v>69</v>
      </c>
    </row>
    <row r="38" spans="1:6" ht="23.25" thickBot="1" x14ac:dyDescent="0.3">
      <c r="A38" s="104" t="s">
        <v>1344</v>
      </c>
      <c r="B38" s="98" t="s">
        <v>951</v>
      </c>
      <c r="C38" s="105">
        <v>6</v>
      </c>
      <c r="D38" s="105">
        <v>5</v>
      </c>
      <c r="E38" s="105">
        <v>1</v>
      </c>
      <c r="F38" s="98" t="s">
        <v>69</v>
      </c>
    </row>
    <row r="39" spans="1:6" ht="23.25" thickBot="1" x14ac:dyDescent="0.3">
      <c r="A39" s="104" t="s">
        <v>1344</v>
      </c>
      <c r="B39" s="98" t="s">
        <v>1354</v>
      </c>
      <c r="C39" s="105">
        <v>8</v>
      </c>
      <c r="D39" s="105">
        <v>3</v>
      </c>
      <c r="E39" s="105">
        <v>5</v>
      </c>
      <c r="F39" s="98" t="s">
        <v>69</v>
      </c>
    </row>
    <row r="40" spans="1:6" ht="34.5" thickBot="1" x14ac:dyDescent="0.3">
      <c r="A40" s="104" t="s">
        <v>1344</v>
      </c>
      <c r="B40" s="98" t="s">
        <v>1355</v>
      </c>
      <c r="C40" s="105">
        <v>1</v>
      </c>
      <c r="D40" s="105"/>
      <c r="E40" s="105">
        <v>1</v>
      </c>
      <c r="F40" s="98" t="s">
        <v>69</v>
      </c>
    </row>
    <row r="41" spans="1:6" ht="34.5" thickBot="1" x14ac:dyDescent="0.3">
      <c r="A41" s="104" t="s">
        <v>1356</v>
      </c>
      <c r="B41" s="98" t="s">
        <v>1356</v>
      </c>
      <c r="C41" s="105">
        <v>28</v>
      </c>
      <c r="D41" s="105">
        <v>11</v>
      </c>
      <c r="E41" s="105">
        <v>17</v>
      </c>
      <c r="F41" s="98" t="s">
        <v>69</v>
      </c>
    </row>
    <row r="42" spans="1:6" ht="34.5" thickBot="1" x14ac:dyDescent="0.3">
      <c r="A42" s="104" t="s">
        <v>1356</v>
      </c>
      <c r="B42" s="98" t="s">
        <v>1357</v>
      </c>
      <c r="C42" s="105">
        <v>16</v>
      </c>
      <c r="D42" s="105">
        <v>7</v>
      </c>
      <c r="E42" s="105">
        <v>9</v>
      </c>
      <c r="F42" s="98" t="s">
        <v>69</v>
      </c>
    </row>
    <row r="43" spans="1:6" ht="34.5" thickBot="1" x14ac:dyDescent="0.3">
      <c r="A43" s="104" t="s">
        <v>1356</v>
      </c>
      <c r="B43" s="98" t="s">
        <v>1358</v>
      </c>
      <c r="C43" s="105">
        <v>71</v>
      </c>
      <c r="D43" s="105">
        <v>33</v>
      </c>
      <c r="E43" s="105">
        <v>38</v>
      </c>
      <c r="F43" s="98" t="s">
        <v>69</v>
      </c>
    </row>
    <row r="44" spans="1:6" ht="34.5" thickBot="1" x14ac:dyDescent="0.3">
      <c r="A44" s="104" t="s">
        <v>1356</v>
      </c>
      <c r="B44" s="98" t="s">
        <v>1359</v>
      </c>
      <c r="C44" s="105">
        <v>3</v>
      </c>
      <c r="D44" s="105"/>
      <c r="E44" s="105">
        <v>3</v>
      </c>
      <c r="F44" s="98" t="s">
        <v>69</v>
      </c>
    </row>
    <row r="45" spans="1:6" ht="34.5" thickBot="1" x14ac:dyDescent="0.3">
      <c r="A45" s="104" t="s">
        <v>1356</v>
      </c>
      <c r="B45" s="98" t="s">
        <v>1360</v>
      </c>
      <c r="C45" s="105">
        <v>3</v>
      </c>
      <c r="D45" s="105"/>
      <c r="E45" s="105">
        <v>3</v>
      </c>
      <c r="F45" s="98" t="s">
        <v>69</v>
      </c>
    </row>
    <row r="46" spans="1:6" ht="34.5" thickBot="1" x14ac:dyDescent="0.3">
      <c r="A46" s="104" t="s">
        <v>1356</v>
      </c>
      <c r="B46" s="98" t="s">
        <v>1361</v>
      </c>
      <c r="C46" s="105">
        <v>5</v>
      </c>
      <c r="D46" s="105"/>
      <c r="E46" s="105">
        <v>5</v>
      </c>
      <c r="F46" s="98" t="s">
        <v>69</v>
      </c>
    </row>
    <row r="47" spans="1:6" ht="34.5" thickBot="1" x14ac:dyDescent="0.3">
      <c r="A47" s="104" t="s">
        <v>1356</v>
      </c>
      <c r="B47" s="98" t="s">
        <v>1362</v>
      </c>
      <c r="C47" s="105">
        <v>5</v>
      </c>
      <c r="D47" s="105"/>
      <c r="E47" s="105">
        <v>5</v>
      </c>
      <c r="F47" s="98" t="s">
        <v>69</v>
      </c>
    </row>
    <row r="48" spans="1:6" ht="34.5" thickBot="1" x14ac:dyDescent="0.3">
      <c r="A48" s="104" t="s">
        <v>1356</v>
      </c>
      <c r="B48" s="98" t="s">
        <v>1363</v>
      </c>
      <c r="C48" s="105">
        <v>8</v>
      </c>
      <c r="D48" s="105">
        <v>4</v>
      </c>
      <c r="E48" s="105">
        <v>4</v>
      </c>
      <c r="F48" s="98" t="s">
        <v>69</v>
      </c>
    </row>
    <row r="49" spans="1:6" ht="34.5" thickBot="1" x14ac:dyDescent="0.3">
      <c r="A49" s="104" t="s">
        <v>1356</v>
      </c>
      <c r="B49" s="98" t="s">
        <v>945</v>
      </c>
      <c r="C49" s="105">
        <v>11</v>
      </c>
      <c r="D49" s="105">
        <v>2</v>
      </c>
      <c r="E49" s="105">
        <v>9</v>
      </c>
      <c r="F49" s="98" t="s">
        <v>69</v>
      </c>
    </row>
    <row r="50" spans="1:6" ht="34.5" thickBot="1" x14ac:dyDescent="0.3">
      <c r="A50" s="104" t="s">
        <v>1356</v>
      </c>
      <c r="B50" s="98" t="s">
        <v>1364</v>
      </c>
      <c r="C50" s="105">
        <v>1</v>
      </c>
      <c r="D50" s="105"/>
      <c r="E50" s="105">
        <v>1</v>
      </c>
      <c r="F50" s="98" t="s">
        <v>69</v>
      </c>
    </row>
    <row r="51" spans="1:6" ht="34.5" thickBot="1" x14ac:dyDescent="0.3">
      <c r="A51" s="104" t="s">
        <v>1356</v>
      </c>
      <c r="B51" s="98" t="s">
        <v>1365</v>
      </c>
      <c r="C51" s="105">
        <v>6</v>
      </c>
      <c r="D51" s="105">
        <v>2</v>
      </c>
      <c r="E51" s="105">
        <v>4</v>
      </c>
      <c r="F51" s="98" t="s">
        <v>69</v>
      </c>
    </row>
    <row r="52" spans="1:6" ht="34.5" thickBot="1" x14ac:dyDescent="0.3">
      <c r="A52" s="104" t="s">
        <v>1356</v>
      </c>
      <c r="B52" s="98" t="s">
        <v>1366</v>
      </c>
      <c r="C52" s="105">
        <v>40</v>
      </c>
      <c r="D52" s="105">
        <v>13</v>
      </c>
      <c r="E52" s="105">
        <v>27</v>
      </c>
      <c r="F52" s="98" t="s">
        <v>69</v>
      </c>
    </row>
    <row r="53" spans="1:6" ht="34.5" thickBot="1" x14ac:dyDescent="0.3">
      <c r="A53" s="104" t="s">
        <v>1356</v>
      </c>
      <c r="B53" s="98" t="s">
        <v>1367</v>
      </c>
      <c r="C53" s="105">
        <v>8</v>
      </c>
      <c r="D53" s="105">
        <v>2</v>
      </c>
      <c r="E53" s="105">
        <v>6</v>
      </c>
      <c r="F53" s="98" t="s">
        <v>69</v>
      </c>
    </row>
    <row r="54" spans="1:6" ht="34.5" thickBot="1" x14ac:dyDescent="0.3">
      <c r="A54" s="104" t="s">
        <v>1356</v>
      </c>
      <c r="B54" s="98" t="s">
        <v>952</v>
      </c>
      <c r="C54" s="105">
        <v>3</v>
      </c>
      <c r="D54" s="105"/>
      <c r="E54" s="105">
        <v>3</v>
      </c>
      <c r="F54" s="98" t="s">
        <v>69</v>
      </c>
    </row>
    <row r="55" spans="1:6" ht="23.25" thickBot="1" x14ac:dyDescent="0.3">
      <c r="A55" s="104" t="s">
        <v>1368</v>
      </c>
      <c r="B55" s="98" t="s">
        <v>1368</v>
      </c>
      <c r="C55" s="105">
        <v>15</v>
      </c>
      <c r="D55" s="105">
        <v>7</v>
      </c>
      <c r="E55" s="105">
        <v>8</v>
      </c>
      <c r="F55" s="98" t="s">
        <v>69</v>
      </c>
    </row>
    <row r="56" spans="1:6" ht="23.25" thickBot="1" x14ac:dyDescent="0.3">
      <c r="A56" s="104" t="s">
        <v>1368</v>
      </c>
      <c r="B56" s="98" t="s">
        <v>939</v>
      </c>
      <c r="C56" s="105">
        <v>34</v>
      </c>
      <c r="D56" s="105">
        <v>25</v>
      </c>
      <c r="E56" s="105">
        <v>9</v>
      </c>
      <c r="F56" s="98" t="s">
        <v>69</v>
      </c>
    </row>
    <row r="57" spans="1:6" ht="23.25" thickBot="1" x14ac:dyDescent="0.3">
      <c r="A57" s="104" t="s">
        <v>1368</v>
      </c>
      <c r="B57" s="98" t="s">
        <v>940</v>
      </c>
      <c r="C57" s="105">
        <v>29</v>
      </c>
      <c r="D57" s="105">
        <v>20</v>
      </c>
      <c r="E57" s="105">
        <v>9</v>
      </c>
      <c r="F57" s="98" t="s">
        <v>69</v>
      </c>
    </row>
    <row r="58" spans="1:6" ht="23.25" thickBot="1" x14ac:dyDescent="0.3">
      <c r="A58" s="104" t="s">
        <v>1368</v>
      </c>
      <c r="B58" s="98" t="s">
        <v>941</v>
      </c>
      <c r="C58" s="105">
        <v>31</v>
      </c>
      <c r="D58" s="105">
        <v>28</v>
      </c>
      <c r="E58" s="105">
        <v>3</v>
      </c>
      <c r="F58" s="98" t="s">
        <v>69</v>
      </c>
    </row>
    <row r="59" spans="1:6" ht="23.25" thickBot="1" x14ac:dyDescent="0.3">
      <c r="A59" s="104" t="s">
        <v>1368</v>
      </c>
      <c r="B59" s="98" t="s">
        <v>1369</v>
      </c>
      <c r="C59" s="105">
        <v>2</v>
      </c>
      <c r="D59" s="105"/>
      <c r="E59" s="105">
        <v>2</v>
      </c>
      <c r="F59" s="98" t="s">
        <v>69</v>
      </c>
    </row>
    <row r="60" spans="1:6" ht="23.25" thickBot="1" x14ac:dyDescent="0.3">
      <c r="A60" s="104" t="s">
        <v>1368</v>
      </c>
      <c r="B60" s="98" t="s">
        <v>1370</v>
      </c>
      <c r="C60" s="105">
        <v>1</v>
      </c>
      <c r="D60" s="105"/>
      <c r="E60" s="105">
        <v>1</v>
      </c>
      <c r="F60" s="98" t="s">
        <v>69</v>
      </c>
    </row>
    <row r="61" spans="1:6" ht="23.25" thickBot="1" x14ac:dyDescent="0.3">
      <c r="A61" s="104" t="s">
        <v>1368</v>
      </c>
      <c r="B61" s="98" t="s">
        <v>1371</v>
      </c>
      <c r="C61" s="105">
        <v>8</v>
      </c>
      <c r="D61" s="105">
        <v>1</v>
      </c>
      <c r="E61" s="105">
        <v>7</v>
      </c>
      <c r="F61" s="98" t="s">
        <v>69</v>
      </c>
    </row>
    <row r="62" spans="1:6" ht="23.25" thickBot="1" x14ac:dyDescent="0.3">
      <c r="A62" s="104" t="s">
        <v>1368</v>
      </c>
      <c r="B62" s="98" t="s">
        <v>1372</v>
      </c>
      <c r="C62" s="105">
        <v>1</v>
      </c>
      <c r="D62" s="105"/>
      <c r="E62" s="105">
        <v>1</v>
      </c>
      <c r="F62" s="98" t="s">
        <v>69</v>
      </c>
    </row>
    <row r="63" spans="1:6" ht="23.25" thickBot="1" x14ac:dyDescent="0.3">
      <c r="A63" s="104" t="s">
        <v>1368</v>
      </c>
      <c r="B63" s="98" t="s">
        <v>1373</v>
      </c>
      <c r="C63" s="105">
        <v>1</v>
      </c>
      <c r="D63" s="105"/>
      <c r="E63" s="105">
        <v>1</v>
      </c>
      <c r="F63" s="98" t="s">
        <v>69</v>
      </c>
    </row>
    <row r="64" spans="1:6" ht="23.25" thickBot="1" x14ac:dyDescent="0.3">
      <c r="A64" s="104" t="s">
        <v>1368</v>
      </c>
      <c r="B64" s="98" t="s">
        <v>1374</v>
      </c>
      <c r="C64" s="105">
        <v>325</v>
      </c>
      <c r="D64" s="105">
        <v>295</v>
      </c>
      <c r="E64" s="105">
        <v>30</v>
      </c>
      <c r="F64" s="98" t="s">
        <v>69</v>
      </c>
    </row>
    <row r="65" spans="1:6" ht="23.25" thickBot="1" x14ac:dyDescent="0.3">
      <c r="A65" s="104" t="s">
        <v>1368</v>
      </c>
      <c r="B65" s="98" t="s">
        <v>1375</v>
      </c>
      <c r="C65" s="105">
        <v>298</v>
      </c>
      <c r="D65" s="105">
        <v>271</v>
      </c>
      <c r="E65" s="105">
        <v>27</v>
      </c>
      <c r="F65" s="98" t="s">
        <v>69</v>
      </c>
    </row>
    <row r="66" spans="1:6" ht="23.25" thickBot="1" x14ac:dyDescent="0.3">
      <c r="A66" s="104" t="s">
        <v>1368</v>
      </c>
      <c r="B66" s="98" t="s">
        <v>1376</v>
      </c>
      <c r="C66" s="105">
        <v>3</v>
      </c>
      <c r="D66" s="105">
        <v>1</v>
      </c>
      <c r="E66" s="105">
        <v>2</v>
      </c>
      <c r="F66" s="98" t="s">
        <v>69</v>
      </c>
    </row>
    <row r="67" spans="1:6" ht="23.25" thickBot="1" x14ac:dyDescent="0.3">
      <c r="A67" s="104" t="s">
        <v>1368</v>
      </c>
      <c r="B67" s="98" t="s">
        <v>1377</v>
      </c>
      <c r="C67" s="105">
        <v>1</v>
      </c>
      <c r="D67" s="105"/>
      <c r="E67" s="105">
        <v>1</v>
      </c>
      <c r="F67" s="98" t="s">
        <v>69</v>
      </c>
    </row>
    <row r="68" spans="1:6" ht="23.25" thickBot="1" x14ac:dyDescent="0.3">
      <c r="A68" s="104" t="s">
        <v>1368</v>
      </c>
      <c r="B68" s="98" t="s">
        <v>1378</v>
      </c>
      <c r="C68" s="105">
        <v>30</v>
      </c>
      <c r="D68" s="105">
        <v>20</v>
      </c>
      <c r="E68" s="105">
        <v>10</v>
      </c>
      <c r="F68" s="98" t="s">
        <v>69</v>
      </c>
    </row>
    <row r="69" spans="1:6" ht="23.25" thickBot="1" x14ac:dyDescent="0.3">
      <c r="A69" s="104" t="s">
        <v>1379</v>
      </c>
      <c r="B69" s="98" t="s">
        <v>1379</v>
      </c>
      <c r="C69" s="105">
        <v>11</v>
      </c>
      <c r="D69" s="105">
        <v>3</v>
      </c>
      <c r="E69" s="105">
        <v>8</v>
      </c>
      <c r="F69" s="98" t="s">
        <v>69</v>
      </c>
    </row>
    <row r="70" spans="1:6" ht="23.25" thickBot="1" x14ac:dyDescent="0.3">
      <c r="A70" s="104" t="s">
        <v>937</v>
      </c>
      <c r="B70" s="98" t="s">
        <v>1380</v>
      </c>
      <c r="C70" s="105">
        <v>39</v>
      </c>
      <c r="D70" s="105">
        <v>36</v>
      </c>
      <c r="E70" s="105">
        <v>3</v>
      </c>
      <c r="F70" s="98" t="s">
        <v>69</v>
      </c>
    </row>
    <row r="71" spans="1:6" ht="15.75" thickBot="1" x14ac:dyDescent="0.3">
      <c r="A71" s="104" t="s">
        <v>937</v>
      </c>
      <c r="B71" s="98" t="s">
        <v>1381</v>
      </c>
      <c r="C71" s="105">
        <v>3</v>
      </c>
      <c r="D71" s="105"/>
      <c r="E71" s="105">
        <v>3</v>
      </c>
      <c r="F71" s="98" t="s">
        <v>69</v>
      </c>
    </row>
    <row r="72" spans="1:6" ht="23.25" thickBot="1" x14ac:dyDescent="0.3">
      <c r="A72" s="104" t="s">
        <v>937</v>
      </c>
      <c r="B72" s="98" t="s">
        <v>1382</v>
      </c>
      <c r="C72" s="105">
        <v>4</v>
      </c>
      <c r="D72" s="105"/>
      <c r="E72" s="105">
        <v>4</v>
      </c>
      <c r="F72" s="98" t="s">
        <v>69</v>
      </c>
    </row>
    <row r="73" spans="1:6" ht="23.25" thickBot="1" x14ac:dyDescent="0.3">
      <c r="A73" s="104" t="s">
        <v>937</v>
      </c>
      <c r="B73" s="98" t="s">
        <v>1383</v>
      </c>
      <c r="C73" s="105">
        <v>2</v>
      </c>
      <c r="D73" s="105"/>
      <c r="E73" s="105">
        <v>2</v>
      </c>
      <c r="F73" s="98" t="s">
        <v>69</v>
      </c>
    </row>
    <row r="74" spans="1:6" ht="23.25" thickBot="1" x14ac:dyDescent="0.3">
      <c r="A74" s="104" t="s">
        <v>937</v>
      </c>
      <c r="B74" s="98" t="s">
        <v>1384</v>
      </c>
      <c r="C74" s="105">
        <v>1</v>
      </c>
      <c r="D74" s="105"/>
      <c r="E74" s="105">
        <v>1</v>
      </c>
      <c r="F74" s="98" t="s">
        <v>69</v>
      </c>
    </row>
    <row r="75" spans="1:6" ht="23.25" thickBot="1" x14ac:dyDescent="0.3">
      <c r="A75" s="104" t="s">
        <v>937</v>
      </c>
      <c r="B75" s="98" t="s">
        <v>1385</v>
      </c>
      <c r="C75" s="105">
        <v>5</v>
      </c>
      <c r="D75" s="105"/>
      <c r="E75" s="105">
        <v>5</v>
      </c>
      <c r="F75" s="98" t="s">
        <v>69</v>
      </c>
    </row>
    <row r="76" spans="1:6" ht="15.75" thickBot="1" x14ac:dyDescent="0.3">
      <c r="A76" s="104" t="s">
        <v>937</v>
      </c>
      <c r="B76" s="98" t="s">
        <v>937</v>
      </c>
      <c r="C76" s="105">
        <v>60</v>
      </c>
      <c r="D76" s="105">
        <v>14</v>
      </c>
      <c r="E76" s="105">
        <v>46</v>
      </c>
      <c r="F76" s="98" t="s">
        <v>69</v>
      </c>
    </row>
    <row r="77" spans="1:6" ht="23.25" thickBot="1" x14ac:dyDescent="0.3">
      <c r="A77" s="104" t="s">
        <v>938</v>
      </c>
      <c r="B77" s="104" t="s">
        <v>938</v>
      </c>
      <c r="C77" s="104">
        <v>25</v>
      </c>
      <c r="D77" s="104">
        <v>6</v>
      </c>
      <c r="E77" s="104">
        <v>19</v>
      </c>
      <c r="F77" s="98" t="s">
        <v>69</v>
      </c>
    </row>
    <row r="78" spans="1:6" ht="15.75" thickBot="1" x14ac:dyDescent="0.3">
      <c r="A78" s="104" t="s">
        <v>947</v>
      </c>
      <c r="B78" s="98" t="s">
        <v>1386</v>
      </c>
      <c r="C78" s="105">
        <v>4</v>
      </c>
      <c r="D78" s="105">
        <v>2</v>
      </c>
      <c r="E78" s="105">
        <v>2</v>
      </c>
      <c r="F78" s="98" t="s">
        <v>69</v>
      </c>
    </row>
    <row r="79" spans="1:6" ht="15.75" thickBot="1" x14ac:dyDescent="0.3">
      <c r="A79" s="104" t="s">
        <v>947</v>
      </c>
      <c r="B79" s="98" t="s">
        <v>1025</v>
      </c>
      <c r="C79" s="105">
        <v>12</v>
      </c>
      <c r="D79" s="105">
        <v>6</v>
      </c>
      <c r="E79" s="105">
        <v>6</v>
      </c>
      <c r="F79" s="98" t="s">
        <v>69</v>
      </c>
    </row>
    <row r="80" spans="1:6" ht="23.25" thickBot="1" x14ac:dyDescent="0.3">
      <c r="A80" s="104" t="s">
        <v>947</v>
      </c>
      <c r="B80" s="98" t="s">
        <v>1387</v>
      </c>
      <c r="C80" s="105">
        <v>10</v>
      </c>
      <c r="D80" s="105"/>
      <c r="E80" s="105">
        <v>10</v>
      </c>
      <c r="F80" s="98" t="s">
        <v>69</v>
      </c>
    </row>
    <row r="81" spans="1:6" ht="15.75" thickBot="1" x14ac:dyDescent="0.3">
      <c r="A81" s="104" t="s">
        <v>947</v>
      </c>
      <c r="B81" s="98" t="s">
        <v>1388</v>
      </c>
      <c r="C81" s="105">
        <v>23</v>
      </c>
      <c r="D81" s="105">
        <v>12</v>
      </c>
      <c r="E81" s="105">
        <v>11</v>
      </c>
      <c r="F81" s="98" t="s">
        <v>69</v>
      </c>
    </row>
    <row r="82" spans="1:6" ht="23.25" thickBot="1" x14ac:dyDescent="0.3">
      <c r="A82" s="104" t="s">
        <v>947</v>
      </c>
      <c r="B82" s="98" t="s">
        <v>1389</v>
      </c>
      <c r="C82" s="105">
        <v>12</v>
      </c>
      <c r="D82" s="105"/>
      <c r="E82" s="105">
        <v>12</v>
      </c>
      <c r="F82" s="98" t="s">
        <v>69</v>
      </c>
    </row>
    <row r="83" spans="1:6" ht="15.75" thickBot="1" x14ac:dyDescent="0.3">
      <c r="A83" s="104" t="s">
        <v>947</v>
      </c>
      <c r="B83" s="98" t="s">
        <v>946</v>
      </c>
      <c r="C83" s="105">
        <v>12</v>
      </c>
      <c r="D83" s="105">
        <v>4</v>
      </c>
      <c r="E83" s="105">
        <v>8</v>
      </c>
      <c r="F83" s="98" t="s">
        <v>69</v>
      </c>
    </row>
    <row r="84" spans="1:6" ht="23.25" thickBot="1" x14ac:dyDescent="0.3">
      <c r="A84" s="104" t="s">
        <v>947</v>
      </c>
      <c r="B84" s="98" t="s">
        <v>1390</v>
      </c>
      <c r="C84" s="105">
        <v>21</v>
      </c>
      <c r="D84" s="105">
        <v>4</v>
      </c>
      <c r="E84" s="105">
        <v>17</v>
      </c>
      <c r="F84" s="98" t="s">
        <v>69</v>
      </c>
    </row>
    <row r="85" spans="1:6" ht="15.75" thickBot="1" x14ac:dyDescent="0.3">
      <c r="A85" s="104" t="s">
        <v>947</v>
      </c>
      <c r="B85" s="98" t="s">
        <v>1391</v>
      </c>
      <c r="C85" s="105">
        <v>3</v>
      </c>
      <c r="D85" s="105"/>
      <c r="E85" s="105">
        <v>3</v>
      </c>
      <c r="F85" s="98" t="s">
        <v>69</v>
      </c>
    </row>
    <row r="86" spans="1:6" ht="15.75" thickBot="1" x14ac:dyDescent="0.3">
      <c r="A86" s="104" t="s">
        <v>947</v>
      </c>
      <c r="B86" s="98" t="s">
        <v>1392</v>
      </c>
      <c r="C86" s="105">
        <v>8</v>
      </c>
      <c r="D86" s="105">
        <v>5</v>
      </c>
      <c r="E86" s="105">
        <v>3</v>
      </c>
      <c r="F86" s="98" t="s">
        <v>69</v>
      </c>
    </row>
    <row r="87" spans="1:6" ht="15.75" thickBot="1" x14ac:dyDescent="0.3">
      <c r="A87" s="104" t="s">
        <v>947</v>
      </c>
      <c r="B87" s="98" t="s">
        <v>1393</v>
      </c>
      <c r="C87" s="105">
        <v>14</v>
      </c>
      <c r="D87" s="105">
        <v>12</v>
      </c>
      <c r="E87" s="105">
        <v>2</v>
      </c>
      <c r="F87" s="98" t="s">
        <v>69</v>
      </c>
    </row>
    <row r="88" spans="1:6" ht="15.75" thickBot="1" x14ac:dyDescent="0.3">
      <c r="A88" s="104" t="s">
        <v>947</v>
      </c>
      <c r="B88" s="98" t="s">
        <v>947</v>
      </c>
      <c r="C88" s="105">
        <v>9</v>
      </c>
      <c r="D88" s="105">
        <v>1</v>
      </c>
      <c r="E88" s="105">
        <v>8</v>
      </c>
      <c r="F88" s="98" t="s">
        <v>69</v>
      </c>
    </row>
    <row r="89" spans="1:6" ht="15.75" thickBot="1" x14ac:dyDescent="0.3">
      <c r="A89" s="104" t="s">
        <v>947</v>
      </c>
      <c r="B89" s="98" t="s">
        <v>948</v>
      </c>
      <c r="C89" s="105">
        <v>16</v>
      </c>
      <c r="D89" s="105">
        <v>6</v>
      </c>
      <c r="E89" s="105">
        <v>10</v>
      </c>
      <c r="F89" s="98" t="s">
        <v>69</v>
      </c>
    </row>
    <row r="90" spans="1:6" ht="15.75" thickBot="1" x14ac:dyDescent="0.3">
      <c r="A90" s="104" t="s">
        <v>1394</v>
      </c>
      <c r="B90" s="98" t="s">
        <v>1395</v>
      </c>
      <c r="C90" s="105">
        <v>5</v>
      </c>
      <c r="D90" s="105">
        <v>1</v>
      </c>
      <c r="E90" s="105">
        <v>4</v>
      </c>
      <c r="F90" s="98" t="s">
        <v>69</v>
      </c>
    </row>
    <row r="91" spans="1:6" ht="23.25" thickBot="1" x14ac:dyDescent="0.3">
      <c r="A91" s="104" t="s">
        <v>1394</v>
      </c>
      <c r="B91" s="98" t="s">
        <v>1396</v>
      </c>
      <c r="C91" s="105">
        <v>22</v>
      </c>
      <c r="D91" s="105">
        <v>3</v>
      </c>
      <c r="E91" s="105">
        <v>19</v>
      </c>
      <c r="F91" s="98" t="s">
        <v>69</v>
      </c>
    </row>
    <row r="92" spans="1:6" ht="23.25" thickBot="1" x14ac:dyDescent="0.3">
      <c r="A92" s="104" t="s">
        <v>1394</v>
      </c>
      <c r="B92" s="98" t="s">
        <v>1397</v>
      </c>
      <c r="C92" s="105">
        <v>14</v>
      </c>
      <c r="D92" s="105">
        <v>3</v>
      </c>
      <c r="E92" s="105">
        <v>11</v>
      </c>
      <c r="F92" s="98" t="s">
        <v>69</v>
      </c>
    </row>
    <row r="93" spans="1:6" ht="15.75" thickBot="1" x14ac:dyDescent="0.3">
      <c r="A93" s="104" t="s">
        <v>1394</v>
      </c>
      <c r="B93" s="98" t="s">
        <v>1398</v>
      </c>
      <c r="C93" s="105">
        <v>3</v>
      </c>
      <c r="D93" s="105"/>
      <c r="E93" s="105">
        <v>3</v>
      </c>
      <c r="F93" s="98" t="s">
        <v>69</v>
      </c>
    </row>
    <row r="94" spans="1:6" ht="15.75" thickBot="1" x14ac:dyDescent="0.3">
      <c r="A94" s="104" t="s">
        <v>1394</v>
      </c>
      <c r="B94" s="98" t="s">
        <v>1399</v>
      </c>
      <c r="C94" s="105">
        <v>11</v>
      </c>
      <c r="D94" s="105"/>
      <c r="E94" s="105">
        <v>11</v>
      </c>
      <c r="F94" s="98" t="s">
        <v>69</v>
      </c>
    </row>
    <row r="95" spans="1:6" ht="23.25" thickBot="1" x14ac:dyDescent="0.3">
      <c r="A95" s="104" t="s">
        <v>1394</v>
      </c>
      <c r="B95" s="98" t="s">
        <v>1400</v>
      </c>
      <c r="C95" s="105">
        <v>3</v>
      </c>
      <c r="D95" s="105">
        <v>1</v>
      </c>
      <c r="E95" s="105">
        <v>2</v>
      </c>
      <c r="F95" s="98" t="s">
        <v>69</v>
      </c>
    </row>
    <row r="96" spans="1:6" ht="15.75" thickBot="1" x14ac:dyDescent="0.3">
      <c r="A96" s="104" t="s">
        <v>1394</v>
      </c>
      <c r="B96" s="98" t="s">
        <v>949</v>
      </c>
      <c r="C96" s="105">
        <v>37</v>
      </c>
      <c r="D96" s="105">
        <v>22</v>
      </c>
      <c r="E96" s="105">
        <v>15</v>
      </c>
      <c r="F96" s="98" t="s">
        <v>69</v>
      </c>
    </row>
    <row r="97" spans="1:6" ht="23.25" thickBot="1" x14ac:dyDescent="0.3">
      <c r="A97" s="104" t="s">
        <v>1394</v>
      </c>
      <c r="B97" s="98" t="s">
        <v>1029</v>
      </c>
      <c r="C97" s="105">
        <v>33</v>
      </c>
      <c r="D97" s="105">
        <v>1</v>
      </c>
      <c r="E97" s="105">
        <v>32</v>
      </c>
      <c r="F97" s="98" t="s">
        <v>69</v>
      </c>
    </row>
    <row r="98" spans="1:6" ht="23.25" thickBot="1" x14ac:dyDescent="0.3">
      <c r="A98" s="104" t="s">
        <v>1394</v>
      </c>
      <c r="B98" s="98" t="s">
        <v>1401</v>
      </c>
      <c r="C98" s="105">
        <v>58</v>
      </c>
      <c r="D98" s="105">
        <v>2</v>
      </c>
      <c r="E98" s="105">
        <v>56</v>
      </c>
      <c r="F98" s="98" t="s">
        <v>69</v>
      </c>
    </row>
    <row r="99" spans="1:6" ht="23.25" thickBot="1" x14ac:dyDescent="0.3">
      <c r="A99" s="104" t="s">
        <v>1394</v>
      </c>
      <c r="B99" s="98" t="s">
        <v>1402</v>
      </c>
      <c r="C99" s="105">
        <v>17</v>
      </c>
      <c r="D99" s="105">
        <v>14</v>
      </c>
      <c r="E99" s="105">
        <v>3</v>
      </c>
      <c r="F99" s="98" t="s">
        <v>69</v>
      </c>
    </row>
    <row r="100" spans="1:6" ht="15.75" thickBot="1" x14ac:dyDescent="0.3">
      <c r="A100" s="104" t="s">
        <v>1394</v>
      </c>
      <c r="B100" s="98" t="s">
        <v>950</v>
      </c>
      <c r="C100" s="105">
        <v>5</v>
      </c>
      <c r="D100" s="105">
        <v>3</v>
      </c>
      <c r="E100" s="105">
        <v>2</v>
      </c>
      <c r="F100" s="98" t="s">
        <v>69</v>
      </c>
    </row>
    <row r="101" spans="1:6" ht="15.75" thickBot="1" x14ac:dyDescent="0.3">
      <c r="A101" s="104" t="s">
        <v>1394</v>
      </c>
      <c r="B101" s="98" t="s">
        <v>1394</v>
      </c>
      <c r="C101" s="105">
        <v>13</v>
      </c>
      <c r="D101" s="105">
        <v>5</v>
      </c>
      <c r="E101" s="105">
        <v>8</v>
      </c>
      <c r="F101" s="98" t="s">
        <v>69</v>
      </c>
    </row>
    <row r="102" spans="1:6" ht="15.75" thickBot="1" x14ac:dyDescent="0.3">
      <c r="A102" s="104" t="s">
        <v>1403</v>
      </c>
      <c r="B102" s="98" t="s">
        <v>1404</v>
      </c>
      <c r="C102" s="105">
        <v>26</v>
      </c>
      <c r="D102" s="105">
        <v>3</v>
      </c>
      <c r="E102" s="105">
        <v>23</v>
      </c>
      <c r="F102" s="98" t="s">
        <v>69</v>
      </c>
    </row>
    <row r="103" spans="1:6" ht="15.75" thickBot="1" x14ac:dyDescent="0.3">
      <c r="A103" s="104" t="s">
        <v>1403</v>
      </c>
      <c r="B103" s="98" t="s">
        <v>1403</v>
      </c>
      <c r="C103" s="105">
        <v>11</v>
      </c>
      <c r="D103" s="105">
        <v>4</v>
      </c>
      <c r="E103" s="105">
        <v>7</v>
      </c>
      <c r="F103" s="98" t="s">
        <v>69</v>
      </c>
    </row>
    <row r="104" spans="1:6" ht="23.25" thickBot="1" x14ac:dyDescent="0.3">
      <c r="A104" s="104" t="s">
        <v>1405</v>
      </c>
      <c r="B104" s="98" t="s">
        <v>1406</v>
      </c>
      <c r="C104" s="105">
        <v>4</v>
      </c>
      <c r="D104" s="105"/>
      <c r="E104" s="105">
        <v>4</v>
      </c>
      <c r="F104" s="98" t="s">
        <v>69</v>
      </c>
    </row>
    <row r="105" spans="1:6" ht="15.75" thickBot="1" x14ac:dyDescent="0.3">
      <c r="A105" s="104" t="s">
        <v>1405</v>
      </c>
      <c r="B105" s="98" t="s">
        <v>953</v>
      </c>
      <c r="C105" s="105">
        <v>29</v>
      </c>
      <c r="D105" s="105">
        <v>15</v>
      </c>
      <c r="E105" s="105">
        <v>14</v>
      </c>
      <c r="F105" s="98" t="s">
        <v>69</v>
      </c>
    </row>
    <row r="106" spans="1:6" ht="15.75" thickBot="1" x14ac:dyDescent="0.3">
      <c r="A106" s="104" t="s">
        <v>1405</v>
      </c>
      <c r="B106" s="98" t="s">
        <v>954</v>
      </c>
      <c r="C106" s="105">
        <v>10</v>
      </c>
      <c r="D106" s="105">
        <v>3</v>
      </c>
      <c r="E106" s="105">
        <v>7</v>
      </c>
      <c r="F106" s="98" t="s">
        <v>69</v>
      </c>
    </row>
    <row r="107" spans="1:6" ht="15.75" thickBot="1" x14ac:dyDescent="0.3">
      <c r="A107" s="104" t="s">
        <v>1405</v>
      </c>
      <c r="B107" s="98" t="s">
        <v>955</v>
      </c>
      <c r="C107" s="105">
        <v>12</v>
      </c>
      <c r="D107" s="105">
        <v>4</v>
      </c>
      <c r="E107" s="105">
        <v>8</v>
      </c>
      <c r="F107" s="98" t="s">
        <v>69</v>
      </c>
    </row>
    <row r="108" spans="1:6" ht="15.75" thickBot="1" x14ac:dyDescent="0.3">
      <c r="A108" s="104" t="s">
        <v>1405</v>
      </c>
      <c r="B108" s="98" t="s">
        <v>956</v>
      </c>
      <c r="C108" s="105">
        <v>63</v>
      </c>
      <c r="D108" s="105">
        <v>9</v>
      </c>
      <c r="E108" s="105">
        <v>54</v>
      </c>
      <c r="F108" s="98" t="s">
        <v>69</v>
      </c>
    </row>
    <row r="109" spans="1:6" ht="23.25" thickBot="1" x14ac:dyDescent="0.3">
      <c r="A109" s="104" t="s">
        <v>1405</v>
      </c>
      <c r="B109" s="98" t="s">
        <v>1407</v>
      </c>
      <c r="C109" s="105">
        <v>22</v>
      </c>
      <c r="D109" s="105">
        <v>2</v>
      </c>
      <c r="E109" s="105">
        <v>20</v>
      </c>
      <c r="F109" s="98" t="s">
        <v>69</v>
      </c>
    </row>
    <row r="110" spans="1:6" ht="15.75" thickBot="1" x14ac:dyDescent="0.3">
      <c r="A110" s="104" t="s">
        <v>1405</v>
      </c>
      <c r="B110" s="98" t="s">
        <v>1405</v>
      </c>
      <c r="C110" s="105">
        <v>3</v>
      </c>
      <c r="D110" s="105"/>
      <c r="E110" s="105">
        <v>3</v>
      </c>
      <c r="F110" s="98" t="s">
        <v>69</v>
      </c>
    </row>
    <row r="111" spans="1:6" ht="15.75" thickBot="1" x14ac:dyDescent="0.3">
      <c r="A111" s="335" t="s">
        <v>10</v>
      </c>
      <c r="B111" s="336"/>
      <c r="C111" s="227">
        <f>SUM(C3:C110)</f>
        <v>2914</v>
      </c>
      <c r="D111" s="227">
        <f>SUM(D3:D110)</f>
        <v>1149</v>
      </c>
      <c r="E111" s="227">
        <f>SUM(E3:E110)</f>
        <v>1765</v>
      </c>
      <c r="F111" s="98" t="s">
        <v>69</v>
      </c>
    </row>
    <row r="112" spans="1:6" x14ac:dyDescent="0.25">
      <c r="B112" s="94"/>
      <c r="D112" s="97"/>
    </row>
    <row r="113" spans="2:4" x14ac:dyDescent="0.25">
      <c r="B113" s="95"/>
      <c r="D113" s="97"/>
    </row>
    <row r="114" spans="2:4" x14ac:dyDescent="0.25">
      <c r="B114" s="94"/>
      <c r="D114" s="97"/>
    </row>
    <row r="115" spans="2:4" x14ac:dyDescent="0.25">
      <c r="B115" s="95"/>
      <c r="D115" s="97"/>
    </row>
    <row r="116" spans="2:4" x14ac:dyDescent="0.25">
      <c r="B116" s="94"/>
      <c r="D116" s="97"/>
    </row>
    <row r="117" spans="2:4" x14ac:dyDescent="0.25">
      <c r="B117" s="95"/>
      <c r="D117" s="97"/>
    </row>
    <row r="118" spans="2:4" x14ac:dyDescent="0.25">
      <c r="B118" s="94"/>
      <c r="D118" s="97"/>
    </row>
    <row r="119" spans="2:4" x14ac:dyDescent="0.25">
      <c r="B119" s="95"/>
      <c r="D119" s="97"/>
    </row>
    <row r="120" spans="2:4" x14ac:dyDescent="0.25">
      <c r="B120" s="94"/>
      <c r="D120" s="97"/>
    </row>
    <row r="121" spans="2:4" x14ac:dyDescent="0.25">
      <c r="B121" s="95"/>
      <c r="D121" s="97"/>
    </row>
    <row r="122" spans="2:4" x14ac:dyDescent="0.25">
      <c r="B122" s="94"/>
      <c r="D122" s="97"/>
    </row>
    <row r="123" spans="2:4" x14ac:dyDescent="0.25">
      <c r="B123" s="95"/>
      <c r="D123" s="97"/>
    </row>
    <row r="124" spans="2:4" x14ac:dyDescent="0.25">
      <c r="B124" s="94"/>
      <c r="D124" s="97"/>
    </row>
    <row r="125" spans="2:4" x14ac:dyDescent="0.25">
      <c r="B125" s="95"/>
      <c r="D125" s="97"/>
    </row>
    <row r="126" spans="2:4" x14ac:dyDescent="0.25">
      <c r="B126" s="94"/>
      <c r="D126" s="97"/>
    </row>
    <row r="127" spans="2:4" x14ac:dyDescent="0.25">
      <c r="B127" s="95"/>
      <c r="D127" s="97"/>
    </row>
    <row r="128" spans="2:4" x14ac:dyDescent="0.25">
      <c r="B128" s="94"/>
      <c r="D128" s="97"/>
    </row>
    <row r="129" spans="2:4" x14ac:dyDescent="0.25">
      <c r="B129" s="95"/>
      <c r="D129" s="97"/>
    </row>
    <row r="130" spans="2:4" x14ac:dyDescent="0.25">
      <c r="B130" s="94"/>
      <c r="D130" s="97"/>
    </row>
    <row r="131" spans="2:4" x14ac:dyDescent="0.25">
      <c r="B131" s="95"/>
      <c r="D131" s="97"/>
    </row>
    <row r="132" spans="2:4" x14ac:dyDescent="0.25">
      <c r="B132" s="94"/>
      <c r="D132" s="97"/>
    </row>
    <row r="133" spans="2:4" x14ac:dyDescent="0.25">
      <c r="B133" s="95"/>
      <c r="D133" s="97"/>
    </row>
    <row r="134" spans="2:4" x14ac:dyDescent="0.25">
      <c r="B134" s="94"/>
      <c r="D134" s="97"/>
    </row>
    <row r="135" spans="2:4" x14ac:dyDescent="0.25">
      <c r="B135" s="95"/>
      <c r="D135" s="97"/>
    </row>
    <row r="136" spans="2:4" x14ac:dyDescent="0.25">
      <c r="B136" s="94"/>
      <c r="D136" s="97"/>
    </row>
    <row r="137" spans="2:4" x14ac:dyDescent="0.25">
      <c r="B137" s="95"/>
      <c r="D137" s="97"/>
    </row>
    <row r="138" spans="2:4" x14ac:dyDescent="0.25">
      <c r="B138" s="94"/>
      <c r="D138" s="97"/>
    </row>
    <row r="139" spans="2:4" x14ac:dyDescent="0.25">
      <c r="B139" s="94"/>
      <c r="D139" s="97"/>
    </row>
    <row r="140" spans="2:4" x14ac:dyDescent="0.25">
      <c r="B140" s="95"/>
      <c r="D140" s="97"/>
    </row>
    <row r="141" spans="2:4" x14ac:dyDescent="0.25">
      <c r="B141" s="94"/>
      <c r="D141" s="97"/>
    </row>
    <row r="142" spans="2:4" x14ac:dyDescent="0.25">
      <c r="B142" s="95"/>
      <c r="D142" s="97"/>
    </row>
    <row r="143" spans="2:4" x14ac:dyDescent="0.25">
      <c r="B143" s="94"/>
      <c r="D143" s="97"/>
    </row>
    <row r="144" spans="2:4" x14ac:dyDescent="0.25">
      <c r="B144" s="95"/>
      <c r="D144" s="97"/>
    </row>
    <row r="145" spans="2:4" x14ac:dyDescent="0.25">
      <c r="B145" s="94"/>
      <c r="D145" s="97"/>
    </row>
    <row r="146" spans="2:4" x14ac:dyDescent="0.25">
      <c r="B146" s="95"/>
      <c r="D146" s="97"/>
    </row>
    <row r="147" spans="2:4" x14ac:dyDescent="0.25">
      <c r="B147" s="94"/>
      <c r="D147" s="97"/>
    </row>
    <row r="148" spans="2:4" x14ac:dyDescent="0.25">
      <c r="B148" s="95"/>
      <c r="D148" s="97"/>
    </row>
    <row r="149" spans="2:4" x14ac:dyDescent="0.25">
      <c r="B149" s="94"/>
      <c r="D149" s="97"/>
    </row>
    <row r="150" spans="2:4" x14ac:dyDescent="0.25">
      <c r="B150" s="95"/>
      <c r="D150" s="97"/>
    </row>
    <row r="151" spans="2:4" x14ac:dyDescent="0.25">
      <c r="B151" s="94"/>
      <c r="D151" s="97"/>
    </row>
    <row r="152" spans="2:4" x14ac:dyDescent="0.25">
      <c r="B152" s="94"/>
      <c r="D152" s="97"/>
    </row>
    <row r="153" spans="2:4" x14ac:dyDescent="0.25">
      <c r="B153" s="95"/>
      <c r="D153" s="97"/>
    </row>
    <row r="154" spans="2:4" x14ac:dyDescent="0.25">
      <c r="B154" s="94"/>
      <c r="D154" s="97"/>
    </row>
    <row r="155" spans="2:4" x14ac:dyDescent="0.25">
      <c r="B155" s="95"/>
      <c r="D155" s="97"/>
    </row>
    <row r="156" spans="2:4" x14ac:dyDescent="0.25">
      <c r="B156" s="94"/>
      <c r="D156" s="97"/>
    </row>
    <row r="157" spans="2:4" x14ac:dyDescent="0.25">
      <c r="B157" s="95"/>
      <c r="D157" s="97"/>
    </row>
    <row r="158" spans="2:4" x14ac:dyDescent="0.25">
      <c r="B158" s="94"/>
      <c r="D158" s="97"/>
    </row>
    <row r="159" spans="2:4" x14ac:dyDescent="0.25">
      <c r="B159" s="95"/>
      <c r="D159" s="97"/>
    </row>
    <row r="160" spans="2:4" x14ac:dyDescent="0.25">
      <c r="B160" s="94"/>
      <c r="D160" s="97"/>
    </row>
    <row r="161" spans="2:4" x14ac:dyDescent="0.25">
      <c r="B161" s="95"/>
      <c r="D161" s="97"/>
    </row>
    <row r="162" spans="2:4" x14ac:dyDescent="0.25">
      <c r="B162" s="94"/>
      <c r="D162" s="97"/>
    </row>
    <row r="163" spans="2:4" x14ac:dyDescent="0.25">
      <c r="B163" s="95"/>
      <c r="D163" s="97"/>
    </row>
    <row r="164" spans="2:4" x14ac:dyDescent="0.25">
      <c r="B164" s="94"/>
      <c r="D164" s="97"/>
    </row>
    <row r="165" spans="2:4" x14ac:dyDescent="0.25">
      <c r="B165" s="95"/>
      <c r="D165" s="97"/>
    </row>
    <row r="166" spans="2:4" x14ac:dyDescent="0.25">
      <c r="B166" s="94"/>
      <c r="D166" s="97"/>
    </row>
    <row r="167" spans="2:4" x14ac:dyDescent="0.25">
      <c r="B167" s="95"/>
      <c r="D167" s="97"/>
    </row>
    <row r="168" spans="2:4" x14ac:dyDescent="0.25">
      <c r="B168" s="94"/>
      <c r="D168" s="97"/>
    </row>
    <row r="169" spans="2:4" x14ac:dyDescent="0.25">
      <c r="B169" s="95"/>
      <c r="D169" s="97"/>
    </row>
    <row r="170" spans="2:4" x14ac:dyDescent="0.25">
      <c r="B170" s="94"/>
      <c r="D170" s="97"/>
    </row>
    <row r="171" spans="2:4" x14ac:dyDescent="0.25">
      <c r="B171" s="94"/>
      <c r="D171" s="97"/>
    </row>
    <row r="172" spans="2:4" x14ac:dyDescent="0.25">
      <c r="B172" s="94"/>
      <c r="D172" s="97"/>
    </row>
    <row r="173" spans="2:4" x14ac:dyDescent="0.25">
      <c r="B173" s="95"/>
      <c r="D173" s="97"/>
    </row>
    <row r="174" spans="2:4" x14ac:dyDescent="0.25">
      <c r="B174" s="94"/>
      <c r="D174" s="97"/>
    </row>
    <row r="175" spans="2:4" x14ac:dyDescent="0.25">
      <c r="B175" s="94"/>
      <c r="D175" s="97"/>
    </row>
    <row r="176" spans="2:4" x14ac:dyDescent="0.25">
      <c r="B176" s="94"/>
      <c r="D176" s="97"/>
    </row>
    <row r="177" spans="2:4" x14ac:dyDescent="0.25">
      <c r="B177" s="94"/>
      <c r="D177" s="97"/>
    </row>
    <row r="178" spans="2:4" x14ac:dyDescent="0.25">
      <c r="B178" s="95"/>
      <c r="D178" s="97"/>
    </row>
    <row r="179" spans="2:4" x14ac:dyDescent="0.25">
      <c r="B179" s="94"/>
      <c r="D179" s="97"/>
    </row>
    <row r="180" spans="2:4" x14ac:dyDescent="0.25">
      <c r="B180" s="95"/>
      <c r="D180" s="97"/>
    </row>
    <row r="181" spans="2:4" x14ac:dyDescent="0.25">
      <c r="B181" s="94"/>
      <c r="D181" s="97"/>
    </row>
    <row r="182" spans="2:4" x14ac:dyDescent="0.25">
      <c r="B182" s="95"/>
      <c r="D182" s="97"/>
    </row>
    <row r="183" spans="2:4" x14ac:dyDescent="0.25">
      <c r="B183" s="94"/>
      <c r="D183" s="97"/>
    </row>
    <row r="184" spans="2:4" x14ac:dyDescent="0.25">
      <c r="B184" s="95"/>
      <c r="D184" s="97"/>
    </row>
    <row r="185" spans="2:4" x14ac:dyDescent="0.25">
      <c r="B185" s="94"/>
      <c r="D185" s="97"/>
    </row>
    <row r="186" spans="2:4" x14ac:dyDescent="0.25">
      <c r="B186" s="94"/>
      <c r="D186" s="97"/>
    </row>
    <row r="187" spans="2:4" x14ac:dyDescent="0.25">
      <c r="B187" s="95"/>
      <c r="D187" s="97"/>
    </row>
    <row r="188" spans="2:4" x14ac:dyDescent="0.25">
      <c r="B188" s="94"/>
      <c r="D188" s="97"/>
    </row>
    <row r="189" spans="2:4" x14ac:dyDescent="0.25">
      <c r="B189" s="94"/>
      <c r="D189" s="97"/>
    </row>
  </sheetData>
  <autoFilter ref="A2:F111"/>
  <mergeCells count="2">
    <mergeCell ref="A1:F1"/>
    <mergeCell ref="A111:B111"/>
  </mergeCells>
  <pageMargins left="0.7" right="0.7" top="0.75" bottom="0.75" header="0.3" footer="0.3"/>
  <pageSetup orientation="portrait" verticalDpi="0"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T848"/>
  <sheetViews>
    <sheetView zoomScale="77" zoomScaleNormal="77" workbookViewId="0">
      <pane ySplit="5" topLeftCell="A6" activePane="bottomLeft" state="frozen"/>
      <selection pane="bottomLeft" activeCell="L15" sqref="L15"/>
    </sheetView>
  </sheetViews>
  <sheetFormatPr baseColWidth="10" defaultRowHeight="15" x14ac:dyDescent="0.25"/>
  <cols>
    <col min="1" max="1" width="22.42578125" style="256" customWidth="1"/>
    <col min="2" max="2" width="11.28515625" style="256" customWidth="1"/>
    <col min="3" max="3" width="14.7109375" style="256" customWidth="1"/>
    <col min="4" max="4" width="15.85546875" style="256" customWidth="1"/>
    <col min="5" max="5" width="15.5703125" style="256" customWidth="1"/>
    <col min="6" max="6" width="15.42578125" style="256" customWidth="1"/>
    <col min="7" max="7" width="14.140625" style="256" bestFit="1" customWidth="1"/>
    <col min="8" max="8" width="14.140625" style="256" customWidth="1"/>
    <col min="9" max="11" width="14.140625" style="256" bestFit="1" customWidth="1"/>
    <col min="12" max="12" width="14.140625" style="256" customWidth="1"/>
    <col min="13" max="16" width="14.140625" style="256" hidden="1" customWidth="1"/>
    <col min="17" max="17" width="13.140625" style="256" bestFit="1" customWidth="1"/>
    <col min="18" max="18" width="21" style="256" bestFit="1" customWidth="1"/>
    <col min="19" max="19" width="15.140625" style="256" bestFit="1" customWidth="1"/>
    <col min="20" max="16384" width="11.42578125" style="256"/>
  </cols>
  <sheetData>
    <row r="1" spans="1:20" x14ac:dyDescent="0.25">
      <c r="A1" s="337" t="s">
        <v>1031</v>
      </c>
      <c r="B1" s="337"/>
      <c r="C1" s="337"/>
      <c r="D1" s="337"/>
      <c r="E1" s="337"/>
      <c r="F1" s="337"/>
      <c r="G1" s="337"/>
      <c r="H1" s="337"/>
      <c r="I1" s="337"/>
      <c r="J1" s="337"/>
      <c r="K1" s="337"/>
      <c r="L1" s="337"/>
      <c r="M1" s="337"/>
      <c r="N1" s="337"/>
      <c r="O1" s="337"/>
      <c r="P1" s="337"/>
      <c r="Q1" s="337"/>
      <c r="R1" s="337"/>
      <c r="S1" s="337"/>
      <c r="T1" s="337"/>
    </row>
    <row r="2" spans="1:20" ht="15.75" thickBot="1" x14ac:dyDescent="0.3">
      <c r="A2" s="338" t="s">
        <v>917</v>
      </c>
      <c r="B2" s="338"/>
      <c r="C2" s="338"/>
      <c r="D2" s="338"/>
      <c r="E2" s="338"/>
      <c r="F2" s="338"/>
      <c r="G2" s="338"/>
      <c r="H2" s="338"/>
      <c r="I2" s="338"/>
      <c r="J2" s="338"/>
      <c r="K2" s="338"/>
      <c r="L2" s="338"/>
      <c r="M2" s="338"/>
      <c r="N2" s="338"/>
      <c r="O2" s="338"/>
      <c r="P2" s="338"/>
      <c r="Q2" s="338"/>
      <c r="R2" s="338"/>
      <c r="S2" s="338"/>
      <c r="T2" s="338"/>
    </row>
    <row r="3" spans="1:20" ht="23.25" customHeight="1" thickBot="1" x14ac:dyDescent="0.3">
      <c r="A3" s="339" t="s">
        <v>531</v>
      </c>
      <c r="B3" s="340" t="s">
        <v>557</v>
      </c>
      <c r="C3" s="343" t="s">
        <v>533</v>
      </c>
      <c r="D3" s="343" t="s">
        <v>1011</v>
      </c>
      <c r="E3" s="343" t="s">
        <v>542</v>
      </c>
      <c r="F3" s="343"/>
      <c r="G3" s="343"/>
      <c r="H3" s="343"/>
      <c r="I3" s="343"/>
      <c r="J3" s="343"/>
      <c r="K3" s="343"/>
      <c r="L3" s="343"/>
      <c r="M3" s="343"/>
      <c r="N3" s="343"/>
      <c r="O3" s="343"/>
      <c r="P3" s="343"/>
      <c r="Q3" s="343"/>
      <c r="R3" s="343"/>
      <c r="S3" s="255"/>
      <c r="T3" s="343" t="s">
        <v>543</v>
      </c>
    </row>
    <row r="4" spans="1:20" ht="15" customHeight="1" thickBot="1" x14ac:dyDescent="0.3">
      <c r="A4" s="339"/>
      <c r="B4" s="341"/>
      <c r="C4" s="343"/>
      <c r="D4" s="343"/>
      <c r="E4" s="339" t="s">
        <v>532</v>
      </c>
      <c r="F4" s="343" t="s">
        <v>556</v>
      </c>
      <c r="G4" s="343"/>
      <c r="H4" s="343"/>
      <c r="I4" s="343"/>
      <c r="J4" s="343"/>
      <c r="K4" s="343"/>
      <c r="L4" s="339" t="s">
        <v>1012</v>
      </c>
      <c r="M4" s="346" t="s">
        <v>532</v>
      </c>
      <c r="N4" s="348" t="s">
        <v>534</v>
      </c>
      <c r="O4" s="348" t="s">
        <v>559</v>
      </c>
      <c r="P4" s="348" t="s">
        <v>535</v>
      </c>
      <c r="Q4" s="339" t="s">
        <v>541</v>
      </c>
      <c r="R4" s="343" t="s">
        <v>558</v>
      </c>
      <c r="S4" s="344" t="s">
        <v>555</v>
      </c>
      <c r="T4" s="343"/>
    </row>
    <row r="5" spans="1:20" ht="79.5" thickBot="1" x14ac:dyDescent="0.3">
      <c r="A5" s="339"/>
      <c r="B5" s="342"/>
      <c r="C5" s="343"/>
      <c r="D5" s="343"/>
      <c r="E5" s="339"/>
      <c r="F5" s="254" t="s">
        <v>536</v>
      </c>
      <c r="G5" s="254" t="s">
        <v>537</v>
      </c>
      <c r="H5" s="254" t="s">
        <v>1010</v>
      </c>
      <c r="I5" s="254" t="s">
        <v>538</v>
      </c>
      <c r="J5" s="254" t="s">
        <v>539</v>
      </c>
      <c r="K5" s="254" t="s">
        <v>540</v>
      </c>
      <c r="L5" s="339"/>
      <c r="M5" s="347"/>
      <c r="N5" s="349"/>
      <c r="O5" s="349"/>
      <c r="P5" s="349"/>
      <c r="Q5" s="339"/>
      <c r="R5" s="343"/>
      <c r="S5" s="345"/>
      <c r="T5" s="254" t="s">
        <v>544</v>
      </c>
    </row>
    <row r="6" spans="1:20" ht="15.75" thickBot="1" x14ac:dyDescent="0.3">
      <c r="A6" s="257" t="s">
        <v>1408</v>
      </c>
      <c r="B6" s="106">
        <v>1</v>
      </c>
      <c r="C6" s="98">
        <f>E6</f>
        <v>13306.16848</v>
      </c>
      <c r="D6" s="98">
        <f t="shared" ref="D6:D69" si="0">E6+L6</f>
        <v>15696.371596017778</v>
      </c>
      <c r="E6" s="98">
        <v>13306.16848</v>
      </c>
      <c r="F6" s="98">
        <v>266.66666666666669</v>
      </c>
      <c r="G6" s="98">
        <v>0</v>
      </c>
      <c r="H6" s="98">
        <v>0</v>
      </c>
      <c r="I6" s="98">
        <v>1995.9252720000002</v>
      </c>
      <c r="J6" s="98">
        <v>399.18505439999996</v>
      </c>
      <c r="K6" s="98">
        <v>266.12336959999999</v>
      </c>
      <c r="L6" s="98">
        <f>N6+O6+P6</f>
        <v>2390.2031160177776</v>
      </c>
      <c r="M6" s="98"/>
      <c r="N6" s="98">
        <f t="shared" ref="N6:N69" si="1">+(E6/30*5)/12</f>
        <v>184.80789555555555</v>
      </c>
      <c r="O6" s="98">
        <f t="shared" ref="O6:O69" si="2">+(E6/30*50)/12</f>
        <v>1848.0789555555557</v>
      </c>
      <c r="P6" s="98">
        <v>357.31626490666645</v>
      </c>
      <c r="Q6" s="98">
        <v>918.12562512000011</v>
      </c>
      <c r="R6" s="98">
        <f t="shared" ref="R6:R69" si="3">E6+F6+G6+I6+J6+K6+L6+Q6+H6</f>
        <v>19542.397583804446</v>
      </c>
      <c r="S6" s="98">
        <f t="shared" ref="S6:S69" si="4">R6*B6</f>
        <v>19542.397583804446</v>
      </c>
      <c r="T6" s="98" t="s">
        <v>957</v>
      </c>
    </row>
    <row r="7" spans="1:20" ht="15.75" thickBot="1" x14ac:dyDescent="0.3">
      <c r="A7" s="257" t="s">
        <v>1408</v>
      </c>
      <c r="B7" s="106">
        <v>1</v>
      </c>
      <c r="C7" s="98">
        <f t="shared" ref="C7:C261" si="5">E7</f>
        <v>13474</v>
      </c>
      <c r="D7" s="98">
        <f t="shared" si="0"/>
        <v>15894.823044444445</v>
      </c>
      <c r="E7" s="98">
        <v>13474</v>
      </c>
      <c r="F7" s="98">
        <v>266.66666666666669</v>
      </c>
      <c r="G7" s="98">
        <v>1100</v>
      </c>
      <c r="H7" s="98">
        <v>0</v>
      </c>
      <c r="I7" s="98">
        <v>2021.1000000000001</v>
      </c>
      <c r="J7" s="98">
        <v>404.21999999999997</v>
      </c>
      <c r="K7" s="98">
        <v>269.48</v>
      </c>
      <c r="L7" s="98">
        <f t="shared" ref="L7:L261" si="6">N7+O7+P7</f>
        <v>2420.8230444444443</v>
      </c>
      <c r="M7" s="98"/>
      <c r="N7" s="98">
        <f t="shared" si="1"/>
        <v>187.13888888888889</v>
      </c>
      <c r="O7" s="98">
        <f t="shared" si="2"/>
        <v>1871.3888888888889</v>
      </c>
      <c r="P7" s="98">
        <v>362.29526666666635</v>
      </c>
      <c r="Q7" s="98">
        <v>929.70600000000013</v>
      </c>
      <c r="R7" s="98">
        <f t="shared" si="3"/>
        <v>20885.995711111114</v>
      </c>
      <c r="S7" s="98">
        <f t="shared" si="4"/>
        <v>20885.995711111114</v>
      </c>
      <c r="T7" s="98" t="s">
        <v>957</v>
      </c>
    </row>
    <row r="8" spans="1:20" ht="15.75" thickBot="1" x14ac:dyDescent="0.3">
      <c r="A8" s="257" t="s">
        <v>1408</v>
      </c>
      <c r="B8" s="106">
        <v>14</v>
      </c>
      <c r="C8" s="98">
        <f t="shared" si="5"/>
        <v>13474</v>
      </c>
      <c r="D8" s="98">
        <f t="shared" si="0"/>
        <v>15894.823044444445</v>
      </c>
      <c r="E8" s="98">
        <v>13474</v>
      </c>
      <c r="F8" s="98">
        <v>266.66666666666669</v>
      </c>
      <c r="G8" s="98">
        <v>0</v>
      </c>
      <c r="H8" s="98">
        <v>0</v>
      </c>
      <c r="I8" s="98">
        <v>2021.1000000000001</v>
      </c>
      <c r="J8" s="98">
        <v>404.21999999999997</v>
      </c>
      <c r="K8" s="98">
        <v>269.48</v>
      </c>
      <c r="L8" s="98">
        <f t="shared" si="6"/>
        <v>2420.8230444444443</v>
      </c>
      <c r="M8" s="98"/>
      <c r="N8" s="98">
        <f t="shared" si="1"/>
        <v>187.13888888888889</v>
      </c>
      <c r="O8" s="98">
        <f t="shared" si="2"/>
        <v>1871.3888888888889</v>
      </c>
      <c r="P8" s="98">
        <v>362.29526666666635</v>
      </c>
      <c r="Q8" s="98">
        <v>929.70600000000013</v>
      </c>
      <c r="R8" s="98">
        <f t="shared" si="3"/>
        <v>19785.995711111114</v>
      </c>
      <c r="S8" s="98">
        <f t="shared" si="4"/>
        <v>277003.9399555556</v>
      </c>
      <c r="T8" s="98" t="s">
        <v>957</v>
      </c>
    </row>
    <row r="9" spans="1:20" ht="15.75" thickBot="1" x14ac:dyDescent="0.3">
      <c r="A9" s="257" t="s">
        <v>1408</v>
      </c>
      <c r="B9" s="106">
        <v>1</v>
      </c>
      <c r="C9" s="98">
        <f t="shared" si="5"/>
        <v>13474</v>
      </c>
      <c r="D9" s="98">
        <f t="shared" si="0"/>
        <v>15894.823044444445</v>
      </c>
      <c r="E9" s="98">
        <v>13474</v>
      </c>
      <c r="F9" s="98">
        <v>0</v>
      </c>
      <c r="G9" s="98">
        <v>0</v>
      </c>
      <c r="H9" s="98">
        <v>0</v>
      </c>
      <c r="I9" s="98">
        <v>2021.1000000000001</v>
      </c>
      <c r="J9" s="98">
        <v>404.21999999999997</v>
      </c>
      <c r="K9" s="98">
        <v>269.48</v>
      </c>
      <c r="L9" s="98">
        <f t="shared" si="6"/>
        <v>2420.8230444444443</v>
      </c>
      <c r="M9" s="98"/>
      <c r="N9" s="98">
        <f t="shared" si="1"/>
        <v>187.13888888888889</v>
      </c>
      <c r="O9" s="98">
        <f t="shared" si="2"/>
        <v>1871.3888888888889</v>
      </c>
      <c r="P9" s="98">
        <v>362.29526666666635</v>
      </c>
      <c r="Q9" s="98">
        <v>929.70600000000013</v>
      </c>
      <c r="R9" s="98">
        <f t="shared" si="3"/>
        <v>19519.329044444443</v>
      </c>
      <c r="S9" s="98">
        <f t="shared" si="4"/>
        <v>19519.329044444443</v>
      </c>
      <c r="T9" s="98" t="s">
        <v>957</v>
      </c>
    </row>
    <row r="10" spans="1:20" ht="15.75" thickBot="1" x14ac:dyDescent="0.3">
      <c r="A10" s="257" t="s">
        <v>1408</v>
      </c>
      <c r="B10" s="106">
        <v>2</v>
      </c>
      <c r="C10" s="98">
        <f t="shared" si="5"/>
        <v>13952.70858</v>
      </c>
      <c r="D10" s="98">
        <f t="shared" si="0"/>
        <v>16460.869345373336</v>
      </c>
      <c r="E10" s="98">
        <v>13952.70858</v>
      </c>
      <c r="F10" s="98">
        <v>0</v>
      </c>
      <c r="G10" s="98">
        <v>0</v>
      </c>
      <c r="H10" s="98">
        <v>0</v>
      </c>
      <c r="I10" s="98">
        <v>2092.9062870000002</v>
      </c>
      <c r="J10" s="98">
        <v>418.58125739999997</v>
      </c>
      <c r="K10" s="98">
        <v>279.05417160000002</v>
      </c>
      <c r="L10" s="98">
        <f t="shared" si="6"/>
        <v>2508.1607653733336</v>
      </c>
      <c r="M10" s="98"/>
      <c r="N10" s="98">
        <f t="shared" si="1"/>
        <v>193.78761916666667</v>
      </c>
      <c r="O10" s="98">
        <f t="shared" si="2"/>
        <v>1937.8761916666665</v>
      </c>
      <c r="P10" s="98">
        <v>376.49695454000016</v>
      </c>
      <c r="Q10" s="98">
        <v>962.73689202000014</v>
      </c>
      <c r="R10" s="98">
        <f t="shared" si="3"/>
        <v>20214.147953393334</v>
      </c>
      <c r="S10" s="98">
        <f t="shared" si="4"/>
        <v>40428.295906786669</v>
      </c>
      <c r="T10" s="98" t="s">
        <v>957</v>
      </c>
    </row>
    <row r="11" spans="1:20" ht="15.75" thickBot="1" x14ac:dyDescent="0.3">
      <c r="A11" s="257" t="s">
        <v>1408</v>
      </c>
      <c r="B11" s="106">
        <v>3</v>
      </c>
      <c r="C11" s="98">
        <f t="shared" si="5"/>
        <v>14423.69</v>
      </c>
      <c r="D11" s="98">
        <f t="shared" si="0"/>
        <v>17017.778708888887</v>
      </c>
      <c r="E11" s="98">
        <v>14423.69</v>
      </c>
      <c r="F11" s="98">
        <v>0</v>
      </c>
      <c r="G11" s="98">
        <v>0</v>
      </c>
      <c r="H11" s="98">
        <v>0</v>
      </c>
      <c r="I11" s="98">
        <v>2163.5535</v>
      </c>
      <c r="J11" s="98">
        <v>432.71070000000003</v>
      </c>
      <c r="K11" s="98">
        <v>288.47380000000004</v>
      </c>
      <c r="L11" s="98">
        <f t="shared" si="6"/>
        <v>2594.0887088888885</v>
      </c>
      <c r="M11" s="98"/>
      <c r="N11" s="98">
        <f t="shared" si="1"/>
        <v>200.32902777777778</v>
      </c>
      <c r="O11" s="98">
        <f t="shared" si="2"/>
        <v>2003.2902777777779</v>
      </c>
      <c r="P11" s="98">
        <v>390.46940333333305</v>
      </c>
      <c r="Q11" s="98">
        <v>995.23461000000009</v>
      </c>
      <c r="R11" s="98">
        <f t="shared" si="3"/>
        <v>20897.751318888888</v>
      </c>
      <c r="S11" s="98">
        <f t="shared" si="4"/>
        <v>62693.253956666667</v>
      </c>
      <c r="T11" s="98" t="s">
        <v>957</v>
      </c>
    </row>
    <row r="12" spans="1:20" ht="15.75" thickBot="1" x14ac:dyDescent="0.3">
      <c r="A12" s="257" t="s">
        <v>958</v>
      </c>
      <c r="B12" s="106">
        <v>2</v>
      </c>
      <c r="C12" s="98">
        <f t="shared" si="5"/>
        <v>11750.43072</v>
      </c>
      <c r="D12" s="98">
        <f t="shared" si="0"/>
        <v>13856.798124693334</v>
      </c>
      <c r="E12" s="98">
        <v>11750.43072</v>
      </c>
      <c r="F12" s="98">
        <v>489.60128000000003</v>
      </c>
      <c r="G12" s="98">
        <v>1100</v>
      </c>
      <c r="H12" s="98">
        <v>0</v>
      </c>
      <c r="I12" s="98">
        <v>1762.5646079999997</v>
      </c>
      <c r="J12" s="98">
        <v>352.51292159999997</v>
      </c>
      <c r="K12" s="98">
        <v>235.00861439999997</v>
      </c>
      <c r="L12" s="98">
        <f t="shared" si="6"/>
        <v>2106.3674046933338</v>
      </c>
      <c r="M12" s="98"/>
      <c r="N12" s="98">
        <f t="shared" si="1"/>
        <v>163.20042666666669</v>
      </c>
      <c r="O12" s="98">
        <f t="shared" si="2"/>
        <v>1632.0042666666668</v>
      </c>
      <c r="P12" s="98">
        <v>311.16271136000029</v>
      </c>
      <c r="Q12" s="98">
        <v>810.77971968000008</v>
      </c>
      <c r="R12" s="98">
        <f t="shared" si="3"/>
        <v>18607.265268373332</v>
      </c>
      <c r="S12" s="98">
        <f t="shared" si="4"/>
        <v>37214.530536746664</v>
      </c>
      <c r="T12" s="98" t="s">
        <v>957</v>
      </c>
    </row>
    <row r="13" spans="1:20" ht="15.75" thickBot="1" x14ac:dyDescent="0.3">
      <c r="A13" s="257" t="s">
        <v>958</v>
      </c>
      <c r="B13" s="106">
        <v>2</v>
      </c>
      <c r="C13" s="98">
        <f t="shared" si="5"/>
        <v>13473.648190437489</v>
      </c>
      <c r="D13" s="98">
        <f t="shared" si="0"/>
        <v>15894.407049181751</v>
      </c>
      <c r="E13" s="98">
        <v>13473.648190437489</v>
      </c>
      <c r="F13" s="98">
        <v>561.40200793489532</v>
      </c>
      <c r="G13" s="98">
        <v>1100</v>
      </c>
      <c r="H13" s="98">
        <v>0</v>
      </c>
      <c r="I13" s="98">
        <v>2021.0472285656233</v>
      </c>
      <c r="J13" s="98">
        <v>404.20944571312469</v>
      </c>
      <c r="K13" s="98">
        <v>269.4729638087498</v>
      </c>
      <c r="L13" s="98">
        <f t="shared" si="6"/>
        <v>2420.7588587442615</v>
      </c>
      <c r="M13" s="98"/>
      <c r="N13" s="98">
        <f t="shared" si="1"/>
        <v>187.13400264496511</v>
      </c>
      <c r="O13" s="98">
        <f t="shared" si="2"/>
        <v>1871.3400264496511</v>
      </c>
      <c r="P13" s="98">
        <v>362.28482964964542</v>
      </c>
      <c r="Q13" s="98">
        <v>929.68172514018681</v>
      </c>
      <c r="R13" s="98">
        <f t="shared" si="3"/>
        <v>21180.220420344333</v>
      </c>
      <c r="S13" s="98">
        <f t="shared" si="4"/>
        <v>42360.440840688665</v>
      </c>
      <c r="T13" s="98" t="s">
        <v>957</v>
      </c>
    </row>
    <row r="14" spans="1:20" ht="15.75" thickBot="1" x14ac:dyDescent="0.3">
      <c r="A14" s="257" t="s">
        <v>959</v>
      </c>
      <c r="B14" s="106">
        <v>1</v>
      </c>
      <c r="C14" s="98">
        <f t="shared" si="5"/>
        <v>6369.1092673600015</v>
      </c>
      <c r="D14" s="98">
        <f t="shared" si="0"/>
        <v>7419.3447454689976</v>
      </c>
      <c r="E14" s="98">
        <v>6369.1092673600015</v>
      </c>
      <c r="F14" s="98">
        <v>266.66666666666669</v>
      </c>
      <c r="G14" s="98">
        <v>1100</v>
      </c>
      <c r="H14" s="98">
        <v>100</v>
      </c>
      <c r="I14" s="98">
        <v>955.36639010400029</v>
      </c>
      <c r="J14" s="98">
        <v>191.07327802080007</v>
      </c>
      <c r="K14" s="98">
        <v>127.38218534720005</v>
      </c>
      <c r="L14" s="98">
        <f t="shared" si="6"/>
        <v>1050.2354781089959</v>
      </c>
      <c r="M14" s="98"/>
      <c r="N14" s="98">
        <f t="shared" si="1"/>
        <v>88.459850935555565</v>
      </c>
      <c r="O14" s="98">
        <f t="shared" si="2"/>
        <v>884.59850935555585</v>
      </c>
      <c r="P14" s="98">
        <v>77.17711781788455</v>
      </c>
      <c r="Q14" s="98">
        <v>439.46853944784016</v>
      </c>
      <c r="R14" s="98">
        <f t="shared" si="3"/>
        <v>10599.301805055506</v>
      </c>
      <c r="S14" s="98">
        <f t="shared" si="4"/>
        <v>10599.301805055506</v>
      </c>
      <c r="T14" s="98" t="s">
        <v>957</v>
      </c>
    </row>
    <row r="15" spans="1:20" ht="15.75" thickBot="1" x14ac:dyDescent="0.3">
      <c r="A15" s="257" t="s">
        <v>1409</v>
      </c>
      <c r="B15" s="106">
        <v>17</v>
      </c>
      <c r="C15" s="98">
        <f t="shared" si="5"/>
        <v>7965.9628540000003</v>
      </c>
      <c r="D15" s="98">
        <f t="shared" si="0"/>
        <v>9337.6321243524217</v>
      </c>
      <c r="E15" s="98">
        <v>7965.9628540000003</v>
      </c>
      <c r="F15" s="98">
        <v>266.66666666666669</v>
      </c>
      <c r="G15" s="98">
        <v>1100</v>
      </c>
      <c r="H15" s="98">
        <v>100</v>
      </c>
      <c r="I15" s="98">
        <v>1194.8944280999999</v>
      </c>
      <c r="J15" s="98">
        <v>238.97888562</v>
      </c>
      <c r="K15" s="98">
        <v>159.31925708</v>
      </c>
      <c r="L15" s="98">
        <f t="shared" si="6"/>
        <v>1371.6692703524209</v>
      </c>
      <c r="M15" s="98"/>
      <c r="N15" s="98">
        <f t="shared" si="1"/>
        <v>110.63837297222223</v>
      </c>
      <c r="O15" s="98">
        <f t="shared" si="2"/>
        <v>1106.3837297222224</v>
      </c>
      <c r="P15" s="98">
        <v>154.64716765797635</v>
      </c>
      <c r="Q15" s="98">
        <v>549.65143692599997</v>
      </c>
      <c r="R15" s="98">
        <f t="shared" si="3"/>
        <v>12947.142798745088</v>
      </c>
      <c r="S15" s="98">
        <f t="shared" si="4"/>
        <v>220101.42757866648</v>
      </c>
      <c r="T15" s="98" t="s">
        <v>957</v>
      </c>
    </row>
    <row r="16" spans="1:20" ht="15.75" thickBot="1" x14ac:dyDescent="0.3">
      <c r="A16" s="257" t="s">
        <v>1410</v>
      </c>
      <c r="B16" s="106">
        <v>2</v>
      </c>
      <c r="C16" s="98">
        <f t="shared" si="5"/>
        <v>9207.2479899999998</v>
      </c>
      <c r="D16" s="98">
        <f t="shared" si="0"/>
        <v>10812.065480237799</v>
      </c>
      <c r="E16" s="98">
        <v>9207.2479899999998</v>
      </c>
      <c r="F16" s="98">
        <v>266.66666666666669</v>
      </c>
      <c r="G16" s="98">
        <v>1100</v>
      </c>
      <c r="H16" s="98">
        <v>100</v>
      </c>
      <c r="I16" s="98">
        <v>1381.0871985000001</v>
      </c>
      <c r="J16" s="98">
        <v>276.2174397</v>
      </c>
      <c r="K16" s="98">
        <v>184.14495980000001</v>
      </c>
      <c r="L16" s="98">
        <f t="shared" si="6"/>
        <v>1604.8174902377996</v>
      </c>
      <c r="M16" s="98"/>
      <c r="N16" s="98">
        <f t="shared" si="1"/>
        <v>127.87844430555555</v>
      </c>
      <c r="O16" s="98">
        <f t="shared" si="2"/>
        <v>1278.7844430555554</v>
      </c>
      <c r="P16" s="98">
        <v>198.15460287668859</v>
      </c>
      <c r="Q16" s="98">
        <v>635.30011131000003</v>
      </c>
      <c r="R16" s="98">
        <f t="shared" si="3"/>
        <v>14755.481856214465</v>
      </c>
      <c r="S16" s="98">
        <f t="shared" si="4"/>
        <v>29510.963712428929</v>
      </c>
      <c r="T16" s="98" t="s">
        <v>960</v>
      </c>
    </row>
    <row r="17" spans="1:20" ht="15.75" thickBot="1" x14ac:dyDescent="0.3">
      <c r="A17" s="257" t="s">
        <v>1410</v>
      </c>
      <c r="B17" s="106">
        <v>1</v>
      </c>
      <c r="C17" s="98">
        <f t="shared" si="5"/>
        <v>10837.361696240001</v>
      </c>
      <c r="D17" s="98">
        <f t="shared" si="0"/>
        <v>12777.14473015401</v>
      </c>
      <c r="E17" s="98">
        <v>10837.361696240001</v>
      </c>
      <c r="F17" s="98">
        <v>266.66666666666669</v>
      </c>
      <c r="G17" s="98">
        <v>1100</v>
      </c>
      <c r="H17" s="98">
        <v>100</v>
      </c>
      <c r="I17" s="98">
        <v>1625.604254436</v>
      </c>
      <c r="J17" s="98">
        <v>325.12085088719999</v>
      </c>
      <c r="K17" s="98">
        <v>216.74723392480004</v>
      </c>
      <c r="L17" s="98">
        <f t="shared" si="6"/>
        <v>1939.7830339140096</v>
      </c>
      <c r="M17" s="98"/>
      <c r="N17" s="98">
        <f t="shared" si="1"/>
        <v>150.51891244777781</v>
      </c>
      <c r="O17" s="98">
        <f t="shared" si="2"/>
        <v>1505.189124477778</v>
      </c>
      <c r="P17" s="98">
        <v>284.07499698845362</v>
      </c>
      <c r="Q17" s="98">
        <v>747.77795704056007</v>
      </c>
      <c r="R17" s="98">
        <f t="shared" si="3"/>
        <v>17159.061693109237</v>
      </c>
      <c r="S17" s="98">
        <f t="shared" si="4"/>
        <v>17159.061693109237</v>
      </c>
      <c r="T17" s="98" t="s">
        <v>957</v>
      </c>
    </row>
    <row r="18" spans="1:20" ht="15.75" thickBot="1" x14ac:dyDescent="0.3">
      <c r="A18" s="257" t="s">
        <v>1410</v>
      </c>
      <c r="B18" s="106">
        <v>1</v>
      </c>
      <c r="C18" s="98">
        <f t="shared" si="5"/>
        <v>10837.36681</v>
      </c>
      <c r="D18" s="98">
        <f t="shared" si="0"/>
        <v>12777.150776891111</v>
      </c>
      <c r="E18" s="98">
        <v>10837.36681</v>
      </c>
      <c r="F18" s="98">
        <v>266.66666666666669</v>
      </c>
      <c r="G18" s="98">
        <v>1100</v>
      </c>
      <c r="H18" s="98">
        <v>100</v>
      </c>
      <c r="I18" s="98">
        <v>1625.6050214999998</v>
      </c>
      <c r="J18" s="98">
        <v>325.12100429999998</v>
      </c>
      <c r="K18" s="98">
        <v>216.74733619999998</v>
      </c>
      <c r="L18" s="98">
        <f t="shared" si="6"/>
        <v>1939.7839668911113</v>
      </c>
      <c r="M18" s="98"/>
      <c r="N18" s="98">
        <f t="shared" si="1"/>
        <v>150.51898347222223</v>
      </c>
      <c r="O18" s="98">
        <f t="shared" si="2"/>
        <v>1505.1898347222223</v>
      </c>
      <c r="P18" s="98">
        <v>284.07514869666664</v>
      </c>
      <c r="Q18" s="98">
        <v>747.77830989000006</v>
      </c>
      <c r="R18" s="98">
        <f t="shared" si="3"/>
        <v>17159.069115447775</v>
      </c>
      <c r="S18" s="98">
        <f t="shared" si="4"/>
        <v>17159.069115447775</v>
      </c>
      <c r="T18" s="98" t="s">
        <v>957</v>
      </c>
    </row>
    <row r="19" spans="1:20" ht="15.75" thickBot="1" x14ac:dyDescent="0.3">
      <c r="A19" s="257" t="s">
        <v>1411</v>
      </c>
      <c r="B19" s="106">
        <v>1</v>
      </c>
      <c r="C19" s="98">
        <f t="shared" si="5"/>
        <v>7534.08</v>
      </c>
      <c r="D19" s="98">
        <f t="shared" si="0"/>
        <v>8824.5040000000008</v>
      </c>
      <c r="E19" s="98">
        <v>7534.08</v>
      </c>
      <c r="F19" s="98">
        <v>266.66666666666669</v>
      </c>
      <c r="G19" s="98">
        <v>1100</v>
      </c>
      <c r="H19" s="98">
        <v>100</v>
      </c>
      <c r="I19" s="98">
        <v>1130.1119999999999</v>
      </c>
      <c r="J19" s="98">
        <v>226.02239999999998</v>
      </c>
      <c r="K19" s="98">
        <v>150.68159999999997</v>
      </c>
      <c r="L19" s="98">
        <f t="shared" si="6"/>
        <v>1290.424</v>
      </c>
      <c r="M19" s="98"/>
      <c r="N19" s="98">
        <f t="shared" si="1"/>
        <v>104.64</v>
      </c>
      <c r="O19" s="98">
        <f t="shared" si="2"/>
        <v>1046.3999999999999</v>
      </c>
      <c r="P19" s="98">
        <v>139.3840000000001</v>
      </c>
      <c r="Q19" s="98">
        <v>519.85152000000005</v>
      </c>
      <c r="R19" s="98">
        <f t="shared" si="3"/>
        <v>12317.838186666664</v>
      </c>
      <c r="S19" s="98">
        <f t="shared" si="4"/>
        <v>12317.838186666664</v>
      </c>
      <c r="T19" s="98" t="s">
        <v>957</v>
      </c>
    </row>
    <row r="20" spans="1:20" ht="15.75" thickBot="1" x14ac:dyDescent="0.3">
      <c r="A20" s="257" t="s">
        <v>1411</v>
      </c>
      <c r="B20" s="106">
        <v>1</v>
      </c>
      <c r="C20" s="98">
        <f t="shared" si="5"/>
        <v>7922</v>
      </c>
      <c r="D20" s="98">
        <f t="shared" si="0"/>
        <v>9285.0139870614039</v>
      </c>
      <c r="E20" s="98">
        <v>7922</v>
      </c>
      <c r="F20" s="98">
        <v>266.66666666666669</v>
      </c>
      <c r="G20" s="98">
        <v>1100</v>
      </c>
      <c r="H20" s="98">
        <v>100</v>
      </c>
      <c r="I20" s="98">
        <v>1188.3</v>
      </c>
      <c r="J20" s="98">
        <v>237.66</v>
      </c>
      <c r="K20" s="98">
        <v>158.44</v>
      </c>
      <c r="L20" s="98">
        <f t="shared" si="6"/>
        <v>1363.0139870614037</v>
      </c>
      <c r="M20" s="98"/>
      <c r="N20" s="98">
        <f t="shared" si="1"/>
        <v>110.02777777777777</v>
      </c>
      <c r="O20" s="98">
        <f t="shared" si="2"/>
        <v>1100.2777777777778</v>
      </c>
      <c r="P20" s="98">
        <v>152.70843150584795</v>
      </c>
      <c r="Q20" s="98">
        <v>546.61800000000005</v>
      </c>
      <c r="R20" s="98">
        <f t="shared" si="3"/>
        <v>12882.698653728072</v>
      </c>
      <c r="S20" s="98">
        <f t="shared" si="4"/>
        <v>12882.698653728072</v>
      </c>
      <c r="T20" s="98" t="s">
        <v>957</v>
      </c>
    </row>
    <row r="21" spans="1:20" ht="15.75" thickBot="1" x14ac:dyDescent="0.3">
      <c r="A21" s="257" t="s">
        <v>1411</v>
      </c>
      <c r="B21" s="106">
        <v>1</v>
      </c>
      <c r="C21" s="98">
        <f t="shared" si="5"/>
        <v>7922.2288000000008</v>
      </c>
      <c r="D21" s="98">
        <f t="shared" si="0"/>
        <v>9285.2878325631591</v>
      </c>
      <c r="E21" s="98">
        <v>7922.2288000000008</v>
      </c>
      <c r="F21" s="98">
        <v>266.66666666666669</v>
      </c>
      <c r="G21" s="98">
        <v>1100</v>
      </c>
      <c r="H21" s="98">
        <v>100</v>
      </c>
      <c r="I21" s="98">
        <v>1188.3343200000002</v>
      </c>
      <c r="J21" s="98">
        <v>237.66686400000003</v>
      </c>
      <c r="K21" s="98">
        <v>158.44457600000001</v>
      </c>
      <c r="L21" s="98">
        <f t="shared" si="6"/>
        <v>1363.0590325631579</v>
      </c>
      <c r="M21" s="98"/>
      <c r="N21" s="98">
        <f t="shared" si="1"/>
        <v>110.03095555555556</v>
      </c>
      <c r="O21" s="98">
        <f t="shared" si="2"/>
        <v>1100.3095555555556</v>
      </c>
      <c r="P21" s="98">
        <v>152.71852145204684</v>
      </c>
      <c r="Q21" s="98">
        <v>546.63378720000003</v>
      </c>
      <c r="R21" s="98">
        <f t="shared" si="3"/>
        <v>12883.034046429828</v>
      </c>
      <c r="S21" s="98">
        <f t="shared" si="4"/>
        <v>12883.034046429828</v>
      </c>
      <c r="T21" s="98" t="s">
        <v>957</v>
      </c>
    </row>
    <row r="22" spans="1:20" ht="15.75" thickBot="1" x14ac:dyDescent="0.3">
      <c r="A22" s="257" t="s">
        <v>1411</v>
      </c>
      <c r="B22" s="106">
        <v>1</v>
      </c>
      <c r="C22" s="98">
        <f t="shared" si="5"/>
        <v>7965.96</v>
      </c>
      <c r="D22" s="98">
        <f t="shared" si="0"/>
        <v>9337.6287084649121</v>
      </c>
      <c r="E22" s="98">
        <v>7965.96</v>
      </c>
      <c r="F22" s="98">
        <v>0</v>
      </c>
      <c r="G22" s="98">
        <v>0</v>
      </c>
      <c r="H22" s="98">
        <v>0</v>
      </c>
      <c r="I22" s="98">
        <v>1194.894</v>
      </c>
      <c r="J22" s="98">
        <v>238.97880000000001</v>
      </c>
      <c r="K22" s="98">
        <v>159.3192</v>
      </c>
      <c r="L22" s="98">
        <f t="shared" si="6"/>
        <v>1371.6687084649122</v>
      </c>
      <c r="M22" s="98"/>
      <c r="N22" s="98">
        <f t="shared" si="1"/>
        <v>110.63833333333332</v>
      </c>
      <c r="O22" s="98">
        <f t="shared" si="2"/>
        <v>1106.3833333333332</v>
      </c>
      <c r="P22" s="98">
        <v>154.64704179824568</v>
      </c>
      <c r="Q22" s="98">
        <v>549.65124000000003</v>
      </c>
      <c r="R22" s="98">
        <f t="shared" si="3"/>
        <v>11480.471948464912</v>
      </c>
      <c r="S22" s="98">
        <f t="shared" si="4"/>
        <v>11480.471948464912</v>
      </c>
      <c r="T22" s="98" t="s">
        <v>957</v>
      </c>
    </row>
    <row r="23" spans="1:20" ht="15.75" thickBot="1" x14ac:dyDescent="0.3">
      <c r="A23" s="257" t="s">
        <v>1411</v>
      </c>
      <c r="B23" s="106">
        <v>1</v>
      </c>
      <c r="C23" s="98">
        <f t="shared" si="5"/>
        <v>8256.74</v>
      </c>
      <c r="D23" s="98">
        <f t="shared" si="0"/>
        <v>9685.6566586403496</v>
      </c>
      <c r="E23" s="98">
        <v>8256.74</v>
      </c>
      <c r="F23" s="98">
        <v>266.66666666666669</v>
      </c>
      <c r="G23" s="98">
        <v>1100</v>
      </c>
      <c r="H23" s="98">
        <v>100</v>
      </c>
      <c r="I23" s="98">
        <v>1238.511</v>
      </c>
      <c r="J23" s="98">
        <v>247.70219999999998</v>
      </c>
      <c r="K23" s="98">
        <v>165.13480000000001</v>
      </c>
      <c r="L23" s="98">
        <f t="shared" si="6"/>
        <v>1428.9166586403505</v>
      </c>
      <c r="M23" s="98"/>
      <c r="N23" s="98">
        <f t="shared" si="1"/>
        <v>114.67694444444446</v>
      </c>
      <c r="O23" s="98">
        <f t="shared" si="2"/>
        <v>1146.7694444444444</v>
      </c>
      <c r="P23" s="98">
        <v>167.4702697514617</v>
      </c>
      <c r="Q23" s="98">
        <v>569.71506000000011</v>
      </c>
      <c r="R23" s="98">
        <f t="shared" si="3"/>
        <v>13373.386385307016</v>
      </c>
      <c r="S23" s="98">
        <f t="shared" si="4"/>
        <v>13373.386385307016</v>
      </c>
      <c r="T23" s="98" t="s">
        <v>957</v>
      </c>
    </row>
    <row r="24" spans="1:20" ht="15.75" thickBot="1" x14ac:dyDescent="0.3">
      <c r="A24" s="257" t="s">
        <v>1411</v>
      </c>
      <c r="B24" s="106">
        <v>1</v>
      </c>
      <c r="C24" s="98">
        <f t="shared" si="5"/>
        <v>8474.0300000000007</v>
      </c>
      <c r="D24" s="98">
        <f t="shared" si="0"/>
        <v>9945.7261039035093</v>
      </c>
      <c r="E24" s="98">
        <v>8474.0300000000007</v>
      </c>
      <c r="F24" s="98">
        <v>266.66666666666669</v>
      </c>
      <c r="G24" s="98">
        <v>1100</v>
      </c>
      <c r="H24" s="98">
        <v>100</v>
      </c>
      <c r="I24" s="98">
        <v>1271.1045000000001</v>
      </c>
      <c r="J24" s="98">
        <v>254.22090000000003</v>
      </c>
      <c r="K24" s="98">
        <v>169.48060000000004</v>
      </c>
      <c r="L24" s="98">
        <f t="shared" si="6"/>
        <v>1471.6961039035089</v>
      </c>
      <c r="M24" s="98"/>
      <c r="N24" s="98">
        <f t="shared" si="1"/>
        <v>117.69486111111111</v>
      </c>
      <c r="O24" s="98">
        <f t="shared" si="2"/>
        <v>1176.9486111111112</v>
      </c>
      <c r="P24" s="98">
        <v>177.0526316812865</v>
      </c>
      <c r="Q24" s="98">
        <v>584.70807000000013</v>
      </c>
      <c r="R24" s="98">
        <f t="shared" si="3"/>
        <v>13691.906840570176</v>
      </c>
      <c r="S24" s="98">
        <f t="shared" si="4"/>
        <v>13691.906840570176</v>
      </c>
      <c r="T24" s="98" t="s">
        <v>957</v>
      </c>
    </row>
    <row r="25" spans="1:20" ht="15.75" thickBot="1" x14ac:dyDescent="0.3">
      <c r="A25" s="257" t="s">
        <v>1411</v>
      </c>
      <c r="B25" s="106">
        <v>1</v>
      </c>
      <c r="C25" s="98">
        <f t="shared" si="5"/>
        <v>8881.9220800000003</v>
      </c>
      <c r="D25" s="98">
        <f t="shared" si="0"/>
        <v>10428.538769546667</v>
      </c>
      <c r="E25" s="98">
        <v>8881.9220800000003</v>
      </c>
      <c r="F25" s="98">
        <v>266.66666666666669</v>
      </c>
      <c r="G25" s="98">
        <v>1100</v>
      </c>
      <c r="H25" s="98">
        <v>100</v>
      </c>
      <c r="I25" s="98">
        <v>1332.2883119999999</v>
      </c>
      <c r="J25" s="98">
        <v>266.4576624</v>
      </c>
      <c r="K25" s="98">
        <v>177.63844159999999</v>
      </c>
      <c r="L25" s="98">
        <f t="shared" si="6"/>
        <v>1546.6166895466672</v>
      </c>
      <c r="M25" s="98"/>
      <c r="N25" s="98">
        <f t="shared" si="1"/>
        <v>123.36002888888891</v>
      </c>
      <c r="O25" s="98">
        <f t="shared" si="2"/>
        <v>1233.6002888888891</v>
      </c>
      <c r="P25" s="98">
        <v>189.65637176888913</v>
      </c>
      <c r="Q25" s="98">
        <v>612.85262352000007</v>
      </c>
      <c r="R25" s="98">
        <f t="shared" si="3"/>
        <v>14284.442475733335</v>
      </c>
      <c r="S25" s="98">
        <f t="shared" si="4"/>
        <v>14284.442475733335</v>
      </c>
      <c r="T25" s="98" t="s">
        <v>957</v>
      </c>
    </row>
    <row r="26" spans="1:20" ht="15.75" thickBot="1" x14ac:dyDescent="0.3">
      <c r="A26" s="257" t="s">
        <v>1411</v>
      </c>
      <c r="B26" s="106">
        <v>3</v>
      </c>
      <c r="C26" s="98">
        <f t="shared" si="5"/>
        <v>8881.922407600001</v>
      </c>
      <c r="D26" s="98">
        <f t="shared" si="0"/>
        <v>10428.539155350267</v>
      </c>
      <c r="E26" s="98">
        <v>8881.922407600001</v>
      </c>
      <c r="F26" s="98">
        <v>266.66666666666669</v>
      </c>
      <c r="G26" s="98">
        <v>1100</v>
      </c>
      <c r="H26" s="98">
        <v>100</v>
      </c>
      <c r="I26" s="98">
        <v>1332.28836114</v>
      </c>
      <c r="J26" s="98">
        <v>266.45767222800004</v>
      </c>
      <c r="K26" s="98">
        <v>177.63844815200002</v>
      </c>
      <c r="L26" s="98">
        <f t="shared" si="6"/>
        <v>1546.6167477502668</v>
      </c>
      <c r="M26" s="98"/>
      <c r="N26" s="98">
        <f t="shared" si="1"/>
        <v>123.36003343888892</v>
      </c>
      <c r="O26" s="98">
        <f t="shared" si="2"/>
        <v>1233.600334388889</v>
      </c>
      <c r="P26" s="98">
        <v>189.65637992248892</v>
      </c>
      <c r="Q26" s="98">
        <v>612.85264612440005</v>
      </c>
      <c r="R26" s="98">
        <f t="shared" si="3"/>
        <v>14284.442949661334</v>
      </c>
      <c r="S26" s="98">
        <f t="shared" si="4"/>
        <v>42853.328848984005</v>
      </c>
      <c r="T26" s="98" t="s">
        <v>957</v>
      </c>
    </row>
    <row r="27" spans="1:20" ht="15.75" thickBot="1" x14ac:dyDescent="0.3">
      <c r="A27" s="257" t="s">
        <v>1411</v>
      </c>
      <c r="B27" s="106">
        <v>1</v>
      </c>
      <c r="C27" s="98">
        <f t="shared" si="5"/>
        <v>9190.9502176000005</v>
      </c>
      <c r="D27" s="98">
        <f t="shared" si="0"/>
        <v>10792.470906260267</v>
      </c>
      <c r="E27" s="98">
        <v>9190.9502176000005</v>
      </c>
      <c r="F27" s="98">
        <v>266.66666666666669</v>
      </c>
      <c r="G27" s="98">
        <v>1100</v>
      </c>
      <c r="H27" s="98">
        <v>100</v>
      </c>
      <c r="I27" s="98">
        <v>1378.6425326400001</v>
      </c>
      <c r="J27" s="98">
        <v>275.72850652799997</v>
      </c>
      <c r="K27" s="98">
        <v>183.81900435200001</v>
      </c>
      <c r="L27" s="98">
        <f t="shared" si="6"/>
        <v>1601.5206886602668</v>
      </c>
      <c r="M27" s="98"/>
      <c r="N27" s="98">
        <f t="shared" si="1"/>
        <v>127.65208635555557</v>
      </c>
      <c r="O27" s="98">
        <f t="shared" si="2"/>
        <v>1276.5208635555557</v>
      </c>
      <c r="P27" s="98">
        <v>197.34773874915552</v>
      </c>
      <c r="Q27" s="98">
        <v>634.17556501440004</v>
      </c>
      <c r="R27" s="98">
        <f t="shared" si="3"/>
        <v>14731.503181461334</v>
      </c>
      <c r="S27" s="98">
        <f t="shared" si="4"/>
        <v>14731.503181461334</v>
      </c>
      <c r="T27" s="98" t="s">
        <v>957</v>
      </c>
    </row>
    <row r="28" spans="1:20" ht="15.75" thickBot="1" x14ac:dyDescent="0.3">
      <c r="A28" s="257" t="s">
        <v>1411</v>
      </c>
      <c r="B28" s="106">
        <v>19</v>
      </c>
      <c r="C28" s="98">
        <f t="shared" si="5"/>
        <v>9323.8293640000011</v>
      </c>
      <c r="D28" s="98">
        <f t="shared" si="0"/>
        <v>10953.929076199209</v>
      </c>
      <c r="E28" s="98">
        <v>9323.8293640000011</v>
      </c>
      <c r="F28" s="98">
        <v>266.66666666666669</v>
      </c>
      <c r="G28" s="98">
        <v>1100</v>
      </c>
      <c r="H28" s="98">
        <v>100</v>
      </c>
      <c r="I28" s="98">
        <v>1398.5744046</v>
      </c>
      <c r="J28" s="98">
        <v>279.71488091999998</v>
      </c>
      <c r="K28" s="98">
        <v>186.47658728000002</v>
      </c>
      <c r="L28" s="98">
        <f t="shared" si="6"/>
        <v>1630.0997121992077</v>
      </c>
      <c r="M28" s="98"/>
      <c r="N28" s="98">
        <f t="shared" si="1"/>
        <v>129.49763005555556</v>
      </c>
      <c r="O28" s="98">
        <f t="shared" si="2"/>
        <v>1294.9763005555558</v>
      </c>
      <c r="P28" s="98">
        <v>205.6257815880964</v>
      </c>
      <c r="Q28" s="98">
        <v>643.34422611600019</v>
      </c>
      <c r="R28" s="98">
        <f t="shared" si="3"/>
        <v>14928.705841781875</v>
      </c>
      <c r="S28" s="98">
        <f t="shared" si="4"/>
        <v>283645.41099385562</v>
      </c>
      <c r="T28" s="98" t="s">
        <v>957</v>
      </c>
    </row>
    <row r="29" spans="1:20" ht="15.75" thickBot="1" x14ac:dyDescent="0.3">
      <c r="A29" s="257" t="s">
        <v>1411</v>
      </c>
      <c r="B29" s="106">
        <v>3</v>
      </c>
      <c r="C29" s="98">
        <f t="shared" si="5"/>
        <v>9323.83</v>
      </c>
      <c r="D29" s="98">
        <f t="shared" si="0"/>
        <v>10953.929850124268</v>
      </c>
      <c r="E29" s="98">
        <v>9323.83</v>
      </c>
      <c r="F29" s="98">
        <v>266.66666666666669</v>
      </c>
      <c r="G29" s="98">
        <v>1100</v>
      </c>
      <c r="H29" s="98">
        <v>100</v>
      </c>
      <c r="I29" s="98">
        <v>1398.5744999999997</v>
      </c>
      <c r="J29" s="98">
        <v>279.7149</v>
      </c>
      <c r="K29" s="98">
        <v>186.47659999999999</v>
      </c>
      <c r="L29" s="98">
        <f t="shared" si="6"/>
        <v>1630.0998501242689</v>
      </c>
      <c r="M29" s="98"/>
      <c r="N29" s="98">
        <f t="shared" si="1"/>
        <v>129.49763888888887</v>
      </c>
      <c r="O29" s="98">
        <f t="shared" si="2"/>
        <v>1294.976388888889</v>
      </c>
      <c r="P29" s="98">
        <v>205.62582234649111</v>
      </c>
      <c r="Q29" s="98">
        <v>643.34426999999994</v>
      </c>
      <c r="R29" s="98">
        <f t="shared" si="3"/>
        <v>14928.706786790934</v>
      </c>
      <c r="S29" s="98">
        <f t="shared" si="4"/>
        <v>44786.120360372799</v>
      </c>
      <c r="T29" s="98" t="s">
        <v>957</v>
      </c>
    </row>
    <row r="30" spans="1:20" ht="15.75" thickBot="1" x14ac:dyDescent="0.3">
      <c r="A30" s="257" t="s">
        <v>1411</v>
      </c>
      <c r="B30" s="106">
        <v>2</v>
      </c>
      <c r="C30" s="98">
        <f t="shared" si="5"/>
        <v>9696</v>
      </c>
      <c r="D30" s="98">
        <f t="shared" si="0"/>
        <v>11406.809866008773</v>
      </c>
      <c r="E30" s="98">
        <v>9696</v>
      </c>
      <c r="F30" s="98">
        <v>266.66666666666669</v>
      </c>
      <c r="G30" s="98">
        <v>1100</v>
      </c>
      <c r="H30" s="98">
        <v>0</v>
      </c>
      <c r="I30" s="98">
        <v>1454.3999999999999</v>
      </c>
      <c r="J30" s="98">
        <v>290.88</v>
      </c>
      <c r="K30" s="98">
        <v>193.92</v>
      </c>
      <c r="L30" s="98">
        <f t="shared" si="6"/>
        <v>1710.8098660087721</v>
      </c>
      <c r="M30" s="98"/>
      <c r="N30" s="98">
        <f t="shared" si="1"/>
        <v>134.66666666666666</v>
      </c>
      <c r="O30" s="98">
        <f t="shared" si="2"/>
        <v>1346.6666666666667</v>
      </c>
      <c r="P30" s="98">
        <v>229.47653267543865</v>
      </c>
      <c r="Q30" s="98">
        <v>669.024</v>
      </c>
      <c r="R30" s="98">
        <f t="shared" si="3"/>
        <v>15381.700532675437</v>
      </c>
      <c r="S30" s="98">
        <f t="shared" si="4"/>
        <v>30763.401065350874</v>
      </c>
      <c r="T30" s="98" t="s">
        <v>957</v>
      </c>
    </row>
    <row r="31" spans="1:20" ht="15.75" thickBot="1" x14ac:dyDescent="0.3">
      <c r="A31" s="257" t="s">
        <v>1411</v>
      </c>
      <c r="B31" s="106">
        <v>1</v>
      </c>
      <c r="C31" s="98">
        <f t="shared" si="5"/>
        <v>9791.84</v>
      </c>
      <c r="D31" s="98">
        <f t="shared" si="0"/>
        <v>11523.4340450731</v>
      </c>
      <c r="E31" s="98">
        <v>9791.84</v>
      </c>
      <c r="F31" s="98">
        <v>266.66666666666669</v>
      </c>
      <c r="G31" s="98">
        <v>1100</v>
      </c>
      <c r="H31" s="98">
        <v>100</v>
      </c>
      <c r="I31" s="98">
        <v>1468.7759999999998</v>
      </c>
      <c r="J31" s="98">
        <v>293.7552</v>
      </c>
      <c r="K31" s="98">
        <v>195.83680000000001</v>
      </c>
      <c r="L31" s="98">
        <f t="shared" si="6"/>
        <v>1731.5940450730996</v>
      </c>
      <c r="M31" s="98"/>
      <c r="N31" s="98">
        <f t="shared" si="1"/>
        <v>135.99777777777777</v>
      </c>
      <c r="O31" s="98">
        <f t="shared" si="2"/>
        <v>1359.9777777777779</v>
      </c>
      <c r="P31" s="98">
        <v>235.61848951754382</v>
      </c>
      <c r="Q31" s="98">
        <v>675.63696000000004</v>
      </c>
      <c r="R31" s="98">
        <f t="shared" si="3"/>
        <v>15624.105671739764</v>
      </c>
      <c r="S31" s="98">
        <f t="shared" si="4"/>
        <v>15624.105671739764</v>
      </c>
      <c r="T31" s="98" t="s">
        <v>957</v>
      </c>
    </row>
    <row r="32" spans="1:20" ht="15.75" thickBot="1" x14ac:dyDescent="0.3">
      <c r="A32" s="257" t="s">
        <v>1411</v>
      </c>
      <c r="B32" s="106">
        <v>1</v>
      </c>
      <c r="C32" s="98">
        <f t="shared" si="5"/>
        <v>9791.8420000000006</v>
      </c>
      <c r="D32" s="98">
        <f t="shared" si="0"/>
        <v>11523.436478799707</v>
      </c>
      <c r="E32" s="98">
        <v>9791.8420000000006</v>
      </c>
      <c r="F32" s="98">
        <v>266.66666666666669</v>
      </c>
      <c r="G32" s="98">
        <v>1100</v>
      </c>
      <c r="H32" s="98">
        <v>100</v>
      </c>
      <c r="I32" s="98">
        <v>1468.7763000000002</v>
      </c>
      <c r="J32" s="98">
        <v>293.75526000000002</v>
      </c>
      <c r="K32" s="98">
        <v>195.83684000000002</v>
      </c>
      <c r="L32" s="98">
        <f t="shared" si="6"/>
        <v>1731.5944787997075</v>
      </c>
      <c r="M32" s="98"/>
      <c r="N32" s="98">
        <f t="shared" si="1"/>
        <v>135.99780555555557</v>
      </c>
      <c r="O32" s="98">
        <f t="shared" si="2"/>
        <v>1359.9780555555556</v>
      </c>
      <c r="P32" s="98">
        <v>235.61861768859657</v>
      </c>
      <c r="Q32" s="98">
        <v>675.63709800000004</v>
      </c>
      <c r="R32" s="98">
        <f t="shared" si="3"/>
        <v>15624.108643466372</v>
      </c>
      <c r="S32" s="98">
        <f t="shared" si="4"/>
        <v>15624.108643466372</v>
      </c>
      <c r="T32" s="98" t="s">
        <v>957</v>
      </c>
    </row>
    <row r="33" spans="1:20" ht="15.75" thickBot="1" x14ac:dyDescent="0.3">
      <c r="A33" s="257" t="s">
        <v>1411</v>
      </c>
      <c r="B33" s="106">
        <v>1</v>
      </c>
      <c r="C33" s="98">
        <f t="shared" si="5"/>
        <v>9795.4749748000013</v>
      </c>
      <c r="D33" s="98">
        <f t="shared" si="0"/>
        <v>11527.857312518525</v>
      </c>
      <c r="E33" s="98">
        <v>9795.4749748000013</v>
      </c>
      <c r="F33" s="98">
        <v>266.66666666666669</v>
      </c>
      <c r="G33" s="98">
        <v>1100</v>
      </c>
      <c r="H33" s="98">
        <v>100</v>
      </c>
      <c r="I33" s="98">
        <v>1469.3212462199999</v>
      </c>
      <c r="J33" s="98">
        <v>293.86424924400001</v>
      </c>
      <c r="K33" s="98">
        <v>195.909499496</v>
      </c>
      <c r="L33" s="98">
        <f t="shared" si="6"/>
        <v>1732.3823377185245</v>
      </c>
      <c r="M33" s="98"/>
      <c r="N33" s="98">
        <f t="shared" si="1"/>
        <v>136.0482635388889</v>
      </c>
      <c r="O33" s="98">
        <f t="shared" si="2"/>
        <v>1360.4826353888891</v>
      </c>
      <c r="P33" s="98">
        <v>235.85143879074644</v>
      </c>
      <c r="Q33" s="98">
        <v>675.8877732612001</v>
      </c>
      <c r="R33" s="98">
        <f t="shared" si="3"/>
        <v>15629.506747406389</v>
      </c>
      <c r="S33" s="98">
        <f t="shared" si="4"/>
        <v>15629.506747406389</v>
      </c>
      <c r="T33" s="98" t="s">
        <v>957</v>
      </c>
    </row>
    <row r="34" spans="1:20" ht="15.75" thickBot="1" x14ac:dyDescent="0.3">
      <c r="A34" s="257" t="s">
        <v>1411</v>
      </c>
      <c r="B34" s="106">
        <v>1</v>
      </c>
      <c r="C34" s="98">
        <f t="shared" si="5"/>
        <v>10132.655200000001</v>
      </c>
      <c r="D34" s="98">
        <f t="shared" si="0"/>
        <v>11938.159555430411</v>
      </c>
      <c r="E34" s="98">
        <v>10132.655200000001</v>
      </c>
      <c r="F34" s="98">
        <v>266.66666666666669</v>
      </c>
      <c r="G34" s="98">
        <v>1100</v>
      </c>
      <c r="H34" s="98">
        <v>100</v>
      </c>
      <c r="I34" s="98">
        <v>1519.8982800000001</v>
      </c>
      <c r="J34" s="98">
        <v>303.97965600000003</v>
      </c>
      <c r="K34" s="98">
        <v>202.65310400000001</v>
      </c>
      <c r="L34" s="98">
        <f t="shared" si="6"/>
        <v>1805.5043554304093</v>
      </c>
      <c r="M34" s="98"/>
      <c r="N34" s="98">
        <f t="shared" si="1"/>
        <v>140.73132222222225</v>
      </c>
      <c r="O34" s="98">
        <f t="shared" si="2"/>
        <v>1407.3132222222223</v>
      </c>
      <c r="P34" s="98">
        <v>257.45981098596491</v>
      </c>
      <c r="Q34" s="98">
        <v>699.15320880000024</v>
      </c>
      <c r="R34" s="98">
        <f t="shared" si="3"/>
        <v>16130.510470897078</v>
      </c>
      <c r="S34" s="98">
        <f t="shared" si="4"/>
        <v>16130.510470897078</v>
      </c>
      <c r="T34" s="98" t="s">
        <v>957</v>
      </c>
    </row>
    <row r="35" spans="1:20" ht="15.75" thickBot="1" x14ac:dyDescent="0.3">
      <c r="A35" s="257" t="s">
        <v>1411</v>
      </c>
      <c r="B35" s="106">
        <v>2</v>
      </c>
      <c r="C35" s="98">
        <f t="shared" si="5"/>
        <v>10132.6555276</v>
      </c>
      <c r="D35" s="98">
        <f t="shared" si="0"/>
        <v>11938.159954074827</v>
      </c>
      <c r="E35" s="98">
        <v>10132.6555276</v>
      </c>
      <c r="F35" s="98">
        <v>266.66666666666669</v>
      </c>
      <c r="G35" s="98">
        <v>1100</v>
      </c>
      <c r="H35" s="98">
        <v>100</v>
      </c>
      <c r="I35" s="98">
        <v>1519.89832914</v>
      </c>
      <c r="J35" s="98">
        <v>303.97966582800001</v>
      </c>
      <c r="K35" s="98">
        <v>202.65311055200002</v>
      </c>
      <c r="L35" s="98">
        <f t="shared" si="6"/>
        <v>1805.5044264748271</v>
      </c>
      <c r="M35" s="98"/>
      <c r="N35" s="98">
        <f t="shared" si="1"/>
        <v>140.73132677222222</v>
      </c>
      <c r="O35" s="98">
        <f t="shared" si="2"/>
        <v>1407.313267722222</v>
      </c>
      <c r="P35" s="98">
        <v>257.459831980383</v>
      </c>
      <c r="Q35" s="98">
        <v>699.15323140440012</v>
      </c>
      <c r="R35" s="98">
        <f t="shared" si="3"/>
        <v>16130.510957665892</v>
      </c>
      <c r="S35" s="98">
        <f t="shared" si="4"/>
        <v>32261.021915331785</v>
      </c>
      <c r="T35" s="98" t="s">
        <v>957</v>
      </c>
    </row>
    <row r="36" spans="1:20" ht="15.75" thickBot="1" x14ac:dyDescent="0.3">
      <c r="A36" s="257" t="s">
        <v>1411</v>
      </c>
      <c r="B36" s="106">
        <v>1</v>
      </c>
      <c r="C36" s="98">
        <f t="shared" si="5"/>
        <v>10133.42</v>
      </c>
      <c r="D36" s="98">
        <f t="shared" si="0"/>
        <v>11939.09021248538</v>
      </c>
      <c r="E36" s="98">
        <v>10133.42</v>
      </c>
      <c r="F36" s="98">
        <v>266.66666666666669</v>
      </c>
      <c r="G36" s="98">
        <v>1100</v>
      </c>
      <c r="H36" s="98">
        <v>100</v>
      </c>
      <c r="I36" s="98">
        <v>1520.0129999999999</v>
      </c>
      <c r="J36" s="98">
        <v>304.00259999999997</v>
      </c>
      <c r="K36" s="98">
        <v>202.66840000000002</v>
      </c>
      <c r="L36" s="98">
        <f t="shared" si="6"/>
        <v>1805.67021248538</v>
      </c>
      <c r="M36" s="98"/>
      <c r="N36" s="98">
        <f t="shared" si="1"/>
        <v>140.74194444444444</v>
      </c>
      <c r="O36" s="98">
        <f t="shared" si="2"/>
        <v>1407.4194444444445</v>
      </c>
      <c r="P36" s="98">
        <v>257.50882359649103</v>
      </c>
      <c r="Q36" s="98">
        <v>699.20598000000007</v>
      </c>
      <c r="R36" s="98">
        <f t="shared" si="3"/>
        <v>16131.646859152046</v>
      </c>
      <c r="S36" s="98">
        <f t="shared" si="4"/>
        <v>16131.646859152046</v>
      </c>
      <c r="T36" s="98" t="s">
        <v>957</v>
      </c>
    </row>
    <row r="37" spans="1:20" ht="15.75" thickBot="1" x14ac:dyDescent="0.3">
      <c r="A37" s="257" t="s">
        <v>1411</v>
      </c>
      <c r="B37" s="106">
        <v>13</v>
      </c>
      <c r="C37" s="98">
        <f t="shared" si="5"/>
        <v>10133.420364400001</v>
      </c>
      <c r="D37" s="98">
        <f t="shared" si="0"/>
        <v>11939.09065591037</v>
      </c>
      <c r="E37" s="98">
        <v>10133.420364400001</v>
      </c>
      <c r="F37" s="98">
        <v>266.66666666666669</v>
      </c>
      <c r="G37" s="98">
        <v>1100</v>
      </c>
      <c r="H37" s="98">
        <v>100</v>
      </c>
      <c r="I37" s="98">
        <v>1520.0130546600001</v>
      </c>
      <c r="J37" s="98">
        <v>304.00261093199998</v>
      </c>
      <c r="K37" s="98">
        <v>202.66840728800003</v>
      </c>
      <c r="L37" s="98">
        <f t="shared" si="6"/>
        <v>1805.6702915103681</v>
      </c>
      <c r="M37" s="98"/>
      <c r="N37" s="98">
        <f t="shared" si="1"/>
        <v>140.74194950555557</v>
      </c>
      <c r="O37" s="98">
        <f t="shared" si="2"/>
        <v>1407.4194950555557</v>
      </c>
      <c r="P37" s="98">
        <v>257.50884694925691</v>
      </c>
      <c r="Q37" s="98">
        <v>699.20600514360012</v>
      </c>
      <c r="R37" s="98">
        <f t="shared" si="3"/>
        <v>16131.647400600636</v>
      </c>
      <c r="S37" s="98">
        <f t="shared" si="4"/>
        <v>209711.41620780827</v>
      </c>
      <c r="T37" s="98" t="s">
        <v>957</v>
      </c>
    </row>
    <row r="38" spans="1:20" ht="15.75" thickBot="1" x14ac:dyDescent="0.3">
      <c r="A38" s="257" t="s">
        <v>1411</v>
      </c>
      <c r="B38" s="106">
        <v>1</v>
      </c>
      <c r="C38" s="98">
        <f t="shared" si="5"/>
        <v>10133.790000000001</v>
      </c>
      <c r="D38" s="98">
        <f t="shared" si="0"/>
        <v>11939.540451907895</v>
      </c>
      <c r="E38" s="98">
        <v>10133.790000000001</v>
      </c>
      <c r="F38" s="98">
        <v>266.66666666666669</v>
      </c>
      <c r="G38" s="98">
        <v>1100</v>
      </c>
      <c r="H38" s="98">
        <v>100</v>
      </c>
      <c r="I38" s="98">
        <v>1520.0685000000001</v>
      </c>
      <c r="J38" s="98">
        <v>304.01370000000003</v>
      </c>
      <c r="K38" s="98">
        <v>202.67580000000001</v>
      </c>
      <c r="L38" s="98">
        <f t="shared" si="6"/>
        <v>1805.7504519078948</v>
      </c>
      <c r="M38" s="98"/>
      <c r="N38" s="98">
        <f t="shared" si="1"/>
        <v>140.74708333333334</v>
      </c>
      <c r="O38" s="98">
        <f t="shared" si="2"/>
        <v>1407.4708333333335</v>
      </c>
      <c r="P38" s="98">
        <v>257.53253524122772</v>
      </c>
      <c r="Q38" s="98">
        <v>699.23151000000007</v>
      </c>
      <c r="R38" s="98">
        <f t="shared" si="3"/>
        <v>16132.19662857456</v>
      </c>
      <c r="S38" s="98">
        <f t="shared" si="4"/>
        <v>16132.19662857456</v>
      </c>
      <c r="T38" s="98" t="s">
        <v>957</v>
      </c>
    </row>
    <row r="39" spans="1:20" ht="15.75" thickBot="1" x14ac:dyDescent="0.3">
      <c r="A39" s="257" t="s">
        <v>1411</v>
      </c>
      <c r="B39" s="106">
        <v>1</v>
      </c>
      <c r="C39" s="98">
        <f t="shared" si="5"/>
        <v>10467.298647248002</v>
      </c>
      <c r="D39" s="98">
        <f t="shared" si="0"/>
        <v>12339.565733779249</v>
      </c>
      <c r="E39" s="98">
        <v>10467.298647248002</v>
      </c>
      <c r="F39" s="98">
        <v>266.66666666666669</v>
      </c>
      <c r="G39" s="98">
        <v>1100</v>
      </c>
      <c r="H39" s="98">
        <v>100</v>
      </c>
      <c r="I39" s="98">
        <v>1570.0947970872003</v>
      </c>
      <c r="J39" s="98">
        <v>314.01895941744004</v>
      </c>
      <c r="K39" s="98">
        <v>209.34597294496004</v>
      </c>
      <c r="L39" s="98">
        <f t="shared" si="6"/>
        <v>1872.2670865312466</v>
      </c>
      <c r="M39" s="98"/>
      <c r="N39" s="98">
        <f t="shared" si="1"/>
        <v>145.37914787844446</v>
      </c>
      <c r="O39" s="98">
        <f t="shared" si="2"/>
        <v>1453.7914787844447</v>
      </c>
      <c r="P39" s="98">
        <v>273.09645986835739</v>
      </c>
      <c r="Q39" s="98">
        <v>722.24360666011216</v>
      </c>
      <c r="R39" s="98">
        <f t="shared" si="3"/>
        <v>16621.935736555628</v>
      </c>
      <c r="S39" s="98">
        <f t="shared" si="4"/>
        <v>16621.935736555628</v>
      </c>
      <c r="T39" s="98" t="s">
        <v>957</v>
      </c>
    </row>
    <row r="40" spans="1:20" ht="15.75" thickBot="1" x14ac:dyDescent="0.3">
      <c r="A40" s="257" t="s">
        <v>1411</v>
      </c>
      <c r="B40" s="106">
        <v>4</v>
      </c>
      <c r="C40" s="98">
        <f t="shared" si="5"/>
        <v>10892.232570334401</v>
      </c>
      <c r="D40" s="98">
        <f t="shared" si="0"/>
        <v>12842.026490388744</v>
      </c>
      <c r="E40" s="98">
        <v>10892.232570334401</v>
      </c>
      <c r="F40" s="98">
        <v>266.66666666666669</v>
      </c>
      <c r="G40" s="98">
        <v>1100</v>
      </c>
      <c r="H40" s="98">
        <v>100</v>
      </c>
      <c r="I40" s="98">
        <v>1633.8348855501599</v>
      </c>
      <c r="J40" s="98">
        <v>326.76697711003197</v>
      </c>
      <c r="K40" s="98">
        <v>217.84465140668803</v>
      </c>
      <c r="L40" s="98">
        <f t="shared" si="6"/>
        <v>1949.7939200543428</v>
      </c>
      <c r="M40" s="98"/>
      <c r="N40" s="98">
        <f t="shared" si="1"/>
        <v>151.28100792131113</v>
      </c>
      <c r="O40" s="98">
        <f t="shared" si="2"/>
        <v>1512.8100792131111</v>
      </c>
      <c r="P40" s="98">
        <v>285.70283291992052</v>
      </c>
      <c r="Q40" s="98">
        <v>751.56404735307376</v>
      </c>
      <c r="R40" s="98">
        <f t="shared" si="3"/>
        <v>17238.703718475364</v>
      </c>
      <c r="S40" s="98">
        <f t="shared" si="4"/>
        <v>68954.814873901458</v>
      </c>
      <c r="T40" s="98" t="s">
        <v>957</v>
      </c>
    </row>
    <row r="41" spans="1:20" ht="15.75" thickBot="1" x14ac:dyDescent="0.3">
      <c r="A41" s="257" t="s">
        <v>1411</v>
      </c>
      <c r="B41" s="106">
        <v>1</v>
      </c>
      <c r="C41" s="98">
        <f t="shared" si="5"/>
        <v>10892.235722719999</v>
      </c>
      <c r="D41" s="98">
        <f t="shared" si="0"/>
        <v>12842.030217909582</v>
      </c>
      <c r="E41" s="98">
        <v>10892.235722719999</v>
      </c>
      <c r="F41" s="98">
        <v>266.66666666666669</v>
      </c>
      <c r="G41" s="98">
        <v>1100</v>
      </c>
      <c r="H41" s="98">
        <v>100</v>
      </c>
      <c r="I41" s="98">
        <v>1633.8353584079998</v>
      </c>
      <c r="J41" s="98">
        <v>326.76707168159999</v>
      </c>
      <c r="K41" s="98">
        <v>217.84471445439999</v>
      </c>
      <c r="L41" s="98">
        <f t="shared" si="6"/>
        <v>1949.7944951895818</v>
      </c>
      <c r="M41" s="98"/>
      <c r="N41" s="98">
        <f t="shared" si="1"/>
        <v>151.28105170444442</v>
      </c>
      <c r="O41" s="98">
        <f t="shared" si="2"/>
        <v>1512.8105170444442</v>
      </c>
      <c r="P41" s="98">
        <v>285.70292644069315</v>
      </c>
      <c r="Q41" s="98">
        <v>751.56426486767998</v>
      </c>
      <c r="R41" s="98">
        <f t="shared" si="3"/>
        <v>17238.708293987926</v>
      </c>
      <c r="S41" s="98">
        <f t="shared" si="4"/>
        <v>17238.708293987926</v>
      </c>
      <c r="T41" s="98" t="s">
        <v>957</v>
      </c>
    </row>
    <row r="42" spans="1:20" ht="15.75" thickBot="1" x14ac:dyDescent="0.3">
      <c r="A42" s="257" t="s">
        <v>1411</v>
      </c>
      <c r="B42" s="106">
        <v>1</v>
      </c>
      <c r="C42" s="98">
        <f t="shared" si="5"/>
        <v>10895.32963</v>
      </c>
      <c r="D42" s="98">
        <f t="shared" si="0"/>
        <v>12845.688591384445</v>
      </c>
      <c r="E42" s="98">
        <v>10895.32963</v>
      </c>
      <c r="F42" s="98">
        <v>266.66666666666669</v>
      </c>
      <c r="G42" s="98">
        <v>1100</v>
      </c>
      <c r="H42" s="98">
        <v>100</v>
      </c>
      <c r="I42" s="98">
        <v>1634.2994445000002</v>
      </c>
      <c r="J42" s="98">
        <v>326.85988889999999</v>
      </c>
      <c r="K42" s="98">
        <v>217.90659259999998</v>
      </c>
      <c r="L42" s="98">
        <f t="shared" si="6"/>
        <v>1950.3589613844445</v>
      </c>
      <c r="M42" s="98"/>
      <c r="N42" s="98">
        <f t="shared" si="1"/>
        <v>151.32402263888889</v>
      </c>
      <c r="O42" s="98">
        <f t="shared" si="2"/>
        <v>1513.2402263888889</v>
      </c>
      <c r="P42" s="98">
        <v>285.79471235666659</v>
      </c>
      <c r="Q42" s="98">
        <v>751.77774447000002</v>
      </c>
      <c r="R42" s="98">
        <f t="shared" si="3"/>
        <v>17243.198928521113</v>
      </c>
      <c r="S42" s="98">
        <f t="shared" si="4"/>
        <v>17243.198928521113</v>
      </c>
      <c r="T42" s="98" t="s">
        <v>957</v>
      </c>
    </row>
    <row r="43" spans="1:20" ht="15.75" thickBot="1" x14ac:dyDescent="0.3">
      <c r="A43" s="257" t="s">
        <v>1411</v>
      </c>
      <c r="B43" s="106">
        <v>4</v>
      </c>
      <c r="C43" s="98">
        <f t="shared" si="5"/>
        <v>11093.8503296</v>
      </c>
      <c r="D43" s="98">
        <f t="shared" si="0"/>
        <v>13080.428289733689</v>
      </c>
      <c r="E43" s="98">
        <v>11093.8503296</v>
      </c>
      <c r="F43" s="98">
        <v>266.66666666666669</v>
      </c>
      <c r="G43" s="98">
        <v>1100</v>
      </c>
      <c r="H43" s="98">
        <v>100</v>
      </c>
      <c r="I43" s="98">
        <v>1664.0775494400002</v>
      </c>
      <c r="J43" s="98">
        <v>332.81550988800001</v>
      </c>
      <c r="K43" s="98">
        <v>221.87700659200001</v>
      </c>
      <c r="L43" s="98">
        <f t="shared" si="6"/>
        <v>1986.5779601336894</v>
      </c>
      <c r="M43" s="98"/>
      <c r="N43" s="98">
        <f t="shared" si="1"/>
        <v>154.0812545777778</v>
      </c>
      <c r="O43" s="98">
        <f t="shared" si="2"/>
        <v>1540.8125457777778</v>
      </c>
      <c r="P43" s="98">
        <v>291.68415977813368</v>
      </c>
      <c r="Q43" s="98">
        <v>765.47567274240009</v>
      </c>
      <c r="R43" s="98">
        <f t="shared" si="3"/>
        <v>17531.340695062754</v>
      </c>
      <c r="S43" s="98">
        <f t="shared" si="4"/>
        <v>70125.362780251016</v>
      </c>
      <c r="T43" s="98" t="s">
        <v>957</v>
      </c>
    </row>
    <row r="44" spans="1:20" ht="15.75" thickBot="1" x14ac:dyDescent="0.3">
      <c r="A44" s="257" t="s">
        <v>1411</v>
      </c>
      <c r="B44" s="106">
        <v>1</v>
      </c>
      <c r="C44" s="98">
        <f t="shared" si="5"/>
        <v>11448.9213081896</v>
      </c>
      <c r="D44" s="98">
        <f t="shared" si="0"/>
        <v>13500.279995750414</v>
      </c>
      <c r="E44" s="98">
        <v>11448.9213081896</v>
      </c>
      <c r="F44" s="98">
        <v>266.66666666666669</v>
      </c>
      <c r="G44" s="98">
        <v>1100</v>
      </c>
      <c r="H44" s="98">
        <v>100</v>
      </c>
      <c r="I44" s="98">
        <v>1717.33819622844</v>
      </c>
      <c r="J44" s="98">
        <v>343.46763924568796</v>
      </c>
      <c r="K44" s="98">
        <v>228.97842616379197</v>
      </c>
      <c r="L44" s="98">
        <f t="shared" si="6"/>
        <v>2051.3586875608135</v>
      </c>
      <c r="M44" s="98"/>
      <c r="N44" s="98">
        <f t="shared" si="1"/>
        <v>159.01279594707776</v>
      </c>
      <c r="O44" s="98">
        <f t="shared" si="2"/>
        <v>1590.1279594707778</v>
      </c>
      <c r="P44" s="98">
        <v>302.21793214295803</v>
      </c>
      <c r="Q44" s="98">
        <v>789.97557026508241</v>
      </c>
      <c r="R44" s="98">
        <f t="shared" si="3"/>
        <v>18046.706494320082</v>
      </c>
      <c r="S44" s="98">
        <f t="shared" si="4"/>
        <v>18046.706494320082</v>
      </c>
      <c r="T44" s="98" t="s">
        <v>957</v>
      </c>
    </row>
    <row r="45" spans="1:20" ht="15.75" thickBot="1" x14ac:dyDescent="0.3">
      <c r="A45" s="257" t="s">
        <v>1411</v>
      </c>
      <c r="B45" s="106">
        <v>1</v>
      </c>
      <c r="C45" s="98">
        <f t="shared" si="5"/>
        <v>11448.925080000001</v>
      </c>
      <c r="D45" s="98">
        <f t="shared" si="0"/>
        <v>13500.284455706667</v>
      </c>
      <c r="E45" s="98">
        <v>11448.925080000001</v>
      </c>
      <c r="F45" s="98">
        <v>266.66666666666669</v>
      </c>
      <c r="G45" s="98">
        <v>1100</v>
      </c>
      <c r="H45" s="98">
        <v>100</v>
      </c>
      <c r="I45" s="98">
        <v>1717.3387620000001</v>
      </c>
      <c r="J45" s="98">
        <v>343.46775240000005</v>
      </c>
      <c r="K45" s="98">
        <v>228.97850160000004</v>
      </c>
      <c r="L45" s="98">
        <f t="shared" si="6"/>
        <v>2051.3593757066669</v>
      </c>
      <c r="M45" s="98"/>
      <c r="N45" s="98">
        <f t="shared" si="1"/>
        <v>159.01284833333335</v>
      </c>
      <c r="O45" s="98">
        <f t="shared" si="2"/>
        <v>1590.1284833333336</v>
      </c>
      <c r="P45" s="98">
        <v>302.21804404000005</v>
      </c>
      <c r="Q45" s="98">
        <v>789.97583052000016</v>
      </c>
      <c r="R45" s="98">
        <f t="shared" si="3"/>
        <v>18046.711968893334</v>
      </c>
      <c r="S45" s="98">
        <f t="shared" si="4"/>
        <v>18046.711968893334</v>
      </c>
      <c r="T45" s="98" t="s">
        <v>957</v>
      </c>
    </row>
    <row r="46" spans="1:20" ht="15.75" thickBot="1" x14ac:dyDescent="0.3">
      <c r="A46" s="257" t="s">
        <v>1411</v>
      </c>
      <c r="B46" s="106">
        <v>1</v>
      </c>
      <c r="C46" s="98">
        <f t="shared" si="5"/>
        <v>11450.0345506472</v>
      </c>
      <c r="D46" s="98">
        <f t="shared" si="0"/>
        <v>13501.596343109723</v>
      </c>
      <c r="E46" s="98">
        <v>11450.0345506472</v>
      </c>
      <c r="F46" s="98">
        <v>266.66666666666669</v>
      </c>
      <c r="G46" s="98">
        <v>1100</v>
      </c>
      <c r="H46" s="98">
        <v>100</v>
      </c>
      <c r="I46" s="98">
        <v>1717.5051825970802</v>
      </c>
      <c r="J46" s="98">
        <v>343.501036519416</v>
      </c>
      <c r="K46" s="98">
        <v>229.000691012944</v>
      </c>
      <c r="L46" s="98">
        <f t="shared" si="6"/>
        <v>2051.5617924625226</v>
      </c>
      <c r="M46" s="98"/>
      <c r="N46" s="98">
        <f t="shared" si="1"/>
        <v>159.02825764787778</v>
      </c>
      <c r="O46" s="98">
        <f t="shared" si="2"/>
        <v>1590.2825764787779</v>
      </c>
      <c r="P46" s="98">
        <v>302.25095833586704</v>
      </c>
      <c r="Q46" s="98">
        <v>790.05238399465691</v>
      </c>
      <c r="R46" s="98">
        <f t="shared" si="3"/>
        <v>18048.322303900488</v>
      </c>
      <c r="S46" s="98">
        <f t="shared" si="4"/>
        <v>18048.322303900488</v>
      </c>
      <c r="T46" s="98" t="s">
        <v>957</v>
      </c>
    </row>
    <row r="47" spans="1:20" ht="15.75" thickBot="1" x14ac:dyDescent="0.3">
      <c r="A47" s="257" t="s">
        <v>1411</v>
      </c>
      <c r="B47" s="106">
        <v>1</v>
      </c>
      <c r="C47" s="98">
        <f t="shared" si="5"/>
        <v>11450.036126840001</v>
      </c>
      <c r="D47" s="98">
        <f t="shared" si="0"/>
        <v>13501.598206870143</v>
      </c>
      <c r="E47" s="98">
        <v>11450.036126840001</v>
      </c>
      <c r="F47" s="98">
        <v>266.66666666666669</v>
      </c>
      <c r="G47" s="98">
        <v>1100</v>
      </c>
      <c r="H47" s="98">
        <v>100</v>
      </c>
      <c r="I47" s="98">
        <v>1717.505419026</v>
      </c>
      <c r="J47" s="98">
        <v>343.50108380520004</v>
      </c>
      <c r="K47" s="98">
        <v>229.00072253680003</v>
      </c>
      <c r="L47" s="98">
        <f t="shared" si="6"/>
        <v>2051.5620800301422</v>
      </c>
      <c r="M47" s="98"/>
      <c r="N47" s="98">
        <f t="shared" si="1"/>
        <v>159.02827953944447</v>
      </c>
      <c r="O47" s="98">
        <f t="shared" si="2"/>
        <v>1590.2827953944445</v>
      </c>
      <c r="P47" s="98">
        <v>302.25100509625344</v>
      </c>
      <c r="Q47" s="98">
        <v>790.05249275196013</v>
      </c>
      <c r="R47" s="98">
        <f t="shared" si="3"/>
        <v>18048.324591656772</v>
      </c>
      <c r="S47" s="98">
        <f t="shared" si="4"/>
        <v>18048.324591656772</v>
      </c>
      <c r="T47" s="98" t="s">
        <v>957</v>
      </c>
    </row>
    <row r="48" spans="1:20" ht="15.75" thickBot="1" x14ac:dyDescent="0.3">
      <c r="A48" s="257" t="s">
        <v>1411</v>
      </c>
      <c r="B48" s="106">
        <v>1</v>
      </c>
      <c r="C48" s="98">
        <f t="shared" si="5"/>
        <v>11450.038560000001</v>
      </c>
      <c r="D48" s="98">
        <f t="shared" si="0"/>
        <v>13501.601083946667</v>
      </c>
      <c r="E48" s="98">
        <v>11450.038560000001</v>
      </c>
      <c r="F48" s="98">
        <v>266.66666666666669</v>
      </c>
      <c r="G48" s="98">
        <v>1100</v>
      </c>
      <c r="H48" s="98">
        <v>100</v>
      </c>
      <c r="I48" s="98">
        <v>1717.5057839999999</v>
      </c>
      <c r="J48" s="98">
        <v>343.50115679999999</v>
      </c>
      <c r="K48" s="98">
        <v>229.00077120000003</v>
      </c>
      <c r="L48" s="98">
        <f t="shared" si="6"/>
        <v>2051.5625239466667</v>
      </c>
      <c r="M48" s="98"/>
      <c r="N48" s="98">
        <f t="shared" si="1"/>
        <v>159.02831333333333</v>
      </c>
      <c r="O48" s="98">
        <f t="shared" si="2"/>
        <v>1590.2831333333334</v>
      </c>
      <c r="P48" s="98">
        <v>302.25107727999995</v>
      </c>
      <c r="Q48" s="98">
        <v>790.05266064000023</v>
      </c>
      <c r="R48" s="98">
        <f t="shared" si="3"/>
        <v>18048.328123253337</v>
      </c>
      <c r="S48" s="98">
        <f t="shared" si="4"/>
        <v>18048.328123253337</v>
      </c>
      <c r="T48" s="98" t="s">
        <v>957</v>
      </c>
    </row>
    <row r="49" spans="1:20" ht="15.75" thickBot="1" x14ac:dyDescent="0.3">
      <c r="A49" s="257" t="s">
        <v>1411</v>
      </c>
      <c r="B49" s="106">
        <v>1</v>
      </c>
      <c r="C49" s="98">
        <f t="shared" si="5"/>
        <v>12351.652184</v>
      </c>
      <c r="D49" s="98">
        <f t="shared" si="0"/>
        <v>14567.709104680889</v>
      </c>
      <c r="E49" s="98">
        <v>12351.652184</v>
      </c>
      <c r="F49" s="98">
        <v>266.66666666666669</v>
      </c>
      <c r="G49" s="98">
        <v>0</v>
      </c>
      <c r="H49" s="98">
        <v>0</v>
      </c>
      <c r="I49" s="98">
        <v>1852.7478276000002</v>
      </c>
      <c r="J49" s="98">
        <v>370.54956551999999</v>
      </c>
      <c r="K49" s="98">
        <v>247.03304368000002</v>
      </c>
      <c r="L49" s="98">
        <f t="shared" si="6"/>
        <v>2216.0569206808891</v>
      </c>
      <c r="M49" s="98"/>
      <c r="N49" s="98">
        <f t="shared" si="1"/>
        <v>171.55072477777779</v>
      </c>
      <c r="O49" s="98">
        <f t="shared" si="2"/>
        <v>1715.5072477777778</v>
      </c>
      <c r="P49" s="98">
        <v>328.9989481253337</v>
      </c>
      <c r="Q49" s="98">
        <v>852.26400069600015</v>
      </c>
      <c r="R49" s="98">
        <f t="shared" si="3"/>
        <v>18156.970208843555</v>
      </c>
      <c r="S49" s="98">
        <f t="shared" si="4"/>
        <v>18156.970208843555</v>
      </c>
      <c r="T49" s="98" t="s">
        <v>957</v>
      </c>
    </row>
    <row r="50" spans="1:20" ht="15.75" thickBot="1" x14ac:dyDescent="0.3">
      <c r="A50" s="257" t="s">
        <v>1411</v>
      </c>
      <c r="B50" s="106">
        <v>1</v>
      </c>
      <c r="C50" s="98">
        <f t="shared" si="5"/>
        <v>12351.6565748228</v>
      </c>
      <c r="D50" s="98">
        <f t="shared" si="0"/>
        <v>14567.714296584916</v>
      </c>
      <c r="E50" s="98">
        <v>12351.6565748228</v>
      </c>
      <c r="F50" s="98">
        <v>266.66666666666669</v>
      </c>
      <c r="G50" s="98">
        <v>0</v>
      </c>
      <c r="H50" s="98">
        <v>0</v>
      </c>
      <c r="I50" s="98">
        <v>1852.7484862234198</v>
      </c>
      <c r="J50" s="98">
        <v>370.54969724468401</v>
      </c>
      <c r="K50" s="98">
        <v>247.03313149645601</v>
      </c>
      <c r="L50" s="98">
        <f t="shared" si="6"/>
        <v>2216.0577217621153</v>
      </c>
      <c r="M50" s="98"/>
      <c r="N50" s="98">
        <f t="shared" si="1"/>
        <v>171.55078576142776</v>
      </c>
      <c r="O50" s="98">
        <f t="shared" si="2"/>
        <v>1715.5078576142778</v>
      </c>
      <c r="P50" s="98">
        <v>328.99907838640962</v>
      </c>
      <c r="Q50" s="98">
        <v>852.26430366277327</v>
      </c>
      <c r="R50" s="98">
        <f t="shared" si="3"/>
        <v>18156.976581878913</v>
      </c>
      <c r="S50" s="98">
        <f t="shared" si="4"/>
        <v>18156.976581878913</v>
      </c>
      <c r="T50" s="98" t="s">
        <v>957</v>
      </c>
    </row>
    <row r="51" spans="1:20" ht="15.75" thickBot="1" x14ac:dyDescent="0.3">
      <c r="A51" s="257" t="s">
        <v>1411</v>
      </c>
      <c r="B51" s="106">
        <v>1</v>
      </c>
      <c r="C51" s="98">
        <f t="shared" si="5"/>
        <v>12351.66</v>
      </c>
      <c r="D51" s="98">
        <f t="shared" si="0"/>
        <v>14567.718346666667</v>
      </c>
      <c r="E51" s="98">
        <v>12351.66</v>
      </c>
      <c r="F51" s="98">
        <v>266.66666666666669</v>
      </c>
      <c r="G51" s="98">
        <v>0</v>
      </c>
      <c r="H51" s="98">
        <v>0</v>
      </c>
      <c r="I51" s="98">
        <v>1852.7489999999998</v>
      </c>
      <c r="J51" s="98">
        <v>370.54979999999995</v>
      </c>
      <c r="K51" s="98">
        <v>247.03319999999997</v>
      </c>
      <c r="L51" s="98">
        <f t="shared" si="6"/>
        <v>2216.0583466666662</v>
      </c>
      <c r="M51" s="98"/>
      <c r="N51" s="98">
        <f t="shared" si="1"/>
        <v>171.55083333333332</v>
      </c>
      <c r="O51" s="98">
        <f t="shared" si="2"/>
        <v>1715.5083333333332</v>
      </c>
      <c r="P51" s="98">
        <v>328.99917999999997</v>
      </c>
      <c r="Q51" s="98">
        <v>852.26454000000001</v>
      </c>
      <c r="R51" s="98">
        <f t="shared" si="3"/>
        <v>18156.981553333331</v>
      </c>
      <c r="S51" s="98">
        <f t="shared" si="4"/>
        <v>18156.981553333331</v>
      </c>
      <c r="T51" s="98" t="s">
        <v>957</v>
      </c>
    </row>
    <row r="52" spans="1:20" ht="15.75" thickBot="1" x14ac:dyDescent="0.3">
      <c r="A52" s="257" t="s">
        <v>1411</v>
      </c>
      <c r="B52" s="106">
        <v>1</v>
      </c>
      <c r="C52" s="98">
        <f t="shared" si="5"/>
        <v>12351.81</v>
      </c>
      <c r="D52" s="98">
        <f t="shared" si="0"/>
        <v>14567.895713333332</v>
      </c>
      <c r="E52" s="98">
        <v>12351.81</v>
      </c>
      <c r="F52" s="98">
        <v>0</v>
      </c>
      <c r="G52" s="98">
        <v>0</v>
      </c>
      <c r="H52" s="98">
        <v>0</v>
      </c>
      <c r="I52" s="98">
        <v>1852.7714999999998</v>
      </c>
      <c r="J52" s="98">
        <v>370.55430000000001</v>
      </c>
      <c r="K52" s="98">
        <v>247.03620000000001</v>
      </c>
      <c r="L52" s="98">
        <f t="shared" si="6"/>
        <v>2216.0857133333329</v>
      </c>
      <c r="M52" s="98"/>
      <c r="N52" s="98">
        <f t="shared" si="1"/>
        <v>171.55291666666665</v>
      </c>
      <c r="O52" s="98">
        <f t="shared" si="2"/>
        <v>1715.5291666666665</v>
      </c>
      <c r="P52" s="98">
        <v>329.00362999999982</v>
      </c>
      <c r="Q52" s="98">
        <v>852.27489000000014</v>
      </c>
      <c r="R52" s="98">
        <f t="shared" si="3"/>
        <v>17890.532603333333</v>
      </c>
      <c r="S52" s="98">
        <f t="shared" si="4"/>
        <v>17890.532603333333</v>
      </c>
      <c r="T52" s="98" t="s">
        <v>957</v>
      </c>
    </row>
    <row r="53" spans="1:20" ht="15.75" thickBot="1" x14ac:dyDescent="0.3">
      <c r="A53" s="257" t="s">
        <v>1411</v>
      </c>
      <c r="B53" s="106">
        <v>1</v>
      </c>
      <c r="C53" s="98">
        <f t="shared" si="5"/>
        <v>13512.884420855602</v>
      </c>
      <c r="D53" s="98">
        <f t="shared" si="0"/>
        <v>15940.801711860589</v>
      </c>
      <c r="E53" s="98">
        <v>13512.884420855602</v>
      </c>
      <c r="F53" s="98">
        <v>266.66666666666669</v>
      </c>
      <c r="G53" s="98">
        <v>0</v>
      </c>
      <c r="H53" s="98">
        <v>0</v>
      </c>
      <c r="I53" s="98">
        <v>2026.9326631283402</v>
      </c>
      <c r="J53" s="98">
        <v>405.386532625668</v>
      </c>
      <c r="K53" s="98">
        <v>270.25768841711204</v>
      </c>
      <c r="L53" s="98">
        <f t="shared" si="6"/>
        <v>2427.9172910049883</v>
      </c>
      <c r="M53" s="98"/>
      <c r="N53" s="98">
        <f t="shared" si="1"/>
        <v>187.67895028966112</v>
      </c>
      <c r="O53" s="98">
        <f t="shared" si="2"/>
        <v>1876.7895028966113</v>
      </c>
      <c r="P53" s="98">
        <v>363.44883781871584</v>
      </c>
      <c r="Q53" s="98">
        <v>932.38902503903648</v>
      </c>
      <c r="R53" s="98">
        <f t="shared" si="3"/>
        <v>19842.434287737411</v>
      </c>
      <c r="S53" s="98">
        <f t="shared" si="4"/>
        <v>19842.434287737411</v>
      </c>
      <c r="T53" s="98" t="s">
        <v>957</v>
      </c>
    </row>
    <row r="54" spans="1:20" ht="15.75" thickBot="1" x14ac:dyDescent="0.3">
      <c r="A54" s="257" t="s">
        <v>1411</v>
      </c>
      <c r="B54" s="106">
        <v>1</v>
      </c>
      <c r="C54" s="98">
        <f t="shared" si="5"/>
        <v>17550</v>
      </c>
      <c r="D54" s="98">
        <f t="shared" si="0"/>
        <v>20714.4666</v>
      </c>
      <c r="E54" s="98">
        <v>17550</v>
      </c>
      <c r="F54" s="98">
        <v>0</v>
      </c>
      <c r="G54" s="98">
        <v>0</v>
      </c>
      <c r="H54" s="98">
        <v>0</v>
      </c>
      <c r="I54" s="98">
        <v>2632.5</v>
      </c>
      <c r="J54" s="98">
        <v>526.5</v>
      </c>
      <c r="K54" s="98">
        <v>351</v>
      </c>
      <c r="L54" s="98">
        <f t="shared" si="6"/>
        <v>3164.4666000000007</v>
      </c>
      <c r="M54" s="98"/>
      <c r="N54" s="98">
        <f t="shared" si="1"/>
        <v>243.75</v>
      </c>
      <c r="O54" s="98">
        <f t="shared" si="2"/>
        <v>2437.5</v>
      </c>
      <c r="P54" s="98">
        <v>483.2166000000006</v>
      </c>
      <c r="Q54" s="98">
        <v>1210.95</v>
      </c>
      <c r="R54" s="98">
        <f t="shared" si="3"/>
        <v>25435.4166</v>
      </c>
      <c r="S54" s="98">
        <f t="shared" si="4"/>
        <v>25435.4166</v>
      </c>
      <c r="T54" s="98" t="s">
        <v>957</v>
      </c>
    </row>
    <row r="55" spans="1:20" ht="15.75" thickBot="1" x14ac:dyDescent="0.3">
      <c r="A55" s="257" t="s">
        <v>1412</v>
      </c>
      <c r="B55" s="106">
        <v>2</v>
      </c>
      <c r="C55" s="98">
        <f t="shared" si="5"/>
        <v>9758</v>
      </c>
      <c r="D55" s="98">
        <f t="shared" si="0"/>
        <v>11482.255390862572</v>
      </c>
      <c r="E55" s="98">
        <v>9758</v>
      </c>
      <c r="F55" s="98">
        <v>266.66666666666669</v>
      </c>
      <c r="G55" s="98">
        <v>1100</v>
      </c>
      <c r="H55" s="98">
        <v>100</v>
      </c>
      <c r="I55" s="98">
        <v>1463.6999999999998</v>
      </c>
      <c r="J55" s="98">
        <v>292.73999999999995</v>
      </c>
      <c r="K55" s="98">
        <v>195.16</v>
      </c>
      <c r="L55" s="98">
        <f t="shared" si="6"/>
        <v>1724.255390862573</v>
      </c>
      <c r="M55" s="98"/>
      <c r="N55" s="98">
        <f t="shared" si="1"/>
        <v>135.52777777777777</v>
      </c>
      <c r="O55" s="98">
        <f t="shared" si="2"/>
        <v>1355.2777777777776</v>
      </c>
      <c r="P55" s="98">
        <v>233.44983530701748</v>
      </c>
      <c r="Q55" s="98">
        <v>673.30200000000002</v>
      </c>
      <c r="R55" s="98">
        <f t="shared" si="3"/>
        <v>15573.824057529237</v>
      </c>
      <c r="S55" s="98">
        <f t="shared" si="4"/>
        <v>31147.648115058473</v>
      </c>
      <c r="T55" s="98" t="s">
        <v>957</v>
      </c>
    </row>
    <row r="56" spans="1:20" ht="15.75" thickBot="1" x14ac:dyDescent="0.3">
      <c r="A56" s="257" t="s">
        <v>961</v>
      </c>
      <c r="B56" s="106">
        <v>5</v>
      </c>
      <c r="C56" s="98">
        <f t="shared" si="5"/>
        <v>10892.08738496389</v>
      </c>
      <c r="D56" s="98">
        <f t="shared" si="0"/>
        <v>12841.854816753968</v>
      </c>
      <c r="E56" s="98">
        <v>10892.08738496389</v>
      </c>
      <c r="F56" s="98">
        <v>453.83697437349542</v>
      </c>
      <c r="G56" s="98">
        <v>1100</v>
      </c>
      <c r="H56" s="98">
        <v>100</v>
      </c>
      <c r="I56" s="98">
        <v>1633.8131077445835</v>
      </c>
      <c r="J56" s="98">
        <v>326.76262154891668</v>
      </c>
      <c r="K56" s="98">
        <v>217.84174769927782</v>
      </c>
      <c r="L56" s="98">
        <f t="shared" si="6"/>
        <v>1949.7674317900785</v>
      </c>
      <c r="M56" s="98"/>
      <c r="N56" s="98">
        <f t="shared" si="1"/>
        <v>151.27899145783181</v>
      </c>
      <c r="O56" s="98">
        <f t="shared" si="2"/>
        <v>1512.7899145783178</v>
      </c>
      <c r="P56" s="98">
        <v>285.69852575392878</v>
      </c>
      <c r="Q56" s="98">
        <v>751.55402956250862</v>
      </c>
      <c r="R56" s="98">
        <f t="shared" si="3"/>
        <v>17425.66329768275</v>
      </c>
      <c r="S56" s="98">
        <f t="shared" si="4"/>
        <v>87128.316488413751</v>
      </c>
      <c r="T56" s="98" t="s">
        <v>957</v>
      </c>
    </row>
    <row r="57" spans="1:20" ht="15.75" thickBot="1" x14ac:dyDescent="0.3">
      <c r="A57" s="257" t="s">
        <v>961</v>
      </c>
      <c r="B57" s="106">
        <v>1</v>
      </c>
      <c r="C57" s="98">
        <f t="shared" si="5"/>
        <v>10991.893931487355</v>
      </c>
      <c r="D57" s="98">
        <f t="shared" si="0"/>
        <v>12959.870513209826</v>
      </c>
      <c r="E57" s="98">
        <v>10991.893931487355</v>
      </c>
      <c r="F57" s="98">
        <v>457.99558047863979</v>
      </c>
      <c r="G57" s="98">
        <v>1100</v>
      </c>
      <c r="H57" s="98">
        <v>100</v>
      </c>
      <c r="I57" s="98">
        <v>1648.7840897231033</v>
      </c>
      <c r="J57" s="98">
        <v>329.75681794462065</v>
      </c>
      <c r="K57" s="98">
        <v>219.83787862974711</v>
      </c>
      <c r="L57" s="98">
        <f t="shared" si="6"/>
        <v>1967.9765817224711</v>
      </c>
      <c r="M57" s="98"/>
      <c r="N57" s="98">
        <f t="shared" si="1"/>
        <v>152.66519349287992</v>
      </c>
      <c r="O57" s="98">
        <f t="shared" si="2"/>
        <v>1526.6519349287994</v>
      </c>
      <c r="P57" s="98">
        <v>288.65945330079177</v>
      </c>
      <c r="Q57" s="98">
        <v>758.44068127262756</v>
      </c>
      <c r="R57" s="98">
        <f t="shared" si="3"/>
        <v>17574.685561258564</v>
      </c>
      <c r="S57" s="98">
        <f t="shared" si="4"/>
        <v>17574.685561258564</v>
      </c>
      <c r="T57" s="98" t="s">
        <v>957</v>
      </c>
    </row>
    <row r="58" spans="1:20" ht="15.75" thickBot="1" x14ac:dyDescent="0.3">
      <c r="A58" s="257" t="s">
        <v>1413</v>
      </c>
      <c r="B58" s="106">
        <v>1</v>
      </c>
      <c r="C58" s="98">
        <f t="shared" si="5"/>
        <v>16000</v>
      </c>
      <c r="D58" s="98">
        <f t="shared" si="0"/>
        <v>18881.677711111111</v>
      </c>
      <c r="E58" s="98">
        <v>16000</v>
      </c>
      <c r="F58" s="98">
        <v>266.66666666666669</v>
      </c>
      <c r="G58" s="98">
        <v>1500</v>
      </c>
      <c r="H58" s="98">
        <v>0</v>
      </c>
      <c r="I58" s="98">
        <v>2400</v>
      </c>
      <c r="J58" s="98">
        <v>480</v>
      </c>
      <c r="K58" s="98">
        <v>320</v>
      </c>
      <c r="L58" s="98">
        <f t="shared" si="6"/>
        <v>2881.6777111111114</v>
      </c>
      <c r="M58" s="98"/>
      <c r="N58" s="98">
        <f t="shared" si="1"/>
        <v>222.22222222222226</v>
      </c>
      <c r="O58" s="98">
        <f t="shared" si="2"/>
        <v>2222.2222222222222</v>
      </c>
      <c r="P58" s="98">
        <v>437.23326666666685</v>
      </c>
      <c r="Q58" s="98">
        <v>1104.0000000000002</v>
      </c>
      <c r="R58" s="98">
        <f t="shared" si="3"/>
        <v>24952.344377777776</v>
      </c>
      <c r="S58" s="98">
        <f t="shared" si="4"/>
        <v>24952.344377777776</v>
      </c>
      <c r="T58" s="98" t="s">
        <v>957</v>
      </c>
    </row>
    <row r="59" spans="1:20" ht="15.75" thickBot="1" x14ac:dyDescent="0.3">
      <c r="A59" s="257" t="s">
        <v>1413</v>
      </c>
      <c r="B59" s="106">
        <v>1</v>
      </c>
      <c r="C59" s="98">
        <f t="shared" si="5"/>
        <v>16000</v>
      </c>
      <c r="D59" s="98">
        <f t="shared" si="0"/>
        <v>18881.677711111111</v>
      </c>
      <c r="E59" s="98">
        <v>16000</v>
      </c>
      <c r="F59" s="98">
        <v>0</v>
      </c>
      <c r="G59" s="98">
        <v>1500</v>
      </c>
      <c r="H59" s="98">
        <v>0</v>
      </c>
      <c r="I59" s="98">
        <v>2400</v>
      </c>
      <c r="J59" s="98">
        <v>480</v>
      </c>
      <c r="K59" s="98">
        <v>320</v>
      </c>
      <c r="L59" s="98">
        <f t="shared" si="6"/>
        <v>2881.6777111111114</v>
      </c>
      <c r="M59" s="98"/>
      <c r="N59" s="98">
        <f t="shared" si="1"/>
        <v>222.22222222222226</v>
      </c>
      <c r="O59" s="98">
        <f t="shared" si="2"/>
        <v>2222.2222222222222</v>
      </c>
      <c r="P59" s="98">
        <v>437.23326666666685</v>
      </c>
      <c r="Q59" s="98">
        <v>1104.0000000000002</v>
      </c>
      <c r="R59" s="98">
        <f t="shared" si="3"/>
        <v>24685.677711111111</v>
      </c>
      <c r="S59" s="98">
        <f t="shared" si="4"/>
        <v>24685.677711111111</v>
      </c>
      <c r="T59" s="98" t="s">
        <v>957</v>
      </c>
    </row>
    <row r="60" spans="1:20" ht="15.75" thickBot="1" x14ac:dyDescent="0.3">
      <c r="A60" s="257" t="s">
        <v>1413</v>
      </c>
      <c r="B60" s="106">
        <v>1</v>
      </c>
      <c r="C60" s="98">
        <f t="shared" si="5"/>
        <v>19050</v>
      </c>
      <c r="D60" s="98">
        <f t="shared" si="0"/>
        <v>22504.322632675437</v>
      </c>
      <c r="E60" s="98">
        <v>19050</v>
      </c>
      <c r="F60" s="98">
        <v>0</v>
      </c>
      <c r="G60" s="98">
        <v>1500</v>
      </c>
      <c r="H60" s="98">
        <v>0</v>
      </c>
      <c r="I60" s="98">
        <v>2857.5</v>
      </c>
      <c r="J60" s="98">
        <v>571.5</v>
      </c>
      <c r="K60" s="98">
        <v>381</v>
      </c>
      <c r="L60" s="98">
        <f t="shared" si="6"/>
        <v>3454.3226326754393</v>
      </c>
      <c r="M60" s="98"/>
      <c r="N60" s="98">
        <f t="shared" si="1"/>
        <v>264.58333333333331</v>
      </c>
      <c r="O60" s="98">
        <f t="shared" si="2"/>
        <v>2645.8333333333335</v>
      </c>
      <c r="P60" s="98">
        <v>543.90596600877245</v>
      </c>
      <c r="Q60" s="98">
        <v>1314.45</v>
      </c>
      <c r="R60" s="98">
        <f t="shared" si="3"/>
        <v>29128.772632675438</v>
      </c>
      <c r="S60" s="98">
        <f t="shared" si="4"/>
        <v>29128.772632675438</v>
      </c>
      <c r="T60" s="98" t="s">
        <v>957</v>
      </c>
    </row>
    <row r="61" spans="1:20" ht="15.75" thickBot="1" x14ac:dyDescent="0.3">
      <c r="A61" s="257" t="s">
        <v>1414</v>
      </c>
      <c r="B61" s="106">
        <v>2</v>
      </c>
      <c r="C61" s="98">
        <f t="shared" si="5"/>
        <v>10000</v>
      </c>
      <c r="D61" s="98">
        <f t="shared" si="0"/>
        <v>11776.736310453216</v>
      </c>
      <c r="E61" s="98">
        <v>10000</v>
      </c>
      <c r="F61" s="98">
        <v>266.66666666666669</v>
      </c>
      <c r="G61" s="98">
        <v>1100</v>
      </c>
      <c r="H61" s="98">
        <v>100</v>
      </c>
      <c r="I61" s="98">
        <v>1500</v>
      </c>
      <c r="J61" s="98">
        <v>300</v>
      </c>
      <c r="K61" s="98">
        <v>200</v>
      </c>
      <c r="L61" s="98">
        <f t="shared" si="6"/>
        <v>1776.7363104532158</v>
      </c>
      <c r="M61" s="98"/>
      <c r="N61" s="98">
        <f t="shared" si="1"/>
        <v>138.88888888888889</v>
      </c>
      <c r="O61" s="98">
        <f t="shared" si="2"/>
        <v>1388.8888888888887</v>
      </c>
      <c r="P61" s="98">
        <v>248.95853267543816</v>
      </c>
      <c r="Q61" s="98">
        <v>690</v>
      </c>
      <c r="R61" s="98">
        <f t="shared" si="3"/>
        <v>15933.402977119882</v>
      </c>
      <c r="S61" s="98">
        <f t="shared" si="4"/>
        <v>31866.805954239764</v>
      </c>
      <c r="T61" s="98" t="s">
        <v>957</v>
      </c>
    </row>
    <row r="62" spans="1:20" ht="15.75" thickBot="1" x14ac:dyDescent="0.3">
      <c r="A62" s="257" t="s">
        <v>1414</v>
      </c>
      <c r="B62" s="106">
        <v>3</v>
      </c>
      <c r="C62" s="98">
        <f t="shared" si="5"/>
        <v>15000</v>
      </c>
      <c r="D62" s="98">
        <f t="shared" si="0"/>
        <v>17699.233266666666</v>
      </c>
      <c r="E62" s="98">
        <v>15000</v>
      </c>
      <c r="F62" s="98">
        <v>0</v>
      </c>
      <c r="G62" s="98">
        <v>0</v>
      </c>
      <c r="H62" s="98">
        <v>0</v>
      </c>
      <c r="I62" s="98">
        <v>2250</v>
      </c>
      <c r="J62" s="98">
        <v>450</v>
      </c>
      <c r="K62" s="98">
        <v>300</v>
      </c>
      <c r="L62" s="98">
        <f t="shared" si="6"/>
        <v>2699.2332666666671</v>
      </c>
      <c r="M62" s="98"/>
      <c r="N62" s="98">
        <f t="shared" si="1"/>
        <v>208.33333333333334</v>
      </c>
      <c r="O62" s="98">
        <f t="shared" si="2"/>
        <v>2083.3333333333335</v>
      </c>
      <c r="P62" s="98">
        <v>407.56660000000016</v>
      </c>
      <c r="Q62" s="98">
        <v>1035.0000000000002</v>
      </c>
      <c r="R62" s="98">
        <f t="shared" si="3"/>
        <v>21734.233266666666</v>
      </c>
      <c r="S62" s="98">
        <f t="shared" si="4"/>
        <v>65202.699800000002</v>
      </c>
      <c r="T62" s="98" t="s">
        <v>957</v>
      </c>
    </row>
    <row r="63" spans="1:20" ht="15.75" thickBot="1" x14ac:dyDescent="0.3">
      <c r="A63" s="257" t="s">
        <v>1415</v>
      </c>
      <c r="B63" s="106">
        <v>1</v>
      </c>
      <c r="C63" s="98">
        <f t="shared" si="5"/>
        <v>28500</v>
      </c>
      <c r="D63" s="98">
        <f t="shared" si="0"/>
        <v>33743.947866666669</v>
      </c>
      <c r="E63" s="98">
        <v>28500</v>
      </c>
      <c r="F63" s="98">
        <v>0</v>
      </c>
      <c r="G63" s="98">
        <v>1500</v>
      </c>
      <c r="H63" s="98">
        <v>0</v>
      </c>
      <c r="I63" s="98">
        <v>4275</v>
      </c>
      <c r="J63" s="98">
        <v>855</v>
      </c>
      <c r="K63" s="98">
        <v>570</v>
      </c>
      <c r="L63" s="98">
        <f t="shared" si="6"/>
        <v>5243.9478666666664</v>
      </c>
      <c r="M63" s="98"/>
      <c r="N63" s="98">
        <f t="shared" si="1"/>
        <v>395.83333333333331</v>
      </c>
      <c r="O63" s="98">
        <f t="shared" si="2"/>
        <v>3958.3333333333335</v>
      </c>
      <c r="P63" s="98">
        <v>889.78119999999944</v>
      </c>
      <c r="Q63" s="98">
        <v>1966.5000000000002</v>
      </c>
      <c r="R63" s="98">
        <f t="shared" si="3"/>
        <v>42910.447866666669</v>
      </c>
      <c r="S63" s="98">
        <f t="shared" si="4"/>
        <v>42910.447866666669</v>
      </c>
      <c r="T63" s="98" t="s">
        <v>957</v>
      </c>
    </row>
    <row r="64" spans="1:20" ht="23.25" thickBot="1" x14ac:dyDescent="0.3">
      <c r="A64" s="257" t="s">
        <v>1416</v>
      </c>
      <c r="B64" s="106">
        <v>15</v>
      </c>
      <c r="C64" s="98">
        <f t="shared" si="5"/>
        <v>17898.95</v>
      </c>
      <c r="D64" s="98">
        <f t="shared" si="0"/>
        <v>21127.08058888889</v>
      </c>
      <c r="E64" s="98">
        <v>17898.95</v>
      </c>
      <c r="F64" s="98">
        <v>0</v>
      </c>
      <c r="G64" s="98">
        <v>0</v>
      </c>
      <c r="H64" s="98">
        <v>0</v>
      </c>
      <c r="I64" s="98">
        <v>2684.8425000000002</v>
      </c>
      <c r="J64" s="98">
        <v>536.96850000000006</v>
      </c>
      <c r="K64" s="98">
        <v>357.97900000000004</v>
      </c>
      <c r="L64" s="98">
        <f t="shared" si="6"/>
        <v>3228.1305888888883</v>
      </c>
      <c r="M64" s="98"/>
      <c r="N64" s="98">
        <f t="shared" si="1"/>
        <v>248.59652777777777</v>
      </c>
      <c r="O64" s="98">
        <f t="shared" si="2"/>
        <v>2485.9652777777778</v>
      </c>
      <c r="P64" s="98">
        <v>493.56878333333287</v>
      </c>
      <c r="Q64" s="98">
        <v>1235.0275500000002</v>
      </c>
      <c r="R64" s="98">
        <f t="shared" si="3"/>
        <v>25941.898138888886</v>
      </c>
      <c r="S64" s="98">
        <f t="shared" si="4"/>
        <v>389128.4720833333</v>
      </c>
      <c r="T64" s="98" t="s">
        <v>957</v>
      </c>
    </row>
    <row r="65" spans="1:20" ht="15.75" thickBot="1" x14ac:dyDescent="0.3">
      <c r="A65" s="257" t="s">
        <v>962</v>
      </c>
      <c r="B65" s="106">
        <v>1</v>
      </c>
      <c r="C65" s="98">
        <f t="shared" si="5"/>
        <v>13429.913068937602</v>
      </c>
      <c r="D65" s="98">
        <f t="shared" si="0"/>
        <v>15842.692697737106</v>
      </c>
      <c r="E65" s="98">
        <v>13429.913068937602</v>
      </c>
      <c r="F65" s="98">
        <v>266.66666666666669</v>
      </c>
      <c r="G65" s="98">
        <v>0</v>
      </c>
      <c r="H65" s="98">
        <v>0</v>
      </c>
      <c r="I65" s="98">
        <v>2014.4869603406403</v>
      </c>
      <c r="J65" s="98">
        <v>402.897392068128</v>
      </c>
      <c r="K65" s="98">
        <v>268.59826137875206</v>
      </c>
      <c r="L65" s="98">
        <f t="shared" si="6"/>
        <v>2412.7796287995043</v>
      </c>
      <c r="M65" s="98"/>
      <c r="N65" s="98">
        <f t="shared" si="1"/>
        <v>186.52657040191113</v>
      </c>
      <c r="O65" s="98">
        <f t="shared" si="2"/>
        <v>1865.2657040191114</v>
      </c>
      <c r="P65" s="98">
        <v>360.987354378482</v>
      </c>
      <c r="Q65" s="98">
        <v>926.66400175669457</v>
      </c>
      <c r="R65" s="98">
        <f t="shared" si="3"/>
        <v>19722.005979947986</v>
      </c>
      <c r="S65" s="98">
        <f t="shared" si="4"/>
        <v>19722.005979947986</v>
      </c>
      <c r="T65" s="98" t="s">
        <v>957</v>
      </c>
    </row>
    <row r="66" spans="1:20" ht="23.25" thickBot="1" x14ac:dyDescent="0.3">
      <c r="A66" s="257" t="s">
        <v>1417</v>
      </c>
      <c r="B66" s="106">
        <v>1</v>
      </c>
      <c r="C66" s="98">
        <f t="shared" si="5"/>
        <v>11968.837759999999</v>
      </c>
      <c r="D66" s="98">
        <f t="shared" si="0"/>
        <v>14115.052315768888</v>
      </c>
      <c r="E66" s="98">
        <v>11968.837759999999</v>
      </c>
      <c r="F66" s="98">
        <v>266.66666666666669</v>
      </c>
      <c r="G66" s="98">
        <v>0</v>
      </c>
      <c r="H66" s="98">
        <v>0</v>
      </c>
      <c r="I66" s="98">
        <v>1795.325664</v>
      </c>
      <c r="J66" s="98">
        <v>359.06513279999996</v>
      </c>
      <c r="K66" s="98">
        <v>239.37675520000002</v>
      </c>
      <c r="L66" s="98">
        <f t="shared" si="6"/>
        <v>2146.2145557688882</v>
      </c>
      <c r="M66" s="98"/>
      <c r="N66" s="98">
        <f t="shared" si="1"/>
        <v>166.23385777777776</v>
      </c>
      <c r="O66" s="98">
        <f t="shared" si="2"/>
        <v>1662.3385777777776</v>
      </c>
      <c r="P66" s="98">
        <v>317.64212021333304</v>
      </c>
      <c r="Q66" s="98">
        <v>825.84980544000007</v>
      </c>
      <c r="R66" s="98">
        <f t="shared" si="3"/>
        <v>17601.336339875554</v>
      </c>
      <c r="S66" s="98">
        <f t="shared" si="4"/>
        <v>17601.336339875554</v>
      </c>
      <c r="T66" s="98" t="s">
        <v>957</v>
      </c>
    </row>
    <row r="67" spans="1:20" ht="23.25" thickBot="1" x14ac:dyDescent="0.3">
      <c r="A67" s="257" t="s">
        <v>1417</v>
      </c>
      <c r="B67" s="106">
        <v>2</v>
      </c>
      <c r="C67" s="98">
        <f t="shared" si="5"/>
        <v>13429.913068937602</v>
      </c>
      <c r="D67" s="98">
        <f t="shared" si="0"/>
        <v>15842.692697737106</v>
      </c>
      <c r="E67" s="98">
        <v>13429.913068937602</v>
      </c>
      <c r="F67" s="98">
        <v>266.66666666666669</v>
      </c>
      <c r="G67" s="98">
        <v>0</v>
      </c>
      <c r="H67" s="98">
        <v>0</v>
      </c>
      <c r="I67" s="98">
        <v>2014.4869603406403</v>
      </c>
      <c r="J67" s="98">
        <v>402.897392068128</v>
      </c>
      <c r="K67" s="98">
        <v>268.59826137875206</v>
      </c>
      <c r="L67" s="98">
        <f t="shared" si="6"/>
        <v>2412.7796287995043</v>
      </c>
      <c r="M67" s="98"/>
      <c r="N67" s="98">
        <f t="shared" si="1"/>
        <v>186.52657040191113</v>
      </c>
      <c r="O67" s="98">
        <f t="shared" si="2"/>
        <v>1865.2657040191114</v>
      </c>
      <c r="P67" s="98">
        <v>360.987354378482</v>
      </c>
      <c r="Q67" s="98">
        <v>926.66400175669457</v>
      </c>
      <c r="R67" s="98">
        <f t="shared" si="3"/>
        <v>19722.005979947986</v>
      </c>
      <c r="S67" s="98">
        <f t="shared" si="4"/>
        <v>39444.011959895972</v>
      </c>
      <c r="T67" s="98" t="s">
        <v>957</v>
      </c>
    </row>
    <row r="68" spans="1:20" ht="23.25" thickBot="1" x14ac:dyDescent="0.3">
      <c r="A68" s="257" t="s">
        <v>1417</v>
      </c>
      <c r="B68" s="106">
        <v>1</v>
      </c>
      <c r="C68" s="98">
        <f t="shared" si="5"/>
        <v>13429.915285999999</v>
      </c>
      <c r="D68" s="98">
        <f t="shared" si="0"/>
        <v>15842.695319290222</v>
      </c>
      <c r="E68" s="98">
        <v>13429.915285999999</v>
      </c>
      <c r="F68" s="98">
        <v>266.66666666666669</v>
      </c>
      <c r="G68" s="98">
        <v>0</v>
      </c>
      <c r="H68" s="98">
        <v>0</v>
      </c>
      <c r="I68" s="98">
        <v>2014.4872928999996</v>
      </c>
      <c r="J68" s="98">
        <v>402.89745857999992</v>
      </c>
      <c r="K68" s="98">
        <v>268.59830571999998</v>
      </c>
      <c r="L68" s="98">
        <f t="shared" si="6"/>
        <v>2412.7800332902229</v>
      </c>
      <c r="M68" s="98"/>
      <c r="N68" s="98">
        <f t="shared" si="1"/>
        <v>186.52660119444442</v>
      </c>
      <c r="O68" s="98">
        <f t="shared" si="2"/>
        <v>1865.2660119444445</v>
      </c>
      <c r="P68" s="98">
        <v>360.98742015133377</v>
      </c>
      <c r="Q68" s="98">
        <v>926.66415473400002</v>
      </c>
      <c r="R68" s="98">
        <f t="shared" si="3"/>
        <v>19722.009197890889</v>
      </c>
      <c r="S68" s="98">
        <f t="shared" si="4"/>
        <v>19722.009197890889</v>
      </c>
      <c r="T68" s="98" t="s">
        <v>957</v>
      </c>
    </row>
    <row r="69" spans="1:20" ht="23.25" thickBot="1" x14ac:dyDescent="0.3">
      <c r="A69" s="257" t="s">
        <v>1418</v>
      </c>
      <c r="B69" s="106">
        <v>1</v>
      </c>
      <c r="C69" s="98">
        <f t="shared" si="5"/>
        <v>10682.71681</v>
      </c>
      <c r="D69" s="98">
        <f t="shared" si="0"/>
        <v>12594.285743557777</v>
      </c>
      <c r="E69" s="98">
        <v>10682.71681</v>
      </c>
      <c r="F69" s="98">
        <v>266.66666666666669</v>
      </c>
      <c r="G69" s="98">
        <v>1100</v>
      </c>
      <c r="H69" s="98">
        <v>100</v>
      </c>
      <c r="I69" s="98">
        <v>1602.4075215</v>
      </c>
      <c r="J69" s="98">
        <v>320.48150430000004</v>
      </c>
      <c r="K69" s="98">
        <v>213.65433620000002</v>
      </c>
      <c r="L69" s="98">
        <f t="shared" si="6"/>
        <v>1911.5689335577777</v>
      </c>
      <c r="M69" s="98"/>
      <c r="N69" s="98">
        <f t="shared" si="1"/>
        <v>148.37106680555556</v>
      </c>
      <c r="O69" s="98">
        <f t="shared" si="2"/>
        <v>1483.7106680555555</v>
      </c>
      <c r="P69" s="98">
        <v>279.48719869666672</v>
      </c>
      <c r="Q69" s="98">
        <v>737.10745989000009</v>
      </c>
      <c r="R69" s="98">
        <f t="shared" si="3"/>
        <v>16934.603232114441</v>
      </c>
      <c r="S69" s="98">
        <f t="shared" si="4"/>
        <v>16934.603232114441</v>
      </c>
      <c r="T69" s="98" t="s">
        <v>957</v>
      </c>
    </row>
    <row r="70" spans="1:20" ht="15.75" thickBot="1" x14ac:dyDescent="0.3">
      <c r="A70" s="257" t="s">
        <v>1419</v>
      </c>
      <c r="B70" s="106">
        <v>1</v>
      </c>
      <c r="C70" s="98">
        <f t="shared" si="5"/>
        <v>23500</v>
      </c>
      <c r="D70" s="98">
        <f t="shared" ref="D70:D133" si="7">E70+L70</f>
        <v>27816.725644444443</v>
      </c>
      <c r="E70" s="98">
        <v>23500</v>
      </c>
      <c r="F70" s="98">
        <v>0</v>
      </c>
      <c r="G70" s="98">
        <v>1500</v>
      </c>
      <c r="H70" s="98">
        <v>0</v>
      </c>
      <c r="I70" s="98">
        <v>3525</v>
      </c>
      <c r="J70" s="98">
        <v>705</v>
      </c>
      <c r="K70" s="98">
        <v>470</v>
      </c>
      <c r="L70" s="98">
        <f t="shared" si="6"/>
        <v>4316.7256444444447</v>
      </c>
      <c r="M70" s="98"/>
      <c r="N70" s="98">
        <f t="shared" ref="N70:N133" si="8">+(E70/30*5)/12</f>
        <v>326.38888888888891</v>
      </c>
      <c r="O70" s="98">
        <f t="shared" ref="O70:O133" si="9">+(E70/30*50)/12</f>
        <v>3263.8888888888891</v>
      </c>
      <c r="P70" s="98">
        <v>726.44786666666687</v>
      </c>
      <c r="Q70" s="98">
        <v>1621.5</v>
      </c>
      <c r="R70" s="98">
        <f t="shared" ref="R70:R133" si="10">E70+F70+G70+I70+J70+K70+L70+Q70+H70</f>
        <v>35638.225644444443</v>
      </c>
      <c r="S70" s="98">
        <f t="shared" ref="S70:S133" si="11">R70*B70</f>
        <v>35638.225644444443</v>
      </c>
      <c r="T70" s="98" t="s">
        <v>957</v>
      </c>
    </row>
    <row r="71" spans="1:20" ht="15.75" thickBot="1" x14ac:dyDescent="0.3">
      <c r="A71" s="257" t="s">
        <v>1420</v>
      </c>
      <c r="B71" s="106">
        <v>7</v>
      </c>
      <c r="C71" s="98">
        <f t="shared" si="5"/>
        <v>14423.69</v>
      </c>
      <c r="D71" s="98">
        <f t="shared" si="7"/>
        <v>17017.778708888887</v>
      </c>
      <c r="E71" s="98">
        <v>14423.69</v>
      </c>
      <c r="F71" s="98">
        <v>0</v>
      </c>
      <c r="G71" s="98">
        <v>0</v>
      </c>
      <c r="H71" s="98">
        <v>0</v>
      </c>
      <c r="I71" s="98">
        <v>2163.5535</v>
      </c>
      <c r="J71" s="98">
        <v>432.71070000000003</v>
      </c>
      <c r="K71" s="98">
        <v>288.47380000000004</v>
      </c>
      <c r="L71" s="98">
        <f t="shared" si="6"/>
        <v>2594.0887088888885</v>
      </c>
      <c r="M71" s="98"/>
      <c r="N71" s="98">
        <f t="shared" si="8"/>
        <v>200.32902777777778</v>
      </c>
      <c r="O71" s="98">
        <f t="shared" si="9"/>
        <v>2003.2902777777779</v>
      </c>
      <c r="P71" s="98">
        <v>390.46940333333305</v>
      </c>
      <c r="Q71" s="98">
        <v>995.23461000000009</v>
      </c>
      <c r="R71" s="98">
        <f t="shared" si="10"/>
        <v>20897.751318888888</v>
      </c>
      <c r="S71" s="98">
        <f t="shared" si="11"/>
        <v>146284.25923222222</v>
      </c>
      <c r="T71" s="98" t="s">
        <v>957</v>
      </c>
    </row>
    <row r="72" spans="1:20" ht="15.75" thickBot="1" x14ac:dyDescent="0.3">
      <c r="A72" s="257" t="s">
        <v>1421</v>
      </c>
      <c r="B72" s="106">
        <v>1</v>
      </c>
      <c r="C72" s="98">
        <f t="shared" si="5"/>
        <v>5225.26</v>
      </c>
      <c r="D72" s="98">
        <f t="shared" si="7"/>
        <v>6083.4558955555558</v>
      </c>
      <c r="E72" s="98">
        <v>5225.26</v>
      </c>
      <c r="F72" s="98">
        <v>0</v>
      </c>
      <c r="G72" s="98">
        <v>0</v>
      </c>
      <c r="H72" s="98">
        <v>0</v>
      </c>
      <c r="I72" s="98">
        <v>783.7890000000001</v>
      </c>
      <c r="J72" s="98">
        <v>156.7578</v>
      </c>
      <c r="K72" s="98">
        <v>104.5052</v>
      </c>
      <c r="L72" s="98">
        <f t="shared" si="6"/>
        <v>858.19589555555547</v>
      </c>
      <c r="M72" s="98"/>
      <c r="N72" s="98">
        <f t="shared" si="8"/>
        <v>72.573055555555555</v>
      </c>
      <c r="O72" s="98">
        <f t="shared" si="9"/>
        <v>725.7305555555555</v>
      </c>
      <c r="P72" s="98">
        <v>59.892284444444407</v>
      </c>
      <c r="Q72" s="98">
        <v>360.54294000000004</v>
      </c>
      <c r="R72" s="98">
        <f t="shared" si="10"/>
        <v>7489.0508355555558</v>
      </c>
      <c r="S72" s="98">
        <f t="shared" si="11"/>
        <v>7489.0508355555558</v>
      </c>
      <c r="T72" s="98" t="s">
        <v>957</v>
      </c>
    </row>
    <row r="73" spans="1:20" ht="15.75" thickBot="1" x14ac:dyDescent="0.3">
      <c r="A73" s="257" t="s">
        <v>1421</v>
      </c>
      <c r="B73" s="106">
        <v>1</v>
      </c>
      <c r="C73" s="98">
        <f t="shared" si="5"/>
        <v>5391.8880000000008</v>
      </c>
      <c r="D73" s="98">
        <f t="shared" si="7"/>
        <v>6278.0588853333338</v>
      </c>
      <c r="E73" s="98">
        <v>5391.8880000000008</v>
      </c>
      <c r="F73" s="98">
        <v>266.66666666666669</v>
      </c>
      <c r="G73" s="98">
        <v>1100</v>
      </c>
      <c r="H73" s="98">
        <v>100</v>
      </c>
      <c r="I73" s="98">
        <v>808.78320000000019</v>
      </c>
      <c r="J73" s="98">
        <v>161.75664000000003</v>
      </c>
      <c r="K73" s="98">
        <v>107.83776000000002</v>
      </c>
      <c r="L73" s="98">
        <f t="shared" si="6"/>
        <v>886.17088533333344</v>
      </c>
      <c r="M73" s="98"/>
      <c r="N73" s="98">
        <f t="shared" si="8"/>
        <v>74.887333333333345</v>
      </c>
      <c r="O73" s="98">
        <f t="shared" si="9"/>
        <v>748.87333333333345</v>
      </c>
      <c r="P73" s="98">
        <v>62.410218666666673</v>
      </c>
      <c r="Q73" s="98">
        <v>372.04027200000013</v>
      </c>
      <c r="R73" s="98">
        <f t="shared" si="10"/>
        <v>9195.1434240000017</v>
      </c>
      <c r="S73" s="98">
        <f t="shared" si="11"/>
        <v>9195.1434240000017</v>
      </c>
      <c r="T73" s="98" t="s">
        <v>960</v>
      </c>
    </row>
    <row r="74" spans="1:20" ht="15.75" thickBot="1" x14ac:dyDescent="0.3">
      <c r="A74" s="257" t="s">
        <v>1421</v>
      </c>
      <c r="B74" s="106">
        <v>1</v>
      </c>
      <c r="C74" s="98">
        <f t="shared" si="5"/>
        <v>5810.8</v>
      </c>
      <c r="D74" s="98">
        <f t="shared" si="7"/>
        <v>6767.3015555555558</v>
      </c>
      <c r="E74" s="98">
        <v>5810.8</v>
      </c>
      <c r="F74" s="98">
        <v>266.66666666666669</v>
      </c>
      <c r="G74" s="98">
        <v>1100</v>
      </c>
      <c r="H74" s="98">
        <v>100</v>
      </c>
      <c r="I74" s="98">
        <v>871.62</v>
      </c>
      <c r="J74" s="98">
        <v>174.32399999999998</v>
      </c>
      <c r="K74" s="98">
        <v>116.21600000000001</v>
      </c>
      <c r="L74" s="98">
        <f t="shared" si="6"/>
        <v>956.50155555555546</v>
      </c>
      <c r="M74" s="98"/>
      <c r="N74" s="98">
        <f t="shared" si="8"/>
        <v>80.705555555555563</v>
      </c>
      <c r="O74" s="98">
        <f t="shared" si="9"/>
        <v>807.05555555555554</v>
      </c>
      <c r="P74" s="98">
        <v>68.740444444444393</v>
      </c>
      <c r="Q74" s="98">
        <v>400.94520000000006</v>
      </c>
      <c r="R74" s="98">
        <f t="shared" si="10"/>
        <v>9797.0734222222218</v>
      </c>
      <c r="S74" s="98">
        <f t="shared" si="11"/>
        <v>9797.0734222222218</v>
      </c>
      <c r="T74" s="98" t="s">
        <v>960</v>
      </c>
    </row>
    <row r="75" spans="1:20" ht="15.75" thickBot="1" x14ac:dyDescent="0.3">
      <c r="A75" s="257" t="s">
        <v>1421</v>
      </c>
      <c r="B75" s="106">
        <v>1</v>
      </c>
      <c r="C75" s="98">
        <f t="shared" si="5"/>
        <v>6276.3071408000005</v>
      </c>
      <c r="D75" s="98">
        <f t="shared" si="7"/>
        <v>7310.9621729943119</v>
      </c>
      <c r="E75" s="98">
        <v>6276.3071408000005</v>
      </c>
      <c r="F75" s="98">
        <v>266.66666666666669</v>
      </c>
      <c r="G75" s="98">
        <v>1100</v>
      </c>
      <c r="H75" s="98">
        <v>100</v>
      </c>
      <c r="I75" s="98">
        <v>941.44607112000006</v>
      </c>
      <c r="J75" s="98">
        <v>188.28921422400003</v>
      </c>
      <c r="K75" s="98">
        <v>125.52614281600002</v>
      </c>
      <c r="L75" s="98">
        <f t="shared" si="6"/>
        <v>1034.6550321943109</v>
      </c>
      <c r="M75" s="98"/>
      <c r="N75" s="98">
        <f t="shared" si="8"/>
        <v>87.170932511111118</v>
      </c>
      <c r="O75" s="98">
        <f t="shared" si="9"/>
        <v>871.70932511111107</v>
      </c>
      <c r="P75" s="98">
        <v>75.774774572088845</v>
      </c>
      <c r="Q75" s="98">
        <v>433.06519271520011</v>
      </c>
      <c r="R75" s="98">
        <f t="shared" si="10"/>
        <v>10465.955460536177</v>
      </c>
      <c r="S75" s="98">
        <f t="shared" si="11"/>
        <v>10465.955460536177</v>
      </c>
      <c r="T75" s="98" t="s">
        <v>960</v>
      </c>
    </row>
    <row r="76" spans="1:20" ht="15.75" thickBot="1" x14ac:dyDescent="0.3">
      <c r="A76" s="257" t="s">
        <v>1421</v>
      </c>
      <c r="B76" s="106">
        <v>1</v>
      </c>
      <c r="C76" s="98">
        <f t="shared" si="5"/>
        <v>6501.6302044800013</v>
      </c>
      <c r="D76" s="98">
        <f t="shared" si="7"/>
        <v>7574.1144754765883</v>
      </c>
      <c r="E76" s="98">
        <v>6501.6302044800013</v>
      </c>
      <c r="F76" s="98">
        <v>266.66666666666669</v>
      </c>
      <c r="G76" s="98">
        <v>1100</v>
      </c>
      <c r="H76" s="98">
        <v>100</v>
      </c>
      <c r="I76" s="98">
        <v>975.24453067200011</v>
      </c>
      <c r="J76" s="98">
        <v>195.0489061344</v>
      </c>
      <c r="K76" s="98">
        <v>130.03260408960003</v>
      </c>
      <c r="L76" s="98">
        <f t="shared" si="6"/>
        <v>1072.4842709965869</v>
      </c>
      <c r="M76" s="98"/>
      <c r="N76" s="98">
        <f t="shared" si="8"/>
        <v>90.300419506666685</v>
      </c>
      <c r="O76" s="98">
        <f t="shared" si="9"/>
        <v>903.00419506666685</v>
      </c>
      <c r="P76" s="98">
        <v>79.179656423253448</v>
      </c>
      <c r="Q76" s="98">
        <v>448.61248410912009</v>
      </c>
      <c r="R76" s="98">
        <f t="shared" si="10"/>
        <v>10789.719667148374</v>
      </c>
      <c r="S76" s="98">
        <f t="shared" si="11"/>
        <v>10789.719667148374</v>
      </c>
      <c r="T76" s="98" t="s">
        <v>960</v>
      </c>
    </row>
    <row r="77" spans="1:20" ht="15.75" thickBot="1" x14ac:dyDescent="0.3">
      <c r="A77" s="257" t="s">
        <v>1421</v>
      </c>
      <c r="B77" s="106">
        <v>4</v>
      </c>
      <c r="C77" s="98">
        <f t="shared" si="5"/>
        <v>6776.29</v>
      </c>
      <c r="D77" s="98">
        <f t="shared" si="7"/>
        <v>7902.1842054824556</v>
      </c>
      <c r="E77" s="98">
        <v>6776.29</v>
      </c>
      <c r="F77" s="98">
        <v>266.66666666666669</v>
      </c>
      <c r="G77" s="98">
        <v>1100</v>
      </c>
      <c r="H77" s="98">
        <v>100</v>
      </c>
      <c r="I77" s="98">
        <v>1016.4434999999999</v>
      </c>
      <c r="J77" s="98">
        <v>203.28869999999998</v>
      </c>
      <c r="K77" s="98">
        <v>135.5258</v>
      </c>
      <c r="L77" s="98">
        <f t="shared" si="6"/>
        <v>1125.8942054824561</v>
      </c>
      <c r="M77" s="98"/>
      <c r="N77" s="98">
        <f t="shared" si="8"/>
        <v>94.115138888888893</v>
      </c>
      <c r="O77" s="98">
        <f t="shared" si="9"/>
        <v>941.15138888888885</v>
      </c>
      <c r="P77" s="98">
        <v>90.627677704678248</v>
      </c>
      <c r="Q77" s="98">
        <v>467.56401000000005</v>
      </c>
      <c r="R77" s="98">
        <f t="shared" si="10"/>
        <v>11191.672882149122</v>
      </c>
      <c r="S77" s="98">
        <f t="shared" si="11"/>
        <v>44766.691528596486</v>
      </c>
      <c r="T77" s="98" t="s">
        <v>960</v>
      </c>
    </row>
    <row r="78" spans="1:20" ht="15.75" thickBot="1" x14ac:dyDescent="0.3">
      <c r="A78" s="257" t="s">
        <v>1421</v>
      </c>
      <c r="B78" s="106">
        <v>1</v>
      </c>
      <c r="C78" s="98">
        <f t="shared" si="5"/>
        <v>6777.12</v>
      </c>
      <c r="D78" s="98">
        <f t="shared" si="7"/>
        <v>7903.2019747807017</v>
      </c>
      <c r="E78" s="98">
        <v>6777.12</v>
      </c>
      <c r="F78" s="98">
        <v>266.66666666666669</v>
      </c>
      <c r="G78" s="98">
        <v>1100</v>
      </c>
      <c r="H78" s="98">
        <v>100</v>
      </c>
      <c r="I78" s="98">
        <v>1016.5680000000001</v>
      </c>
      <c r="J78" s="98">
        <v>203.31359999999998</v>
      </c>
      <c r="K78" s="98">
        <v>135.54240000000001</v>
      </c>
      <c r="L78" s="98">
        <f t="shared" si="6"/>
        <v>1126.081974780702</v>
      </c>
      <c r="M78" s="98"/>
      <c r="N78" s="98">
        <f t="shared" si="8"/>
        <v>94.126666666666665</v>
      </c>
      <c r="O78" s="98">
        <f t="shared" si="9"/>
        <v>941.26666666666677</v>
      </c>
      <c r="P78" s="98">
        <v>90.688641447368539</v>
      </c>
      <c r="Q78" s="98">
        <v>467.62128000000007</v>
      </c>
      <c r="R78" s="98">
        <f t="shared" si="10"/>
        <v>11192.913921447367</v>
      </c>
      <c r="S78" s="98">
        <f t="shared" si="11"/>
        <v>11192.913921447367</v>
      </c>
      <c r="T78" s="98" t="s">
        <v>960</v>
      </c>
    </row>
    <row r="79" spans="1:20" ht="15.75" thickBot="1" x14ac:dyDescent="0.3">
      <c r="A79" s="257" t="s">
        <v>1421</v>
      </c>
      <c r="B79" s="106">
        <v>5</v>
      </c>
      <c r="C79" s="98">
        <f t="shared" si="5"/>
        <v>6782.9073440000002</v>
      </c>
      <c r="D79" s="98">
        <f t="shared" si="7"/>
        <v>7910.298578445263</v>
      </c>
      <c r="E79" s="98">
        <v>6782.9073440000002</v>
      </c>
      <c r="F79" s="98">
        <v>266.66666666666669</v>
      </c>
      <c r="G79" s="98">
        <v>1100</v>
      </c>
      <c r="H79" s="98">
        <v>100</v>
      </c>
      <c r="I79" s="98">
        <v>1017.4361016000001</v>
      </c>
      <c r="J79" s="98">
        <v>203.48722032000001</v>
      </c>
      <c r="K79" s="98">
        <v>135.65814688</v>
      </c>
      <c r="L79" s="98">
        <f t="shared" si="6"/>
        <v>1127.3912344452633</v>
      </c>
      <c r="M79" s="98"/>
      <c r="N79" s="98">
        <f t="shared" si="8"/>
        <v>94.207046444444458</v>
      </c>
      <c r="O79" s="98">
        <f t="shared" si="9"/>
        <v>942.0704644444445</v>
      </c>
      <c r="P79" s="98">
        <v>91.113723556374339</v>
      </c>
      <c r="Q79" s="98">
        <v>468.02060673600005</v>
      </c>
      <c r="R79" s="98">
        <f t="shared" si="10"/>
        <v>11201.56732064793</v>
      </c>
      <c r="S79" s="98">
        <f t="shared" si="11"/>
        <v>56007.836603239644</v>
      </c>
      <c r="T79" s="98" t="s">
        <v>960</v>
      </c>
    </row>
    <row r="80" spans="1:20" ht="15.75" thickBot="1" x14ac:dyDescent="0.3">
      <c r="A80" s="257" t="s">
        <v>1421</v>
      </c>
      <c r="B80" s="106">
        <v>26</v>
      </c>
      <c r="C80" s="98">
        <f t="shared" si="5"/>
        <v>6782.9093283200009</v>
      </c>
      <c r="D80" s="98">
        <f t="shared" si="7"/>
        <v>7910.301011674148</v>
      </c>
      <c r="E80" s="98">
        <v>6782.9093283200009</v>
      </c>
      <c r="F80" s="98">
        <v>266.66666666666669</v>
      </c>
      <c r="G80" s="98">
        <v>1100</v>
      </c>
      <c r="H80" s="98">
        <v>100</v>
      </c>
      <c r="I80" s="98">
        <v>1017.4363992480002</v>
      </c>
      <c r="J80" s="98">
        <v>203.48727984960001</v>
      </c>
      <c r="K80" s="98">
        <v>135.65818656640002</v>
      </c>
      <c r="L80" s="98">
        <f t="shared" si="6"/>
        <v>1127.3916833541475</v>
      </c>
      <c r="M80" s="98"/>
      <c r="N80" s="98">
        <f t="shared" si="8"/>
        <v>94.207074004444451</v>
      </c>
      <c r="O80" s="98">
        <f t="shared" si="9"/>
        <v>942.07074004444451</v>
      </c>
      <c r="P80" s="98">
        <v>91.113869305258518</v>
      </c>
      <c r="Q80" s="98">
        <v>468.02074365408004</v>
      </c>
      <c r="R80" s="98">
        <f t="shared" si="10"/>
        <v>11201.570287658895</v>
      </c>
      <c r="S80" s="98">
        <f t="shared" si="11"/>
        <v>291240.82747913129</v>
      </c>
      <c r="T80" s="98" t="s">
        <v>960</v>
      </c>
    </row>
    <row r="81" spans="1:20" ht="15.75" thickBot="1" x14ac:dyDescent="0.3">
      <c r="A81" s="257" t="s">
        <v>1421</v>
      </c>
      <c r="B81" s="106">
        <v>1</v>
      </c>
      <c r="C81" s="98">
        <f t="shared" si="5"/>
        <v>6782.91</v>
      </c>
      <c r="D81" s="98">
        <f t="shared" si="7"/>
        <v>7910.3018353070174</v>
      </c>
      <c r="E81" s="98">
        <v>6782.91</v>
      </c>
      <c r="F81" s="98">
        <v>266.66666666666669</v>
      </c>
      <c r="G81" s="98">
        <v>1100</v>
      </c>
      <c r="H81" s="98">
        <v>100</v>
      </c>
      <c r="I81" s="98">
        <v>1017.4364999999999</v>
      </c>
      <c r="J81" s="98">
        <v>203.4873</v>
      </c>
      <c r="K81" s="98">
        <v>135.65819999999999</v>
      </c>
      <c r="L81" s="98">
        <f t="shared" si="6"/>
        <v>1127.3918353070176</v>
      </c>
      <c r="M81" s="98"/>
      <c r="N81" s="98">
        <f t="shared" si="8"/>
        <v>94.207083333333344</v>
      </c>
      <c r="O81" s="98">
        <f t="shared" si="9"/>
        <v>942.07083333333333</v>
      </c>
      <c r="P81" s="98">
        <v>91.113918640350832</v>
      </c>
      <c r="Q81" s="98">
        <v>468.02079000000003</v>
      </c>
      <c r="R81" s="98">
        <f t="shared" si="10"/>
        <v>11201.571291973685</v>
      </c>
      <c r="S81" s="98">
        <f t="shared" si="11"/>
        <v>11201.571291973685</v>
      </c>
      <c r="T81" s="98" t="s">
        <v>960</v>
      </c>
    </row>
    <row r="82" spans="1:20" ht="15.75" thickBot="1" x14ac:dyDescent="0.3">
      <c r="A82" s="257" t="s">
        <v>1421</v>
      </c>
      <c r="B82" s="106">
        <v>6</v>
      </c>
      <c r="C82" s="98">
        <f t="shared" si="5"/>
        <v>6783.1364227199992</v>
      </c>
      <c r="D82" s="98">
        <f t="shared" si="7"/>
        <v>7910.5794812020058</v>
      </c>
      <c r="E82" s="98">
        <v>6783.1364227199992</v>
      </c>
      <c r="F82" s="98">
        <v>266.66666666666669</v>
      </c>
      <c r="G82" s="98">
        <v>1100</v>
      </c>
      <c r="H82" s="98">
        <v>100</v>
      </c>
      <c r="I82" s="98">
        <v>1017.4704634079999</v>
      </c>
      <c r="J82" s="98">
        <v>203.49409268159999</v>
      </c>
      <c r="K82" s="98">
        <v>135.6627284544</v>
      </c>
      <c r="L82" s="98">
        <f t="shared" si="6"/>
        <v>1127.4430584820066</v>
      </c>
      <c r="M82" s="98"/>
      <c r="N82" s="98">
        <f t="shared" si="8"/>
        <v>94.210228093333328</v>
      </c>
      <c r="O82" s="98">
        <f t="shared" si="9"/>
        <v>942.10228093333319</v>
      </c>
      <c r="P82" s="98">
        <v>91.130549455340187</v>
      </c>
      <c r="Q82" s="98">
        <v>468.03641316768</v>
      </c>
      <c r="R82" s="98">
        <f t="shared" si="10"/>
        <v>11201.909845580351</v>
      </c>
      <c r="S82" s="98">
        <f t="shared" si="11"/>
        <v>67211.45907348211</v>
      </c>
      <c r="T82" s="98" t="s">
        <v>960</v>
      </c>
    </row>
    <row r="83" spans="1:20" ht="15.75" thickBot="1" x14ac:dyDescent="0.3">
      <c r="A83" s="257" t="s">
        <v>1421</v>
      </c>
      <c r="B83" s="106">
        <v>1</v>
      </c>
      <c r="C83" s="98">
        <f t="shared" si="5"/>
        <v>6783.2726793600004</v>
      </c>
      <c r="D83" s="98">
        <f t="shared" si="7"/>
        <v>7910.7465629187236</v>
      </c>
      <c r="E83" s="98">
        <v>6783.2726793600004</v>
      </c>
      <c r="F83" s="98">
        <v>266.66666666666669</v>
      </c>
      <c r="G83" s="98">
        <v>1100</v>
      </c>
      <c r="H83" s="98">
        <v>100</v>
      </c>
      <c r="I83" s="98">
        <v>1017.490901904</v>
      </c>
      <c r="J83" s="98">
        <v>203.49818038079999</v>
      </c>
      <c r="K83" s="98">
        <v>135.66545358720001</v>
      </c>
      <c r="L83" s="98">
        <f t="shared" si="6"/>
        <v>1127.4738835587229</v>
      </c>
      <c r="M83" s="98"/>
      <c r="N83" s="98">
        <f t="shared" si="8"/>
        <v>94.212120546666668</v>
      </c>
      <c r="O83" s="98">
        <f t="shared" si="9"/>
        <v>942.12120546666665</v>
      </c>
      <c r="P83" s="98">
        <v>91.140557545389484</v>
      </c>
      <c r="Q83" s="98">
        <v>468.04581487584005</v>
      </c>
      <c r="R83" s="98">
        <f t="shared" si="10"/>
        <v>11202.113580333233</v>
      </c>
      <c r="S83" s="98">
        <f t="shared" si="11"/>
        <v>11202.113580333233</v>
      </c>
      <c r="T83" s="98" t="s">
        <v>960</v>
      </c>
    </row>
    <row r="84" spans="1:20" ht="15.75" thickBot="1" x14ac:dyDescent="0.3">
      <c r="A84" s="257" t="s">
        <v>1421</v>
      </c>
      <c r="B84" s="106">
        <v>1</v>
      </c>
      <c r="C84" s="98">
        <f t="shared" si="5"/>
        <v>6935.2783160000008</v>
      </c>
      <c r="D84" s="98">
        <f t="shared" si="7"/>
        <v>8097.1401413915801</v>
      </c>
      <c r="E84" s="98">
        <v>6935.2783160000008</v>
      </c>
      <c r="F84" s="98">
        <v>266.66666666666669</v>
      </c>
      <c r="G84" s="98">
        <v>1100</v>
      </c>
      <c r="H84" s="98">
        <v>100</v>
      </c>
      <c r="I84" s="98">
        <v>1040.2917474000001</v>
      </c>
      <c r="J84" s="98">
        <v>208.05834948000003</v>
      </c>
      <c r="K84" s="98">
        <v>138.70556632000003</v>
      </c>
      <c r="L84" s="98">
        <f t="shared" si="6"/>
        <v>1161.861825391579</v>
      </c>
      <c r="M84" s="98"/>
      <c r="N84" s="98">
        <f t="shared" si="8"/>
        <v>96.32330994444446</v>
      </c>
      <c r="O84" s="98">
        <f t="shared" si="9"/>
        <v>963.23309944444463</v>
      </c>
      <c r="P84" s="98">
        <v>102.30541600269008</v>
      </c>
      <c r="Q84" s="98">
        <v>478.53420380400013</v>
      </c>
      <c r="R84" s="98">
        <f t="shared" si="10"/>
        <v>11429.396675062248</v>
      </c>
      <c r="S84" s="98">
        <f t="shared" si="11"/>
        <v>11429.396675062248</v>
      </c>
      <c r="T84" s="98" t="s">
        <v>960</v>
      </c>
    </row>
    <row r="85" spans="1:20" ht="15.75" thickBot="1" x14ac:dyDescent="0.3">
      <c r="A85" s="257" t="s">
        <v>1421</v>
      </c>
      <c r="B85" s="106">
        <v>2</v>
      </c>
      <c r="C85" s="98">
        <f t="shared" si="5"/>
        <v>6973.918428160001</v>
      </c>
      <c r="D85" s="98">
        <f t="shared" si="7"/>
        <v>8144.5217315568998</v>
      </c>
      <c r="E85" s="98">
        <v>6973.918428160001</v>
      </c>
      <c r="F85" s="98">
        <v>266.66666666666669</v>
      </c>
      <c r="G85" s="98">
        <v>1100</v>
      </c>
      <c r="H85" s="98">
        <v>100</v>
      </c>
      <c r="I85" s="98">
        <v>1046.087764224</v>
      </c>
      <c r="J85" s="98">
        <v>209.2175528448</v>
      </c>
      <c r="K85" s="98">
        <v>139.47836856320001</v>
      </c>
      <c r="L85" s="98">
        <f t="shared" si="6"/>
        <v>1170.6033033968986</v>
      </c>
      <c r="M85" s="98"/>
      <c r="N85" s="98">
        <f t="shared" si="8"/>
        <v>96.859978168888915</v>
      </c>
      <c r="O85" s="98">
        <f t="shared" si="9"/>
        <v>968.59978168888904</v>
      </c>
      <c r="P85" s="98">
        <v>105.14354353912059</v>
      </c>
      <c r="Q85" s="98">
        <v>481.20037154304009</v>
      </c>
      <c r="R85" s="98">
        <f t="shared" si="10"/>
        <v>11487.172455398604</v>
      </c>
      <c r="S85" s="98">
        <f t="shared" si="11"/>
        <v>22974.344910797208</v>
      </c>
      <c r="T85" s="98" t="s">
        <v>960</v>
      </c>
    </row>
    <row r="86" spans="1:20" ht="15.75" thickBot="1" x14ac:dyDescent="0.3">
      <c r="A86" s="257" t="s">
        <v>1421</v>
      </c>
      <c r="B86" s="106">
        <v>1</v>
      </c>
      <c r="C86" s="98">
        <f t="shared" si="5"/>
        <v>6973.92</v>
      </c>
      <c r="D86" s="98">
        <f t="shared" si="7"/>
        <v>8144.5236589912283</v>
      </c>
      <c r="E86" s="98">
        <v>6973.92</v>
      </c>
      <c r="F86" s="98">
        <v>266.66666666666669</v>
      </c>
      <c r="G86" s="98">
        <v>1100</v>
      </c>
      <c r="H86" s="98">
        <v>100</v>
      </c>
      <c r="I86" s="98">
        <v>1046.088</v>
      </c>
      <c r="J86" s="98">
        <v>209.21760000000003</v>
      </c>
      <c r="K86" s="98">
        <v>139.47840000000002</v>
      </c>
      <c r="L86" s="98">
        <f t="shared" si="6"/>
        <v>1170.6036589912283</v>
      </c>
      <c r="M86" s="98"/>
      <c r="N86" s="98">
        <f t="shared" si="8"/>
        <v>96.86</v>
      </c>
      <c r="O86" s="98">
        <f t="shared" si="9"/>
        <v>968.6</v>
      </c>
      <c r="P86" s="98">
        <v>105.14365899122812</v>
      </c>
      <c r="Q86" s="98">
        <v>481.20048000000014</v>
      </c>
      <c r="R86" s="98">
        <f t="shared" si="10"/>
        <v>11487.174805657894</v>
      </c>
      <c r="S86" s="98">
        <f t="shared" si="11"/>
        <v>11487.174805657894</v>
      </c>
      <c r="T86" s="98" t="s">
        <v>960</v>
      </c>
    </row>
    <row r="87" spans="1:20" ht="15.75" thickBot="1" x14ac:dyDescent="0.3">
      <c r="A87" s="257" t="s">
        <v>1421</v>
      </c>
      <c r="B87" s="106">
        <v>4</v>
      </c>
      <c r="C87" s="98">
        <f t="shared" si="5"/>
        <v>7072.2275939199999</v>
      </c>
      <c r="D87" s="98">
        <f t="shared" si="7"/>
        <v>8265.0711901673403</v>
      </c>
      <c r="E87" s="98">
        <v>7072.2275939199999</v>
      </c>
      <c r="F87" s="98">
        <v>266.66666666666669</v>
      </c>
      <c r="G87" s="98">
        <v>1100</v>
      </c>
      <c r="H87" s="98">
        <v>100</v>
      </c>
      <c r="I87" s="98">
        <v>1060.8341390879998</v>
      </c>
      <c r="J87" s="98">
        <v>212.16682781759997</v>
      </c>
      <c r="K87" s="98">
        <v>141.44455187840001</v>
      </c>
      <c r="L87" s="98">
        <f t="shared" si="6"/>
        <v>1192.8435962473404</v>
      </c>
      <c r="M87" s="98"/>
      <c r="N87" s="98">
        <f t="shared" si="8"/>
        <v>98.225383248888889</v>
      </c>
      <c r="O87" s="98">
        <f t="shared" si="9"/>
        <v>982.25383248888886</v>
      </c>
      <c r="P87" s="98">
        <v>112.36438050956251</v>
      </c>
      <c r="Q87" s="98">
        <v>487.98370398048002</v>
      </c>
      <c r="R87" s="98">
        <f t="shared" si="10"/>
        <v>11634.167079598486</v>
      </c>
      <c r="S87" s="98">
        <f t="shared" si="11"/>
        <v>46536.668318393946</v>
      </c>
      <c r="T87" s="98" t="s">
        <v>960</v>
      </c>
    </row>
    <row r="88" spans="1:20" ht="15.75" thickBot="1" x14ac:dyDescent="0.3">
      <c r="A88" s="257" t="s">
        <v>1421</v>
      </c>
      <c r="B88" s="106">
        <v>4</v>
      </c>
      <c r="C88" s="98">
        <f t="shared" si="5"/>
        <v>7072.23</v>
      </c>
      <c r="D88" s="98">
        <f t="shared" si="7"/>
        <v>8265.0741405701756</v>
      </c>
      <c r="E88" s="98">
        <v>7072.23</v>
      </c>
      <c r="F88" s="98">
        <v>266.66666666666669</v>
      </c>
      <c r="G88" s="98">
        <v>1100</v>
      </c>
      <c r="H88" s="98">
        <v>100</v>
      </c>
      <c r="I88" s="98">
        <v>1060.8344999999999</v>
      </c>
      <c r="J88" s="98">
        <v>212.16689999999997</v>
      </c>
      <c r="K88" s="98">
        <v>141.44460000000001</v>
      </c>
      <c r="L88" s="98">
        <f t="shared" si="6"/>
        <v>1192.8441405701753</v>
      </c>
      <c r="M88" s="98"/>
      <c r="N88" s="98">
        <f t="shared" si="8"/>
        <v>98.225416666666661</v>
      </c>
      <c r="O88" s="98">
        <f t="shared" si="9"/>
        <v>982.25416666666661</v>
      </c>
      <c r="P88" s="98">
        <v>112.36455723684213</v>
      </c>
      <c r="Q88" s="98">
        <v>487.98387000000002</v>
      </c>
      <c r="R88" s="98">
        <f t="shared" si="10"/>
        <v>11634.170677236845</v>
      </c>
      <c r="S88" s="98">
        <f t="shared" si="11"/>
        <v>46536.682708947381</v>
      </c>
      <c r="T88" s="98" t="s">
        <v>960</v>
      </c>
    </row>
    <row r="89" spans="1:20" ht="15.75" thickBot="1" x14ac:dyDescent="0.3">
      <c r="A89" s="257" t="s">
        <v>1421</v>
      </c>
      <c r="B89" s="106">
        <v>1</v>
      </c>
      <c r="C89" s="98">
        <f t="shared" si="5"/>
        <v>7112.7344000000003</v>
      </c>
      <c r="D89" s="98">
        <f t="shared" si="7"/>
        <v>8314.7417728157889</v>
      </c>
      <c r="E89" s="98">
        <v>7112.7344000000003</v>
      </c>
      <c r="F89" s="98">
        <v>266.66666666666669</v>
      </c>
      <c r="G89" s="98">
        <v>1100</v>
      </c>
      <c r="H89" s="98">
        <v>100</v>
      </c>
      <c r="I89" s="98">
        <v>1066.9101599999999</v>
      </c>
      <c r="J89" s="98">
        <v>213.38203199999998</v>
      </c>
      <c r="K89" s="98">
        <v>142.25468800000002</v>
      </c>
      <c r="L89" s="98">
        <f t="shared" si="6"/>
        <v>1202.0073728157895</v>
      </c>
      <c r="M89" s="98"/>
      <c r="N89" s="98">
        <f t="shared" si="8"/>
        <v>98.787977777777783</v>
      </c>
      <c r="O89" s="98">
        <f t="shared" si="9"/>
        <v>987.8797777777778</v>
      </c>
      <c r="P89" s="98">
        <v>115.33961726023387</v>
      </c>
      <c r="Q89" s="98">
        <v>490.77867360000005</v>
      </c>
      <c r="R89" s="98">
        <f t="shared" si="10"/>
        <v>11694.733993082456</v>
      </c>
      <c r="S89" s="98">
        <f t="shared" si="11"/>
        <v>11694.733993082456</v>
      </c>
      <c r="T89" s="98" t="s">
        <v>960</v>
      </c>
    </row>
    <row r="90" spans="1:20" ht="15.75" thickBot="1" x14ac:dyDescent="0.3">
      <c r="A90" s="257" t="s">
        <v>1421</v>
      </c>
      <c r="B90" s="106">
        <v>1</v>
      </c>
      <c r="C90" s="98">
        <f t="shared" si="5"/>
        <v>7197.3356128000005</v>
      </c>
      <c r="D90" s="98">
        <f t="shared" si="7"/>
        <v>8418.4821547220363</v>
      </c>
      <c r="E90" s="98">
        <v>7197.3356128000005</v>
      </c>
      <c r="F90" s="98">
        <v>299.88898386666671</v>
      </c>
      <c r="G90" s="98">
        <v>1100</v>
      </c>
      <c r="H90" s="98">
        <v>100</v>
      </c>
      <c r="I90" s="98">
        <v>1079.6003419199999</v>
      </c>
      <c r="J90" s="98">
        <v>215.92006838400002</v>
      </c>
      <c r="K90" s="98">
        <v>143.94671225600001</v>
      </c>
      <c r="L90" s="98">
        <f t="shared" si="6"/>
        <v>1221.1465419220353</v>
      </c>
      <c r="M90" s="98"/>
      <c r="N90" s="98">
        <f t="shared" si="8"/>
        <v>99.96299462222224</v>
      </c>
      <c r="O90" s="98">
        <f t="shared" si="9"/>
        <v>999.62994622222232</v>
      </c>
      <c r="P90" s="98">
        <v>121.55360107759077</v>
      </c>
      <c r="Q90" s="98">
        <v>496.61615728320004</v>
      </c>
      <c r="R90" s="98">
        <f t="shared" si="10"/>
        <v>11854.454418431904</v>
      </c>
      <c r="S90" s="98">
        <f t="shared" si="11"/>
        <v>11854.454418431904</v>
      </c>
      <c r="T90" s="98" t="s">
        <v>960</v>
      </c>
    </row>
    <row r="91" spans="1:20" ht="15.75" thickBot="1" x14ac:dyDescent="0.3">
      <c r="A91" s="257" t="s">
        <v>1421</v>
      </c>
      <c r="B91" s="106">
        <v>1</v>
      </c>
      <c r="C91" s="98">
        <f t="shared" si="5"/>
        <v>7239.9977596000017</v>
      </c>
      <c r="D91" s="98">
        <f t="shared" si="7"/>
        <v>8470.7956766621428</v>
      </c>
      <c r="E91" s="98">
        <v>7239.9977596000017</v>
      </c>
      <c r="F91" s="98">
        <v>266.66666666666669</v>
      </c>
      <c r="G91" s="98">
        <v>1100</v>
      </c>
      <c r="H91" s="98">
        <v>100</v>
      </c>
      <c r="I91" s="98">
        <v>1085.9996639400001</v>
      </c>
      <c r="J91" s="98">
        <v>217.19993278800004</v>
      </c>
      <c r="K91" s="98">
        <v>144.79995519200003</v>
      </c>
      <c r="L91" s="98">
        <f t="shared" si="6"/>
        <v>1230.7979170621406</v>
      </c>
      <c r="M91" s="98"/>
      <c r="N91" s="98">
        <f t="shared" si="8"/>
        <v>100.55552443888892</v>
      </c>
      <c r="O91" s="98">
        <f t="shared" si="9"/>
        <v>1005.5552443888892</v>
      </c>
      <c r="P91" s="98">
        <v>124.68714823436277</v>
      </c>
      <c r="Q91" s="98">
        <v>499.55984541240014</v>
      </c>
      <c r="R91" s="98">
        <f t="shared" si="10"/>
        <v>11885.02174066121</v>
      </c>
      <c r="S91" s="98">
        <f t="shared" si="11"/>
        <v>11885.02174066121</v>
      </c>
      <c r="T91" s="98" t="s">
        <v>960</v>
      </c>
    </row>
    <row r="92" spans="1:20" ht="15.75" thickBot="1" x14ac:dyDescent="0.3">
      <c r="A92" s="257" t="s">
        <v>1421</v>
      </c>
      <c r="B92" s="106">
        <v>1</v>
      </c>
      <c r="C92" s="98">
        <f t="shared" si="5"/>
        <v>7314.98</v>
      </c>
      <c r="D92" s="98">
        <f t="shared" si="7"/>
        <v>8562.7410046052628</v>
      </c>
      <c r="E92" s="98">
        <v>7314.98</v>
      </c>
      <c r="F92" s="98">
        <v>266.66666666666669</v>
      </c>
      <c r="G92" s="98">
        <v>1100</v>
      </c>
      <c r="H92" s="98">
        <v>100</v>
      </c>
      <c r="I92" s="98">
        <v>1097.2469999999998</v>
      </c>
      <c r="J92" s="98">
        <v>219.44939999999997</v>
      </c>
      <c r="K92" s="98">
        <v>146.2996</v>
      </c>
      <c r="L92" s="98">
        <f t="shared" si="6"/>
        <v>1247.7610046052632</v>
      </c>
      <c r="M92" s="98"/>
      <c r="N92" s="98">
        <f t="shared" si="8"/>
        <v>101.59694444444443</v>
      </c>
      <c r="O92" s="98">
        <f t="shared" si="9"/>
        <v>1015.9694444444444</v>
      </c>
      <c r="P92" s="98">
        <v>130.19461571637422</v>
      </c>
      <c r="Q92" s="98">
        <v>504.73362000000003</v>
      </c>
      <c r="R92" s="98">
        <f t="shared" si="10"/>
        <v>11997.137291271931</v>
      </c>
      <c r="S92" s="98">
        <f t="shared" si="11"/>
        <v>11997.137291271931</v>
      </c>
      <c r="T92" s="98" t="s">
        <v>960</v>
      </c>
    </row>
    <row r="93" spans="1:20" ht="15.75" thickBot="1" x14ac:dyDescent="0.3">
      <c r="A93" s="257" t="s">
        <v>1421</v>
      </c>
      <c r="B93" s="106">
        <v>3</v>
      </c>
      <c r="C93" s="98">
        <f t="shared" si="5"/>
        <v>7730.21</v>
      </c>
      <c r="D93" s="98">
        <f t="shared" si="7"/>
        <v>9055.464910219298</v>
      </c>
      <c r="E93" s="98">
        <v>7730.21</v>
      </c>
      <c r="F93" s="98">
        <v>266.66666666666669</v>
      </c>
      <c r="G93" s="98">
        <v>1100</v>
      </c>
      <c r="H93" s="98">
        <v>100</v>
      </c>
      <c r="I93" s="98">
        <v>1159.5315000000001</v>
      </c>
      <c r="J93" s="98">
        <v>231.90629999999999</v>
      </c>
      <c r="K93" s="98">
        <v>154.60420000000002</v>
      </c>
      <c r="L93" s="98">
        <f t="shared" si="6"/>
        <v>1325.2549102192982</v>
      </c>
      <c r="M93" s="98"/>
      <c r="N93" s="98">
        <f t="shared" si="8"/>
        <v>107.36402777777778</v>
      </c>
      <c r="O93" s="98">
        <f t="shared" si="9"/>
        <v>1073.6402777777778</v>
      </c>
      <c r="P93" s="98">
        <v>144.25060466374256</v>
      </c>
      <c r="Q93" s="98">
        <v>533.38449000000003</v>
      </c>
      <c r="R93" s="98">
        <f t="shared" si="10"/>
        <v>12601.558066885967</v>
      </c>
      <c r="S93" s="98">
        <f t="shared" si="11"/>
        <v>37804.674200657901</v>
      </c>
      <c r="T93" s="98" t="s">
        <v>960</v>
      </c>
    </row>
    <row r="94" spans="1:20" ht="15.75" thickBot="1" x14ac:dyDescent="0.3">
      <c r="A94" s="257" t="s">
        <v>1421</v>
      </c>
      <c r="B94" s="106">
        <v>1</v>
      </c>
      <c r="C94" s="98">
        <f t="shared" si="5"/>
        <v>7730.2115200000007</v>
      </c>
      <c r="D94" s="98">
        <f t="shared" si="7"/>
        <v>9055.4667294726314</v>
      </c>
      <c r="E94" s="98">
        <v>7730.2115200000007</v>
      </c>
      <c r="F94" s="98">
        <v>266.66666666666669</v>
      </c>
      <c r="G94" s="98">
        <v>1100</v>
      </c>
      <c r="H94" s="98">
        <v>100</v>
      </c>
      <c r="I94" s="98">
        <v>1159.5317280000002</v>
      </c>
      <c r="J94" s="98">
        <v>231.90634560000001</v>
      </c>
      <c r="K94" s="98">
        <v>154.60423040000003</v>
      </c>
      <c r="L94" s="98">
        <f t="shared" si="6"/>
        <v>1325.2552094726316</v>
      </c>
      <c r="M94" s="98"/>
      <c r="N94" s="98">
        <f t="shared" si="8"/>
        <v>107.36404888888889</v>
      </c>
      <c r="O94" s="98">
        <f t="shared" si="9"/>
        <v>1073.640488888889</v>
      </c>
      <c r="P94" s="98">
        <v>144.25067169485371</v>
      </c>
      <c r="Q94" s="98">
        <v>533.38459488000012</v>
      </c>
      <c r="R94" s="98">
        <f t="shared" si="10"/>
        <v>12601.560295019302</v>
      </c>
      <c r="S94" s="98">
        <f t="shared" si="11"/>
        <v>12601.560295019302</v>
      </c>
      <c r="T94" s="98" t="s">
        <v>960</v>
      </c>
    </row>
    <row r="95" spans="1:20" ht="15.75" thickBot="1" x14ac:dyDescent="0.3">
      <c r="A95" s="257" t="s">
        <v>1421</v>
      </c>
      <c r="B95" s="106">
        <v>12</v>
      </c>
      <c r="C95" s="98">
        <f t="shared" si="5"/>
        <v>7730.2131580000005</v>
      </c>
      <c r="D95" s="98">
        <f t="shared" si="7"/>
        <v>9055.4686899574735</v>
      </c>
      <c r="E95" s="98">
        <v>7730.2131580000005</v>
      </c>
      <c r="F95" s="98">
        <v>266.66666666666669</v>
      </c>
      <c r="G95" s="98">
        <v>1100</v>
      </c>
      <c r="H95" s="98">
        <v>100</v>
      </c>
      <c r="I95" s="98">
        <v>1159.5319737000002</v>
      </c>
      <c r="J95" s="98">
        <v>231.90639474000002</v>
      </c>
      <c r="K95" s="98">
        <v>154.60426316000002</v>
      </c>
      <c r="L95" s="98">
        <f t="shared" si="6"/>
        <v>1325.2555319574735</v>
      </c>
      <c r="M95" s="98"/>
      <c r="N95" s="98">
        <f t="shared" si="8"/>
        <v>107.36407163888889</v>
      </c>
      <c r="O95" s="98">
        <f t="shared" si="9"/>
        <v>1073.6407163888889</v>
      </c>
      <c r="P95" s="98">
        <v>144.25074392969586</v>
      </c>
      <c r="Q95" s="98">
        <v>533.38470790200006</v>
      </c>
      <c r="R95" s="98">
        <f t="shared" si="10"/>
        <v>12601.562696126141</v>
      </c>
      <c r="S95" s="98">
        <f t="shared" si="11"/>
        <v>151218.75235351367</v>
      </c>
      <c r="T95" s="98" t="s">
        <v>960</v>
      </c>
    </row>
    <row r="96" spans="1:20" ht="15.75" thickBot="1" x14ac:dyDescent="0.3">
      <c r="A96" s="257" t="s">
        <v>1421</v>
      </c>
      <c r="B96" s="106">
        <v>2</v>
      </c>
      <c r="C96" s="98">
        <f t="shared" si="5"/>
        <v>7730.22</v>
      </c>
      <c r="D96" s="98">
        <f t="shared" si="7"/>
        <v>9055.4768789912287</v>
      </c>
      <c r="E96" s="98">
        <v>7730.22</v>
      </c>
      <c r="F96" s="98">
        <v>266.66666666666669</v>
      </c>
      <c r="G96" s="98">
        <v>1100</v>
      </c>
      <c r="H96" s="98">
        <v>100</v>
      </c>
      <c r="I96" s="98">
        <v>1159.5329999999999</v>
      </c>
      <c r="J96" s="98">
        <v>231.9066</v>
      </c>
      <c r="K96" s="98">
        <v>154.6044</v>
      </c>
      <c r="L96" s="98">
        <f t="shared" si="6"/>
        <v>1325.2568789912284</v>
      </c>
      <c r="M96" s="98"/>
      <c r="N96" s="98">
        <f t="shared" si="8"/>
        <v>107.36416666666668</v>
      </c>
      <c r="O96" s="98">
        <f t="shared" si="9"/>
        <v>1073.6416666666669</v>
      </c>
      <c r="P96" s="98">
        <v>144.25104565789471</v>
      </c>
      <c r="Q96" s="98">
        <v>533.3851800000001</v>
      </c>
      <c r="R96" s="98">
        <f t="shared" si="10"/>
        <v>12601.572725657896</v>
      </c>
      <c r="S96" s="98">
        <f t="shared" si="11"/>
        <v>25203.145451315791</v>
      </c>
      <c r="T96" s="98" t="s">
        <v>960</v>
      </c>
    </row>
    <row r="97" spans="1:20" ht="15.75" thickBot="1" x14ac:dyDescent="0.3">
      <c r="A97" s="257" t="s">
        <v>1421</v>
      </c>
      <c r="B97" s="106">
        <v>1</v>
      </c>
      <c r="C97" s="98">
        <f t="shared" si="5"/>
        <v>7730.2223540377599</v>
      </c>
      <c r="D97" s="98">
        <f t="shared" si="7"/>
        <v>9055.479696485334</v>
      </c>
      <c r="E97" s="98">
        <v>7730.2223540377599</v>
      </c>
      <c r="F97" s="98">
        <v>266.66666666666669</v>
      </c>
      <c r="G97" s="98">
        <v>1100</v>
      </c>
      <c r="H97" s="98">
        <v>100</v>
      </c>
      <c r="I97" s="98">
        <v>1159.533353105664</v>
      </c>
      <c r="J97" s="98">
        <v>231.90667062113278</v>
      </c>
      <c r="K97" s="98">
        <v>154.60444708075519</v>
      </c>
      <c r="L97" s="98">
        <f t="shared" si="6"/>
        <v>1325.2573424475743</v>
      </c>
      <c r="M97" s="98"/>
      <c r="N97" s="98">
        <f t="shared" si="8"/>
        <v>107.36419936163554</v>
      </c>
      <c r="O97" s="98">
        <f t="shared" si="9"/>
        <v>1073.6419936163554</v>
      </c>
      <c r="P97" s="98">
        <v>144.25114946958334</v>
      </c>
      <c r="Q97" s="98">
        <v>533.38534242860544</v>
      </c>
      <c r="R97" s="98">
        <f t="shared" si="10"/>
        <v>12601.57617638816</v>
      </c>
      <c r="S97" s="98">
        <f t="shared" si="11"/>
        <v>12601.57617638816</v>
      </c>
      <c r="T97" s="98" t="s">
        <v>960</v>
      </c>
    </row>
    <row r="98" spans="1:20" ht="15.75" thickBot="1" x14ac:dyDescent="0.3">
      <c r="A98" s="257" t="s">
        <v>1421</v>
      </c>
      <c r="B98" s="106">
        <v>3</v>
      </c>
      <c r="C98" s="98">
        <f t="shared" si="5"/>
        <v>7730.2244056000009</v>
      </c>
      <c r="D98" s="98">
        <f t="shared" si="7"/>
        <v>9055.4821519533907</v>
      </c>
      <c r="E98" s="98">
        <v>7730.2244056000009</v>
      </c>
      <c r="F98" s="98">
        <v>266.66666666666669</v>
      </c>
      <c r="G98" s="98">
        <v>1100</v>
      </c>
      <c r="H98" s="98">
        <v>100</v>
      </c>
      <c r="I98" s="98">
        <v>1159.53366084</v>
      </c>
      <c r="J98" s="98">
        <v>231.90673216799999</v>
      </c>
      <c r="K98" s="98">
        <v>154.60448811200001</v>
      </c>
      <c r="L98" s="98">
        <f t="shared" si="6"/>
        <v>1325.2577463533896</v>
      </c>
      <c r="M98" s="98"/>
      <c r="N98" s="98">
        <f t="shared" si="8"/>
        <v>107.36422785555555</v>
      </c>
      <c r="O98" s="98">
        <f t="shared" si="9"/>
        <v>1073.6422785555558</v>
      </c>
      <c r="P98" s="98">
        <v>144.25123994227826</v>
      </c>
      <c r="Q98" s="98">
        <v>533.38548398640012</v>
      </c>
      <c r="R98" s="98">
        <f t="shared" si="10"/>
        <v>12601.579183726455</v>
      </c>
      <c r="S98" s="98">
        <f t="shared" si="11"/>
        <v>37804.737551179365</v>
      </c>
      <c r="T98" s="98" t="s">
        <v>960</v>
      </c>
    </row>
    <row r="99" spans="1:20" ht="15.75" thickBot="1" x14ac:dyDescent="0.3">
      <c r="A99" s="257" t="s">
        <v>1421</v>
      </c>
      <c r="B99" s="106">
        <v>1</v>
      </c>
      <c r="C99" s="98">
        <f t="shared" si="5"/>
        <v>7884.2490400000006</v>
      </c>
      <c r="D99" s="98">
        <f t="shared" si="7"/>
        <v>9239.8307240242102</v>
      </c>
      <c r="E99" s="98">
        <v>7884.2490400000006</v>
      </c>
      <c r="F99" s="98">
        <v>266.66666666666669</v>
      </c>
      <c r="G99" s="98">
        <v>1100</v>
      </c>
      <c r="H99" s="98">
        <v>100</v>
      </c>
      <c r="I99" s="98">
        <v>1182.637356</v>
      </c>
      <c r="J99" s="98">
        <v>236.52747120000001</v>
      </c>
      <c r="K99" s="98">
        <v>157.68498080000001</v>
      </c>
      <c r="L99" s="98">
        <f t="shared" si="6"/>
        <v>1355.5816840242105</v>
      </c>
      <c r="M99" s="98"/>
      <c r="N99" s="98">
        <f t="shared" si="8"/>
        <v>109.50345888888891</v>
      </c>
      <c r="O99" s="98">
        <f t="shared" si="9"/>
        <v>1095.0345888888889</v>
      </c>
      <c r="P99" s="98">
        <v>151.04363624643278</v>
      </c>
      <c r="Q99" s="98">
        <v>544.01318376000006</v>
      </c>
      <c r="R99" s="98">
        <f t="shared" si="10"/>
        <v>12827.360382450877</v>
      </c>
      <c r="S99" s="98">
        <f t="shared" si="11"/>
        <v>12827.360382450877</v>
      </c>
      <c r="T99" s="98" t="s">
        <v>960</v>
      </c>
    </row>
    <row r="100" spans="1:20" ht="15.75" thickBot="1" x14ac:dyDescent="0.3">
      <c r="A100" s="257" t="s">
        <v>1421</v>
      </c>
      <c r="B100" s="106">
        <v>1</v>
      </c>
      <c r="C100" s="98">
        <f t="shared" si="5"/>
        <v>7946.6057344000001</v>
      </c>
      <c r="D100" s="98">
        <f t="shared" si="7"/>
        <v>9314.4640293813482</v>
      </c>
      <c r="E100" s="98">
        <v>7946.6057344000001</v>
      </c>
      <c r="F100" s="98">
        <v>266.66666666666669</v>
      </c>
      <c r="G100" s="98">
        <v>1100</v>
      </c>
      <c r="H100" s="98">
        <v>100</v>
      </c>
      <c r="I100" s="98">
        <v>1191.99086016</v>
      </c>
      <c r="J100" s="98">
        <v>238.39817203200002</v>
      </c>
      <c r="K100" s="98">
        <v>158.93211468800001</v>
      </c>
      <c r="L100" s="98">
        <f t="shared" si="6"/>
        <v>1367.8582949813474</v>
      </c>
      <c r="M100" s="98"/>
      <c r="N100" s="98">
        <f t="shared" si="8"/>
        <v>110.36952408888889</v>
      </c>
      <c r="O100" s="98">
        <f t="shared" si="9"/>
        <v>1103.695240888889</v>
      </c>
      <c r="P100" s="98">
        <v>153.79353000356954</v>
      </c>
      <c r="Q100" s="98">
        <v>548.31579567360006</v>
      </c>
      <c r="R100" s="98">
        <f t="shared" si="10"/>
        <v>12918.767638601614</v>
      </c>
      <c r="S100" s="98">
        <f t="shared" si="11"/>
        <v>12918.767638601614</v>
      </c>
      <c r="T100" s="98" t="s">
        <v>960</v>
      </c>
    </row>
    <row r="101" spans="1:20" ht="15.75" thickBot="1" x14ac:dyDescent="0.3">
      <c r="A101" s="257" t="s">
        <v>1421</v>
      </c>
      <c r="B101" s="106">
        <v>1</v>
      </c>
      <c r="C101" s="98">
        <f t="shared" si="5"/>
        <v>7965.51</v>
      </c>
      <c r="D101" s="98">
        <f t="shared" si="7"/>
        <v>9337.0901137280707</v>
      </c>
      <c r="E101" s="98">
        <v>7965.51</v>
      </c>
      <c r="F101" s="98">
        <v>266.66666666666669</v>
      </c>
      <c r="G101" s="98">
        <v>1100</v>
      </c>
      <c r="H101" s="98">
        <v>100</v>
      </c>
      <c r="I101" s="98">
        <v>1194.8264999999999</v>
      </c>
      <c r="J101" s="98">
        <v>238.96529999999998</v>
      </c>
      <c r="K101" s="98">
        <v>159.31019999999998</v>
      </c>
      <c r="L101" s="98">
        <f t="shared" si="6"/>
        <v>1371.5801137280703</v>
      </c>
      <c r="M101" s="98"/>
      <c r="N101" s="98">
        <f t="shared" si="8"/>
        <v>110.63208333333334</v>
      </c>
      <c r="O101" s="98">
        <f t="shared" si="9"/>
        <v>1106.3208333333334</v>
      </c>
      <c r="P101" s="98">
        <v>154.62719706140336</v>
      </c>
      <c r="Q101" s="98">
        <v>549.62018999999998</v>
      </c>
      <c r="R101" s="98">
        <f t="shared" si="10"/>
        <v>12946.478970394735</v>
      </c>
      <c r="S101" s="98">
        <f t="shared" si="11"/>
        <v>12946.478970394735</v>
      </c>
      <c r="T101" s="98" t="s">
        <v>960</v>
      </c>
    </row>
    <row r="102" spans="1:20" ht="15.75" thickBot="1" x14ac:dyDescent="0.3">
      <c r="A102" s="257" t="s">
        <v>1421</v>
      </c>
      <c r="B102" s="106">
        <v>3</v>
      </c>
      <c r="C102" s="98">
        <f t="shared" si="5"/>
        <v>7965.5579404</v>
      </c>
      <c r="D102" s="98">
        <f t="shared" si="7"/>
        <v>9337.1474924994527</v>
      </c>
      <c r="E102" s="98">
        <v>7965.5579404</v>
      </c>
      <c r="F102" s="98">
        <v>266.66666666666669</v>
      </c>
      <c r="G102" s="98">
        <v>1100</v>
      </c>
      <c r="H102" s="98">
        <v>100</v>
      </c>
      <c r="I102" s="98">
        <v>1194.8336910599999</v>
      </c>
      <c r="J102" s="98">
        <v>238.96673821199997</v>
      </c>
      <c r="K102" s="98">
        <v>159.31115880799999</v>
      </c>
      <c r="L102" s="98">
        <f t="shared" si="6"/>
        <v>1371.5895520994527</v>
      </c>
      <c r="M102" s="98"/>
      <c r="N102" s="98">
        <f t="shared" si="8"/>
        <v>110.63274917222223</v>
      </c>
      <c r="O102" s="98">
        <f t="shared" si="9"/>
        <v>1106.3274917222222</v>
      </c>
      <c r="P102" s="98">
        <v>154.62931120500812</v>
      </c>
      <c r="Q102" s="98">
        <v>549.62349788760002</v>
      </c>
      <c r="R102" s="98">
        <f t="shared" si="10"/>
        <v>12946.549245133718</v>
      </c>
      <c r="S102" s="98">
        <f t="shared" si="11"/>
        <v>38839.647735401151</v>
      </c>
      <c r="T102" s="98" t="s">
        <v>960</v>
      </c>
    </row>
    <row r="103" spans="1:20" ht="15.75" thickBot="1" x14ac:dyDescent="0.3">
      <c r="A103" s="257" t="s">
        <v>1421</v>
      </c>
      <c r="B103" s="106">
        <v>1</v>
      </c>
      <c r="C103" s="98">
        <f t="shared" si="5"/>
        <v>7965.56</v>
      </c>
      <c r="D103" s="98">
        <f t="shared" si="7"/>
        <v>9337.1499575877206</v>
      </c>
      <c r="E103" s="98">
        <v>7965.56</v>
      </c>
      <c r="F103" s="98">
        <v>266.66666666666669</v>
      </c>
      <c r="G103" s="98">
        <v>1100</v>
      </c>
      <c r="H103" s="98">
        <v>100</v>
      </c>
      <c r="I103" s="98">
        <v>1194.8340000000001</v>
      </c>
      <c r="J103" s="98">
        <v>238.96680000000001</v>
      </c>
      <c r="K103" s="98">
        <v>159.31120000000001</v>
      </c>
      <c r="L103" s="98">
        <f t="shared" si="6"/>
        <v>1371.5899575877193</v>
      </c>
      <c r="M103" s="98"/>
      <c r="N103" s="98">
        <f t="shared" si="8"/>
        <v>110.63277777777778</v>
      </c>
      <c r="O103" s="98">
        <f t="shared" si="9"/>
        <v>1106.3277777777778</v>
      </c>
      <c r="P103" s="98">
        <v>154.62940203216363</v>
      </c>
      <c r="Q103" s="98">
        <v>549.62364000000002</v>
      </c>
      <c r="R103" s="98">
        <f t="shared" si="10"/>
        <v>12946.552264254387</v>
      </c>
      <c r="S103" s="98">
        <f t="shared" si="11"/>
        <v>12946.552264254387</v>
      </c>
      <c r="T103" s="98" t="s">
        <v>960</v>
      </c>
    </row>
    <row r="104" spans="1:20" ht="15.75" thickBot="1" x14ac:dyDescent="0.3">
      <c r="A104" s="257" t="s">
        <v>1421</v>
      </c>
      <c r="B104" s="106">
        <v>1</v>
      </c>
      <c r="C104" s="98">
        <f t="shared" si="5"/>
        <v>7965.9178636000006</v>
      </c>
      <c r="D104" s="98">
        <f t="shared" si="7"/>
        <v>9337.5782763687585</v>
      </c>
      <c r="E104" s="98">
        <v>7965.9178636000006</v>
      </c>
      <c r="F104" s="98">
        <v>266.66666666666669</v>
      </c>
      <c r="G104" s="98">
        <v>1100</v>
      </c>
      <c r="H104" s="98">
        <v>100</v>
      </c>
      <c r="I104" s="98">
        <v>1194.8876795400001</v>
      </c>
      <c r="J104" s="98">
        <v>238.97753590800002</v>
      </c>
      <c r="K104" s="98">
        <v>159.31835727200001</v>
      </c>
      <c r="L104" s="98">
        <f t="shared" si="6"/>
        <v>1371.6604127687581</v>
      </c>
      <c r="M104" s="98"/>
      <c r="N104" s="98">
        <f t="shared" si="8"/>
        <v>110.63774810555556</v>
      </c>
      <c r="O104" s="98">
        <f t="shared" si="9"/>
        <v>1106.3774810555558</v>
      </c>
      <c r="P104" s="98">
        <v>154.64518360764671</v>
      </c>
      <c r="Q104" s="98">
        <v>549.64833258840008</v>
      </c>
      <c r="R104" s="98">
        <f t="shared" si="10"/>
        <v>12947.076848343826</v>
      </c>
      <c r="S104" s="98">
        <f t="shared" si="11"/>
        <v>12947.076848343826</v>
      </c>
      <c r="T104" s="98" t="s">
        <v>960</v>
      </c>
    </row>
    <row r="105" spans="1:20" ht="15.75" thickBot="1" x14ac:dyDescent="0.3">
      <c r="A105" s="257" t="s">
        <v>1421</v>
      </c>
      <c r="B105" s="106">
        <v>1</v>
      </c>
      <c r="C105" s="98">
        <f t="shared" si="5"/>
        <v>7965.92</v>
      </c>
      <c r="D105" s="98">
        <f t="shared" si="7"/>
        <v>9337.5808333771929</v>
      </c>
      <c r="E105" s="98">
        <v>7965.92</v>
      </c>
      <c r="F105" s="98">
        <v>266.66666666666669</v>
      </c>
      <c r="G105" s="98">
        <v>1100</v>
      </c>
      <c r="H105" s="98">
        <v>100</v>
      </c>
      <c r="I105" s="98">
        <v>1194.8880000000001</v>
      </c>
      <c r="J105" s="98">
        <v>238.97760000000002</v>
      </c>
      <c r="K105" s="98">
        <v>159.31840000000003</v>
      </c>
      <c r="L105" s="98">
        <f t="shared" si="6"/>
        <v>1371.6608333771928</v>
      </c>
      <c r="M105" s="98"/>
      <c r="N105" s="98">
        <f t="shared" si="8"/>
        <v>110.63777777777777</v>
      </c>
      <c r="O105" s="98">
        <f t="shared" si="9"/>
        <v>1106.3777777777777</v>
      </c>
      <c r="P105" s="98">
        <v>154.64527782163745</v>
      </c>
      <c r="Q105" s="98">
        <v>549.64848000000006</v>
      </c>
      <c r="R105" s="98">
        <f t="shared" si="10"/>
        <v>12947.07998004386</v>
      </c>
      <c r="S105" s="98">
        <f t="shared" si="11"/>
        <v>12947.07998004386</v>
      </c>
      <c r="T105" s="98" t="s">
        <v>960</v>
      </c>
    </row>
    <row r="106" spans="1:20" ht="15.75" thickBot="1" x14ac:dyDescent="0.3">
      <c r="A106" s="257" t="s">
        <v>1421</v>
      </c>
      <c r="B106" s="106">
        <v>6</v>
      </c>
      <c r="C106" s="98">
        <f t="shared" si="5"/>
        <v>8000</v>
      </c>
      <c r="D106" s="98">
        <f t="shared" si="7"/>
        <v>9378.3704081140349</v>
      </c>
      <c r="E106" s="98">
        <v>8000</v>
      </c>
      <c r="F106" s="98">
        <v>0</v>
      </c>
      <c r="G106" s="98">
        <v>0</v>
      </c>
      <c r="H106" s="98">
        <v>0</v>
      </c>
      <c r="I106" s="98">
        <v>1200</v>
      </c>
      <c r="J106" s="98">
        <v>240</v>
      </c>
      <c r="K106" s="98">
        <v>160</v>
      </c>
      <c r="L106" s="98">
        <f t="shared" si="6"/>
        <v>1378.3704081140349</v>
      </c>
      <c r="M106" s="98"/>
      <c r="N106" s="98">
        <f t="shared" si="8"/>
        <v>111.11111111111113</v>
      </c>
      <c r="O106" s="98">
        <f t="shared" si="9"/>
        <v>1111.1111111111111</v>
      </c>
      <c r="P106" s="98">
        <v>156.14818589181269</v>
      </c>
      <c r="Q106" s="98">
        <v>552.00000000000011</v>
      </c>
      <c r="R106" s="98">
        <f t="shared" si="10"/>
        <v>11530.370408114035</v>
      </c>
      <c r="S106" s="98">
        <f t="shared" si="11"/>
        <v>69182.222448684217</v>
      </c>
      <c r="T106" s="98" t="s">
        <v>960</v>
      </c>
    </row>
    <row r="107" spans="1:20" ht="15.75" thickBot="1" x14ac:dyDescent="0.3">
      <c r="A107" s="257" t="s">
        <v>1421</v>
      </c>
      <c r="B107" s="106">
        <v>1</v>
      </c>
      <c r="C107" s="98">
        <f t="shared" si="5"/>
        <v>8061.9928564000002</v>
      </c>
      <c r="D107" s="98">
        <f t="shared" si="7"/>
        <v>9452.5682440670316</v>
      </c>
      <c r="E107" s="98">
        <v>8061.9928564000002</v>
      </c>
      <c r="F107" s="98">
        <v>266.66666666666669</v>
      </c>
      <c r="G107" s="98">
        <v>1100</v>
      </c>
      <c r="H107" s="98">
        <v>100</v>
      </c>
      <c r="I107" s="98">
        <v>1209.2989284600001</v>
      </c>
      <c r="J107" s="98">
        <v>241.85978569199997</v>
      </c>
      <c r="K107" s="98">
        <v>161.23985712800001</v>
      </c>
      <c r="L107" s="98">
        <f t="shared" si="6"/>
        <v>1390.5753876670315</v>
      </c>
      <c r="M107" s="98"/>
      <c r="N107" s="98">
        <f t="shared" si="8"/>
        <v>111.97212300555556</v>
      </c>
      <c r="O107" s="98">
        <f t="shared" si="9"/>
        <v>1119.7212300555555</v>
      </c>
      <c r="P107" s="98">
        <v>158.88203460592032</v>
      </c>
      <c r="Q107" s="98">
        <v>556.27750709160011</v>
      </c>
      <c r="R107" s="98">
        <f t="shared" si="10"/>
        <v>13087.910989105298</v>
      </c>
      <c r="S107" s="98">
        <f t="shared" si="11"/>
        <v>13087.910989105298</v>
      </c>
      <c r="T107" s="98" t="s">
        <v>960</v>
      </c>
    </row>
    <row r="108" spans="1:20" ht="15.75" thickBot="1" x14ac:dyDescent="0.3">
      <c r="A108" s="257" t="s">
        <v>1421</v>
      </c>
      <c r="B108" s="106">
        <v>5</v>
      </c>
      <c r="C108" s="98">
        <f t="shared" si="5"/>
        <v>8211.99</v>
      </c>
      <c r="D108" s="98">
        <f t="shared" si="7"/>
        <v>9632.0964042543856</v>
      </c>
      <c r="E108" s="98">
        <v>8211.99</v>
      </c>
      <c r="F108" s="98">
        <v>266.66666666666669</v>
      </c>
      <c r="G108" s="98">
        <v>1100</v>
      </c>
      <c r="H108" s="98">
        <v>100</v>
      </c>
      <c r="I108" s="98">
        <v>1231.7985000000001</v>
      </c>
      <c r="J108" s="98">
        <v>246.3597</v>
      </c>
      <c r="K108" s="98">
        <v>164.2398</v>
      </c>
      <c r="L108" s="98">
        <f t="shared" si="6"/>
        <v>1420.106404254386</v>
      </c>
      <c r="M108" s="98"/>
      <c r="N108" s="98">
        <f t="shared" si="8"/>
        <v>114.05541666666666</v>
      </c>
      <c r="O108" s="98">
        <f t="shared" si="9"/>
        <v>1140.5541666666666</v>
      </c>
      <c r="P108" s="98">
        <v>165.49682092105277</v>
      </c>
      <c r="Q108" s="98">
        <v>566.62731000000008</v>
      </c>
      <c r="R108" s="98">
        <f t="shared" si="10"/>
        <v>13307.788380921053</v>
      </c>
      <c r="S108" s="98">
        <f t="shared" si="11"/>
        <v>66538.941904605264</v>
      </c>
      <c r="T108" s="98" t="s">
        <v>960</v>
      </c>
    </row>
    <row r="109" spans="1:20" ht="15.75" thickBot="1" x14ac:dyDescent="0.3">
      <c r="A109" s="257" t="s">
        <v>1421</v>
      </c>
      <c r="B109" s="106">
        <v>20</v>
      </c>
      <c r="C109" s="98">
        <f t="shared" si="5"/>
        <v>8211.9928564000002</v>
      </c>
      <c r="D109" s="98">
        <f t="shared" si="7"/>
        <v>9632.0998230143996</v>
      </c>
      <c r="E109" s="98">
        <v>8211.9928564000002</v>
      </c>
      <c r="F109" s="98">
        <v>266.66666666666669</v>
      </c>
      <c r="G109" s="98">
        <v>1100</v>
      </c>
      <c r="H109" s="98">
        <v>100</v>
      </c>
      <c r="I109" s="98">
        <v>1231.7989284600001</v>
      </c>
      <c r="J109" s="98">
        <v>246.35978569199997</v>
      </c>
      <c r="K109" s="98">
        <v>164.23985712800001</v>
      </c>
      <c r="L109" s="98">
        <f t="shared" si="6"/>
        <v>1420.1069666144001</v>
      </c>
      <c r="M109" s="98"/>
      <c r="N109" s="98">
        <f t="shared" si="8"/>
        <v>114.0554563388889</v>
      </c>
      <c r="O109" s="98">
        <f t="shared" si="9"/>
        <v>1140.5545633888889</v>
      </c>
      <c r="P109" s="98">
        <v>165.49694688662228</v>
      </c>
      <c r="Q109" s="98">
        <v>566.62750709160002</v>
      </c>
      <c r="R109" s="98">
        <f t="shared" si="10"/>
        <v>13307.792568052666</v>
      </c>
      <c r="S109" s="98">
        <f t="shared" si="11"/>
        <v>266155.8513610533</v>
      </c>
      <c r="T109" s="98" t="s">
        <v>960</v>
      </c>
    </row>
    <row r="110" spans="1:20" ht="15.75" thickBot="1" x14ac:dyDescent="0.3">
      <c r="A110" s="257" t="s">
        <v>1421</v>
      </c>
      <c r="B110" s="106">
        <v>1</v>
      </c>
      <c r="C110" s="98">
        <f t="shared" si="5"/>
        <v>8212.0259693344015</v>
      </c>
      <c r="D110" s="98">
        <f t="shared" si="7"/>
        <v>9632.1394551303783</v>
      </c>
      <c r="E110" s="98">
        <v>8212.0259693344015</v>
      </c>
      <c r="F110" s="98">
        <v>266.66666666666669</v>
      </c>
      <c r="G110" s="98">
        <v>1100</v>
      </c>
      <c r="H110" s="98">
        <v>100</v>
      </c>
      <c r="I110" s="98">
        <v>1231.8038954001602</v>
      </c>
      <c r="J110" s="98">
        <v>246.36077908003202</v>
      </c>
      <c r="K110" s="98">
        <v>164.24051938668802</v>
      </c>
      <c r="L110" s="98">
        <f t="shared" si="6"/>
        <v>1420.1134857959762</v>
      </c>
      <c r="M110" s="98"/>
      <c r="N110" s="98">
        <f t="shared" si="8"/>
        <v>114.05591624075556</v>
      </c>
      <c r="O110" s="98">
        <f t="shared" si="9"/>
        <v>1140.5591624075557</v>
      </c>
      <c r="P110" s="98">
        <v>165.49840714766501</v>
      </c>
      <c r="Q110" s="98">
        <v>566.62979188407371</v>
      </c>
      <c r="R110" s="98">
        <f t="shared" si="10"/>
        <v>13307.841107548</v>
      </c>
      <c r="S110" s="98">
        <f t="shared" si="11"/>
        <v>13307.841107548</v>
      </c>
      <c r="T110" s="98" t="s">
        <v>960</v>
      </c>
    </row>
    <row r="111" spans="1:20" ht="15.75" thickBot="1" x14ac:dyDescent="0.3">
      <c r="A111" s="257" t="s">
        <v>1421</v>
      </c>
      <c r="B111" s="106">
        <v>1</v>
      </c>
      <c r="C111" s="98">
        <f t="shared" si="5"/>
        <v>8212.0265992000004</v>
      </c>
      <c r="D111" s="98">
        <f t="shared" si="7"/>
        <v>9632.1402090021475</v>
      </c>
      <c r="E111" s="98">
        <v>8212.0265992000004</v>
      </c>
      <c r="F111" s="98">
        <v>266.66666666666669</v>
      </c>
      <c r="G111" s="98">
        <v>1100</v>
      </c>
      <c r="H111" s="98">
        <v>100</v>
      </c>
      <c r="I111" s="98">
        <v>1231.80398988</v>
      </c>
      <c r="J111" s="98">
        <v>246.36079797600004</v>
      </c>
      <c r="K111" s="98">
        <v>164.24053198400003</v>
      </c>
      <c r="L111" s="98">
        <f t="shared" si="6"/>
        <v>1420.1136098021473</v>
      </c>
      <c r="M111" s="98"/>
      <c r="N111" s="98">
        <f t="shared" si="8"/>
        <v>114.05592498888889</v>
      </c>
      <c r="O111" s="98">
        <f t="shared" si="9"/>
        <v>1140.5592498888889</v>
      </c>
      <c r="P111" s="98">
        <v>165.49843492436952</v>
      </c>
      <c r="Q111" s="98">
        <v>566.62983534480009</v>
      </c>
      <c r="R111" s="98">
        <f t="shared" si="10"/>
        <v>13307.842030853613</v>
      </c>
      <c r="S111" s="98">
        <f t="shared" si="11"/>
        <v>13307.842030853613</v>
      </c>
      <c r="T111" s="98" t="s">
        <v>960</v>
      </c>
    </row>
    <row r="112" spans="1:20" ht="15.75" thickBot="1" x14ac:dyDescent="0.3">
      <c r="A112" s="257" t="s">
        <v>1421</v>
      </c>
      <c r="B112" s="106">
        <v>1</v>
      </c>
      <c r="C112" s="98">
        <f t="shared" si="5"/>
        <v>8212.1728180000009</v>
      </c>
      <c r="D112" s="98">
        <f t="shared" si="7"/>
        <v>9632.3152149490543</v>
      </c>
      <c r="E112" s="98">
        <v>8212.1728180000009</v>
      </c>
      <c r="F112" s="98">
        <v>266.66666666666669</v>
      </c>
      <c r="G112" s="98">
        <v>1100</v>
      </c>
      <c r="H112" s="98">
        <v>100</v>
      </c>
      <c r="I112" s="98">
        <v>1231.8259227000001</v>
      </c>
      <c r="J112" s="98">
        <v>246.36518454000006</v>
      </c>
      <c r="K112" s="98">
        <v>164.24345636000004</v>
      </c>
      <c r="L112" s="98">
        <f t="shared" si="6"/>
        <v>1420.1423969490527</v>
      </c>
      <c r="M112" s="98"/>
      <c r="N112" s="98">
        <f t="shared" si="8"/>
        <v>114.05795580555558</v>
      </c>
      <c r="O112" s="98">
        <f t="shared" si="9"/>
        <v>1140.5795580555557</v>
      </c>
      <c r="P112" s="98">
        <v>165.50488308794135</v>
      </c>
      <c r="Q112" s="98">
        <v>566.63992444200017</v>
      </c>
      <c r="R112" s="98">
        <f t="shared" si="10"/>
        <v>13308.056369657721</v>
      </c>
      <c r="S112" s="98">
        <f t="shared" si="11"/>
        <v>13308.056369657721</v>
      </c>
      <c r="T112" s="98" t="s">
        <v>960</v>
      </c>
    </row>
    <row r="113" spans="1:20" ht="15.75" thickBot="1" x14ac:dyDescent="0.3">
      <c r="A113" s="257" t="s">
        <v>1421</v>
      </c>
      <c r="B113" s="106">
        <v>1</v>
      </c>
      <c r="C113" s="98">
        <f t="shared" si="5"/>
        <v>8375.3172496000007</v>
      </c>
      <c r="D113" s="98">
        <f t="shared" si="7"/>
        <v>9827.5790642931788</v>
      </c>
      <c r="E113" s="98">
        <v>8375.3172496000007</v>
      </c>
      <c r="F113" s="98">
        <v>266.66666666666669</v>
      </c>
      <c r="G113" s="98">
        <v>1100</v>
      </c>
      <c r="H113" s="98">
        <v>100</v>
      </c>
      <c r="I113" s="98">
        <v>1256.2975874400001</v>
      </c>
      <c r="J113" s="98">
        <v>251.25951748800003</v>
      </c>
      <c r="K113" s="98">
        <v>167.50634499200001</v>
      </c>
      <c r="L113" s="98">
        <f t="shared" si="6"/>
        <v>1452.2618146931788</v>
      </c>
      <c r="M113" s="98"/>
      <c r="N113" s="98">
        <f t="shared" si="8"/>
        <v>116.3238506888889</v>
      </c>
      <c r="O113" s="98">
        <f t="shared" si="9"/>
        <v>1163.2385068888889</v>
      </c>
      <c r="P113" s="98">
        <v>172.6994571154012</v>
      </c>
      <c r="Q113" s="98">
        <v>577.89689022240009</v>
      </c>
      <c r="R113" s="98">
        <f t="shared" si="10"/>
        <v>13547.206071102246</v>
      </c>
      <c r="S113" s="98">
        <f t="shared" si="11"/>
        <v>13547.206071102246</v>
      </c>
      <c r="T113" s="98" t="s">
        <v>960</v>
      </c>
    </row>
    <row r="114" spans="1:20" ht="15.75" thickBot="1" x14ac:dyDescent="0.3">
      <c r="A114" s="257" t="s">
        <v>1421</v>
      </c>
      <c r="B114" s="106">
        <v>2</v>
      </c>
      <c r="C114" s="98">
        <f t="shared" si="5"/>
        <v>8375.3185599999997</v>
      </c>
      <c r="D114" s="98">
        <f t="shared" si="7"/>
        <v>9827.5806326810525</v>
      </c>
      <c r="E114" s="98">
        <v>8375.3185599999997</v>
      </c>
      <c r="F114" s="98">
        <v>266.66666666666669</v>
      </c>
      <c r="G114" s="98">
        <v>1100</v>
      </c>
      <c r="H114" s="98">
        <v>100</v>
      </c>
      <c r="I114" s="98">
        <v>1256.2977839999999</v>
      </c>
      <c r="J114" s="98">
        <v>251.25955679999996</v>
      </c>
      <c r="K114" s="98">
        <v>167.50637119999999</v>
      </c>
      <c r="L114" s="98">
        <f t="shared" si="6"/>
        <v>1452.2620726810526</v>
      </c>
      <c r="M114" s="98"/>
      <c r="N114" s="98">
        <f t="shared" si="8"/>
        <v>116.32386888888887</v>
      </c>
      <c r="O114" s="98">
        <f t="shared" si="9"/>
        <v>1163.2386888888889</v>
      </c>
      <c r="P114" s="98">
        <v>172.6995149032748</v>
      </c>
      <c r="Q114" s="98">
        <v>577.89698064000004</v>
      </c>
      <c r="R114" s="98">
        <f t="shared" si="10"/>
        <v>13547.207991987718</v>
      </c>
      <c r="S114" s="98">
        <f t="shared" si="11"/>
        <v>27094.415983975436</v>
      </c>
      <c r="T114" s="98" t="s">
        <v>960</v>
      </c>
    </row>
    <row r="115" spans="1:20" ht="15.75" thickBot="1" x14ac:dyDescent="0.3">
      <c r="A115" s="257" t="s">
        <v>1421</v>
      </c>
      <c r="B115" s="106">
        <v>5</v>
      </c>
      <c r="C115" s="98">
        <f t="shared" si="5"/>
        <v>8525.3172496000007</v>
      </c>
      <c r="D115" s="98">
        <f t="shared" si="7"/>
        <v>10007.110643240549</v>
      </c>
      <c r="E115" s="98">
        <v>8525.3172496000007</v>
      </c>
      <c r="F115" s="98">
        <v>266.66666666666669</v>
      </c>
      <c r="G115" s="98">
        <v>1100</v>
      </c>
      <c r="H115" s="98">
        <v>100</v>
      </c>
      <c r="I115" s="98">
        <v>1278.7975874400001</v>
      </c>
      <c r="J115" s="98">
        <v>255.75951748800003</v>
      </c>
      <c r="K115" s="98">
        <v>170.50634499200001</v>
      </c>
      <c r="L115" s="98">
        <f t="shared" si="6"/>
        <v>1481.7933936405475</v>
      </c>
      <c r="M115" s="98"/>
      <c r="N115" s="98">
        <f t="shared" si="8"/>
        <v>118.40718402222222</v>
      </c>
      <c r="O115" s="98">
        <f t="shared" si="9"/>
        <v>1184.0718402222221</v>
      </c>
      <c r="P115" s="98">
        <v>179.31436939610299</v>
      </c>
      <c r="Q115" s="98">
        <v>588.24689022240011</v>
      </c>
      <c r="R115" s="98">
        <f t="shared" si="10"/>
        <v>13767.087650049616</v>
      </c>
      <c r="S115" s="98">
        <f t="shared" si="11"/>
        <v>68835.438250248088</v>
      </c>
      <c r="T115" s="98" t="s">
        <v>960</v>
      </c>
    </row>
    <row r="116" spans="1:20" ht="15.75" thickBot="1" x14ac:dyDescent="0.3">
      <c r="A116" s="257" t="s">
        <v>1421</v>
      </c>
      <c r="B116" s="106">
        <v>3</v>
      </c>
      <c r="C116" s="98">
        <f t="shared" si="5"/>
        <v>8525.32</v>
      </c>
      <c r="D116" s="98">
        <f t="shared" si="7"/>
        <v>10007.113935131578</v>
      </c>
      <c r="E116" s="98">
        <v>8525.32</v>
      </c>
      <c r="F116" s="98">
        <v>266.66666666666669</v>
      </c>
      <c r="G116" s="98">
        <v>1100</v>
      </c>
      <c r="H116" s="98">
        <v>100</v>
      </c>
      <c r="I116" s="98">
        <v>1278.798</v>
      </c>
      <c r="J116" s="98">
        <v>255.75959999999998</v>
      </c>
      <c r="K116" s="98">
        <v>170.50640000000001</v>
      </c>
      <c r="L116" s="98">
        <f t="shared" si="6"/>
        <v>1481.7939351315786</v>
      </c>
      <c r="M116" s="98"/>
      <c r="N116" s="98">
        <f t="shared" si="8"/>
        <v>118.40722222222222</v>
      </c>
      <c r="O116" s="98">
        <f t="shared" si="9"/>
        <v>1184.0722222222221</v>
      </c>
      <c r="P116" s="98">
        <v>179.31449068713428</v>
      </c>
      <c r="Q116" s="98">
        <v>588.24707999999998</v>
      </c>
      <c r="R116" s="98">
        <f t="shared" si="10"/>
        <v>13767.091681798243</v>
      </c>
      <c r="S116" s="98">
        <f t="shared" si="11"/>
        <v>41301.27504539473</v>
      </c>
      <c r="T116" s="98" t="s">
        <v>960</v>
      </c>
    </row>
    <row r="117" spans="1:20" ht="15.75" thickBot="1" x14ac:dyDescent="0.3">
      <c r="A117" s="257" t="s">
        <v>1421</v>
      </c>
      <c r="B117" s="106">
        <v>2</v>
      </c>
      <c r="C117" s="98">
        <f t="shared" si="5"/>
        <v>8571.4500000000007</v>
      </c>
      <c r="D117" s="98">
        <f t="shared" si="7"/>
        <v>10062.32588004386</v>
      </c>
      <c r="E117" s="98">
        <v>8571.4500000000007</v>
      </c>
      <c r="F117" s="98">
        <v>266.66666666666669</v>
      </c>
      <c r="G117" s="98">
        <v>1100</v>
      </c>
      <c r="H117" s="98">
        <v>100</v>
      </c>
      <c r="I117" s="98">
        <v>1285.7175</v>
      </c>
      <c r="J117" s="98">
        <v>257.14350000000002</v>
      </c>
      <c r="K117" s="98">
        <v>171.429</v>
      </c>
      <c r="L117" s="98">
        <f t="shared" si="6"/>
        <v>1490.8758800438598</v>
      </c>
      <c r="M117" s="98"/>
      <c r="N117" s="98">
        <f t="shared" si="8"/>
        <v>119.04791666666669</v>
      </c>
      <c r="O117" s="98">
        <f t="shared" si="9"/>
        <v>1190.4791666666667</v>
      </c>
      <c r="P117" s="98">
        <v>181.34879671052633</v>
      </c>
      <c r="Q117" s="98">
        <v>591.43005000000005</v>
      </c>
      <c r="R117" s="98">
        <f t="shared" si="10"/>
        <v>13834.712596710528</v>
      </c>
      <c r="S117" s="98">
        <f t="shared" si="11"/>
        <v>27669.425193421055</v>
      </c>
      <c r="T117" s="98" t="s">
        <v>960</v>
      </c>
    </row>
    <row r="118" spans="1:20" ht="15.75" thickBot="1" x14ac:dyDescent="0.3">
      <c r="A118" s="257" t="s">
        <v>1421</v>
      </c>
      <c r="B118" s="106">
        <v>1</v>
      </c>
      <c r="C118" s="98">
        <f t="shared" si="5"/>
        <v>8571.4549048000008</v>
      </c>
      <c r="D118" s="98">
        <f t="shared" si="7"/>
        <v>10062.331750487116</v>
      </c>
      <c r="E118" s="98">
        <v>8571.4549048000008</v>
      </c>
      <c r="F118" s="98">
        <v>266.66666666666669</v>
      </c>
      <c r="G118" s="98">
        <v>1100</v>
      </c>
      <c r="H118" s="98">
        <v>100</v>
      </c>
      <c r="I118" s="98">
        <v>1285.7182357200002</v>
      </c>
      <c r="J118" s="98">
        <v>257.143647144</v>
      </c>
      <c r="K118" s="98">
        <v>171.42909809600005</v>
      </c>
      <c r="L118" s="98">
        <f t="shared" si="6"/>
        <v>1490.8768456871157</v>
      </c>
      <c r="M118" s="98"/>
      <c r="N118" s="98">
        <f t="shared" si="8"/>
        <v>119.04798478888891</v>
      </c>
      <c r="O118" s="98">
        <f t="shared" si="9"/>
        <v>1190.479847888889</v>
      </c>
      <c r="P118" s="98">
        <v>181.34901300933788</v>
      </c>
      <c r="Q118" s="98">
        <v>591.43038843120007</v>
      </c>
      <c r="R118" s="98">
        <f t="shared" si="10"/>
        <v>13834.719786544982</v>
      </c>
      <c r="S118" s="98">
        <f t="shared" si="11"/>
        <v>13834.719786544982</v>
      </c>
      <c r="T118" s="98" t="s">
        <v>960</v>
      </c>
    </row>
    <row r="119" spans="1:20" ht="15.75" thickBot="1" x14ac:dyDescent="0.3">
      <c r="A119" s="257" t="s">
        <v>1421</v>
      </c>
      <c r="B119" s="106">
        <v>2</v>
      </c>
      <c r="C119" s="98">
        <f t="shared" si="5"/>
        <v>8679.119999999999</v>
      </c>
      <c r="D119" s="98">
        <f t="shared" si="7"/>
        <v>10189.70552</v>
      </c>
      <c r="E119" s="98">
        <v>8679.119999999999</v>
      </c>
      <c r="F119" s="98">
        <v>266.66666666666669</v>
      </c>
      <c r="G119" s="98">
        <v>1100</v>
      </c>
      <c r="H119" s="98">
        <v>100</v>
      </c>
      <c r="I119" s="98">
        <v>1301.8679999999997</v>
      </c>
      <c r="J119" s="98">
        <v>260.37359999999995</v>
      </c>
      <c r="K119" s="98">
        <v>173.58239999999998</v>
      </c>
      <c r="L119" s="98">
        <f t="shared" si="6"/>
        <v>1510.5855199999999</v>
      </c>
      <c r="M119" s="98"/>
      <c r="N119" s="98">
        <f t="shared" si="8"/>
        <v>120.54333333333334</v>
      </c>
      <c r="O119" s="98">
        <f t="shared" si="9"/>
        <v>1205.4333333333332</v>
      </c>
      <c r="P119" s="98">
        <v>184.60885333333337</v>
      </c>
      <c r="Q119" s="98">
        <v>598.85928000000001</v>
      </c>
      <c r="R119" s="98">
        <f t="shared" si="10"/>
        <v>13991.055466666667</v>
      </c>
      <c r="S119" s="98">
        <f t="shared" si="11"/>
        <v>27982.110933333333</v>
      </c>
      <c r="T119" s="98" t="s">
        <v>960</v>
      </c>
    </row>
    <row r="120" spans="1:20" ht="15.75" thickBot="1" x14ac:dyDescent="0.3">
      <c r="A120" s="257" t="s">
        <v>1421</v>
      </c>
      <c r="B120" s="106">
        <v>1</v>
      </c>
      <c r="C120" s="98">
        <f t="shared" si="5"/>
        <v>8680.3971520000014</v>
      </c>
      <c r="D120" s="98">
        <f t="shared" si="7"/>
        <v>10191.209579338669</v>
      </c>
      <c r="E120" s="98">
        <v>8680.3971520000014</v>
      </c>
      <c r="F120" s="98">
        <v>266.66666666666669</v>
      </c>
      <c r="G120" s="98">
        <v>1100</v>
      </c>
      <c r="H120" s="98">
        <v>100</v>
      </c>
      <c r="I120" s="98">
        <v>1302.0595728000001</v>
      </c>
      <c r="J120" s="98">
        <v>260.41191456000001</v>
      </c>
      <c r="K120" s="98">
        <v>173.60794304000004</v>
      </c>
      <c r="L120" s="98">
        <f t="shared" si="6"/>
        <v>1510.812427338667</v>
      </c>
      <c r="M120" s="98"/>
      <c r="N120" s="98">
        <f t="shared" si="8"/>
        <v>120.56107155555559</v>
      </c>
      <c r="O120" s="98">
        <f t="shared" si="9"/>
        <v>1205.6107155555558</v>
      </c>
      <c r="P120" s="98">
        <v>184.64064022755568</v>
      </c>
      <c r="Q120" s="98">
        <v>598.94740348800008</v>
      </c>
      <c r="R120" s="98">
        <f t="shared" si="10"/>
        <v>13992.903079893336</v>
      </c>
      <c r="S120" s="98">
        <f t="shared" si="11"/>
        <v>13992.903079893336</v>
      </c>
      <c r="T120" s="98" t="s">
        <v>960</v>
      </c>
    </row>
    <row r="121" spans="1:20" ht="15.75" thickBot="1" x14ac:dyDescent="0.3">
      <c r="A121" s="257" t="s">
        <v>1421</v>
      </c>
      <c r="B121" s="106">
        <v>2</v>
      </c>
      <c r="C121" s="98">
        <f t="shared" si="5"/>
        <v>8822.2115200000007</v>
      </c>
      <c r="D121" s="98">
        <f t="shared" si="7"/>
        <v>10358.219633386667</v>
      </c>
      <c r="E121" s="98">
        <v>8822.2115200000007</v>
      </c>
      <c r="F121" s="98">
        <v>266.66666666666669</v>
      </c>
      <c r="G121" s="98">
        <v>1100</v>
      </c>
      <c r="H121" s="98">
        <v>100</v>
      </c>
      <c r="I121" s="98">
        <v>1323.3317280000001</v>
      </c>
      <c r="J121" s="98">
        <v>264.6663456</v>
      </c>
      <c r="K121" s="98">
        <v>176.44423040000001</v>
      </c>
      <c r="L121" s="98">
        <f t="shared" si="6"/>
        <v>1536.008113386667</v>
      </c>
      <c r="M121" s="98"/>
      <c r="N121" s="98">
        <f t="shared" si="8"/>
        <v>122.53071555555557</v>
      </c>
      <c r="O121" s="98">
        <f t="shared" si="9"/>
        <v>1225.3071555555557</v>
      </c>
      <c r="P121" s="98">
        <v>188.17024227555558</v>
      </c>
      <c r="Q121" s="98">
        <v>608.73259488000008</v>
      </c>
      <c r="R121" s="98">
        <f t="shared" si="10"/>
        <v>14198.061198933336</v>
      </c>
      <c r="S121" s="98">
        <f t="shared" si="11"/>
        <v>28396.122397866671</v>
      </c>
      <c r="T121" s="98" t="s">
        <v>960</v>
      </c>
    </row>
    <row r="122" spans="1:20" ht="15.75" thickBot="1" x14ac:dyDescent="0.3">
      <c r="A122" s="257" t="s">
        <v>1421</v>
      </c>
      <c r="B122" s="106">
        <v>1</v>
      </c>
      <c r="C122" s="98">
        <f t="shared" si="5"/>
        <v>8830.3971520000014</v>
      </c>
      <c r="D122" s="98">
        <f t="shared" si="7"/>
        <v>10367.859579338668</v>
      </c>
      <c r="E122" s="98">
        <v>8830.3971520000014</v>
      </c>
      <c r="F122" s="98">
        <v>266.66666666666669</v>
      </c>
      <c r="G122" s="98">
        <v>1100</v>
      </c>
      <c r="H122" s="98">
        <v>100</v>
      </c>
      <c r="I122" s="98">
        <v>1324.5595728000001</v>
      </c>
      <c r="J122" s="98">
        <v>264.91191456000001</v>
      </c>
      <c r="K122" s="98">
        <v>176.60794304000004</v>
      </c>
      <c r="L122" s="98">
        <f t="shared" si="6"/>
        <v>1537.4624273386671</v>
      </c>
      <c r="M122" s="98"/>
      <c r="N122" s="98">
        <f t="shared" si="8"/>
        <v>122.64440488888891</v>
      </c>
      <c r="O122" s="98">
        <f t="shared" si="9"/>
        <v>1226.4440488888893</v>
      </c>
      <c r="P122" s="98">
        <v>188.37397356088891</v>
      </c>
      <c r="Q122" s="98">
        <v>609.29740348800021</v>
      </c>
      <c r="R122" s="98">
        <f t="shared" si="10"/>
        <v>14209.903079893336</v>
      </c>
      <c r="S122" s="98">
        <f t="shared" si="11"/>
        <v>14209.903079893336</v>
      </c>
      <c r="T122" s="98" t="s">
        <v>960</v>
      </c>
    </row>
    <row r="123" spans="1:20" ht="15.75" thickBot="1" x14ac:dyDescent="0.3">
      <c r="A123" s="257" t="s">
        <v>1421</v>
      </c>
      <c r="B123" s="106">
        <v>1</v>
      </c>
      <c r="C123" s="98">
        <f t="shared" si="5"/>
        <v>9076.1347168000011</v>
      </c>
      <c r="D123" s="98">
        <f t="shared" si="7"/>
        <v>10657.256518151467</v>
      </c>
      <c r="E123" s="98">
        <v>9076.1347168000011</v>
      </c>
      <c r="F123" s="98">
        <v>266.66666666666669</v>
      </c>
      <c r="G123" s="98">
        <v>1100</v>
      </c>
      <c r="H123" s="98">
        <v>100</v>
      </c>
      <c r="I123" s="98">
        <v>1361.4202075200003</v>
      </c>
      <c r="J123" s="98">
        <v>272.28404150400007</v>
      </c>
      <c r="K123" s="98">
        <v>181.52269433600006</v>
      </c>
      <c r="L123" s="98">
        <f t="shared" si="6"/>
        <v>1581.1218013514667</v>
      </c>
      <c r="M123" s="98"/>
      <c r="N123" s="98">
        <f t="shared" si="8"/>
        <v>126.05742662222224</v>
      </c>
      <c r="O123" s="98">
        <f t="shared" si="9"/>
        <v>1260.5742662222224</v>
      </c>
      <c r="P123" s="98">
        <v>194.49010850702203</v>
      </c>
      <c r="Q123" s="98">
        <v>626.2532954592001</v>
      </c>
      <c r="R123" s="98">
        <f t="shared" si="10"/>
        <v>14565.403423637335</v>
      </c>
      <c r="S123" s="98">
        <f t="shared" si="11"/>
        <v>14565.403423637335</v>
      </c>
      <c r="T123" s="98" t="s">
        <v>960</v>
      </c>
    </row>
    <row r="124" spans="1:20" ht="15.75" thickBot="1" x14ac:dyDescent="0.3">
      <c r="A124" s="257" t="s">
        <v>1421</v>
      </c>
      <c r="B124" s="106">
        <v>1</v>
      </c>
      <c r="C124" s="98">
        <f t="shared" si="5"/>
        <v>9248.41</v>
      </c>
      <c r="D124" s="98">
        <f t="shared" si="7"/>
        <v>10862.154019729533</v>
      </c>
      <c r="E124" s="98">
        <v>9248.41</v>
      </c>
      <c r="F124" s="98">
        <v>266.66666666666669</v>
      </c>
      <c r="G124" s="98">
        <v>1100</v>
      </c>
      <c r="H124" s="98">
        <v>100</v>
      </c>
      <c r="I124" s="98">
        <v>1387.2614999999998</v>
      </c>
      <c r="J124" s="98">
        <v>277.45229999999998</v>
      </c>
      <c r="K124" s="98">
        <v>184.9682</v>
      </c>
      <c r="L124" s="98">
        <f t="shared" si="6"/>
        <v>1613.7440197295321</v>
      </c>
      <c r="M124" s="98"/>
      <c r="N124" s="98">
        <f t="shared" si="8"/>
        <v>128.45013888888889</v>
      </c>
      <c r="O124" s="98">
        <f t="shared" si="9"/>
        <v>1284.5013888888889</v>
      </c>
      <c r="P124" s="98">
        <v>200.79249195175439</v>
      </c>
      <c r="Q124" s="98">
        <v>638.14029000000005</v>
      </c>
      <c r="R124" s="98">
        <f t="shared" si="10"/>
        <v>14816.642976396199</v>
      </c>
      <c r="S124" s="98">
        <f t="shared" si="11"/>
        <v>14816.642976396199</v>
      </c>
      <c r="T124" s="98" t="s">
        <v>960</v>
      </c>
    </row>
    <row r="125" spans="1:20" ht="15.75" thickBot="1" x14ac:dyDescent="0.3">
      <c r="A125" s="257" t="s">
        <v>1421</v>
      </c>
      <c r="B125" s="106">
        <v>1</v>
      </c>
      <c r="C125" s="98">
        <f t="shared" si="5"/>
        <v>9381.585790000001</v>
      </c>
      <c r="D125" s="98">
        <f t="shared" si="7"/>
        <v>11024.210751574205</v>
      </c>
      <c r="E125" s="98">
        <v>9381.585790000001</v>
      </c>
      <c r="F125" s="98">
        <v>266.66666666666669</v>
      </c>
      <c r="G125" s="98">
        <v>1100</v>
      </c>
      <c r="H125" s="98">
        <v>100</v>
      </c>
      <c r="I125" s="98">
        <v>1407.2378685000001</v>
      </c>
      <c r="J125" s="98">
        <v>281.44757370000002</v>
      </c>
      <c r="K125" s="98">
        <v>187.63171580000002</v>
      </c>
      <c r="L125" s="98">
        <f t="shared" si="6"/>
        <v>1642.6249615742036</v>
      </c>
      <c r="M125" s="98"/>
      <c r="N125" s="98">
        <f t="shared" si="8"/>
        <v>130.29980263888891</v>
      </c>
      <c r="O125" s="98">
        <f t="shared" si="9"/>
        <v>1302.998026388889</v>
      </c>
      <c r="P125" s="98">
        <v>209.32713254642559</v>
      </c>
      <c r="Q125" s="98">
        <v>647.32941951000009</v>
      </c>
      <c r="R125" s="98">
        <f t="shared" si="10"/>
        <v>15014.523995750871</v>
      </c>
      <c r="S125" s="98">
        <f t="shared" si="11"/>
        <v>15014.523995750871</v>
      </c>
      <c r="T125" s="98" t="s">
        <v>960</v>
      </c>
    </row>
    <row r="126" spans="1:20" ht="15.75" thickBot="1" x14ac:dyDescent="0.3">
      <c r="A126" s="257" t="s">
        <v>1421</v>
      </c>
      <c r="B126" s="106">
        <v>1</v>
      </c>
      <c r="C126" s="98">
        <f t="shared" si="5"/>
        <v>9398.4053200000017</v>
      </c>
      <c r="D126" s="98">
        <f t="shared" si="7"/>
        <v>11044.677820423305</v>
      </c>
      <c r="E126" s="98">
        <v>9398.4053200000017</v>
      </c>
      <c r="F126" s="98">
        <v>266.66666666666669</v>
      </c>
      <c r="G126" s="98">
        <v>1100</v>
      </c>
      <c r="H126" s="98">
        <v>100</v>
      </c>
      <c r="I126" s="98">
        <v>1409.7607980000002</v>
      </c>
      <c r="J126" s="98">
        <v>281.95215960000002</v>
      </c>
      <c r="K126" s="98">
        <v>187.96810640000004</v>
      </c>
      <c r="L126" s="98">
        <f t="shared" si="6"/>
        <v>1646.2725004233043</v>
      </c>
      <c r="M126" s="98"/>
      <c r="N126" s="98">
        <f t="shared" si="8"/>
        <v>130.53340722222222</v>
      </c>
      <c r="O126" s="98">
        <f t="shared" si="9"/>
        <v>1305.3340722222224</v>
      </c>
      <c r="P126" s="98">
        <v>210.40502097885962</v>
      </c>
      <c r="Q126" s="98">
        <v>648.48996708000016</v>
      </c>
      <c r="R126" s="98">
        <f t="shared" si="10"/>
        <v>15039.515518169974</v>
      </c>
      <c r="S126" s="98">
        <f t="shared" si="11"/>
        <v>15039.515518169974</v>
      </c>
      <c r="T126" s="98" t="s">
        <v>960</v>
      </c>
    </row>
    <row r="127" spans="1:20" ht="15.75" thickBot="1" x14ac:dyDescent="0.3">
      <c r="A127" s="257" t="s">
        <v>1421</v>
      </c>
      <c r="B127" s="106">
        <v>1</v>
      </c>
      <c r="C127" s="98">
        <f t="shared" si="5"/>
        <v>9592.76</v>
      </c>
      <c r="D127" s="98">
        <f t="shared" si="7"/>
        <v>11281.180898494153</v>
      </c>
      <c r="E127" s="98">
        <v>9592.76</v>
      </c>
      <c r="F127" s="98">
        <v>266.66666666666669</v>
      </c>
      <c r="G127" s="98">
        <v>1100</v>
      </c>
      <c r="H127" s="98">
        <v>100</v>
      </c>
      <c r="I127" s="98">
        <v>1438.9139999999998</v>
      </c>
      <c r="J127" s="98">
        <v>287.78280000000001</v>
      </c>
      <c r="K127" s="98">
        <v>191.8552</v>
      </c>
      <c r="L127" s="98">
        <f t="shared" si="6"/>
        <v>1688.4208984941517</v>
      </c>
      <c r="M127" s="98"/>
      <c r="N127" s="98">
        <f t="shared" si="8"/>
        <v>133.23277777777778</v>
      </c>
      <c r="O127" s="98">
        <f t="shared" si="9"/>
        <v>1332.3277777777778</v>
      </c>
      <c r="P127" s="98">
        <v>222.86034293859629</v>
      </c>
      <c r="Q127" s="98">
        <v>661.90044</v>
      </c>
      <c r="R127" s="98">
        <f t="shared" si="10"/>
        <v>15328.30000516082</v>
      </c>
      <c r="S127" s="98">
        <f t="shared" si="11"/>
        <v>15328.30000516082</v>
      </c>
      <c r="T127" s="98" t="s">
        <v>960</v>
      </c>
    </row>
    <row r="128" spans="1:20" ht="15.75" thickBot="1" x14ac:dyDescent="0.3">
      <c r="A128" s="257" t="s">
        <v>1421</v>
      </c>
      <c r="B128" s="106">
        <v>6</v>
      </c>
      <c r="C128" s="98">
        <f t="shared" si="5"/>
        <v>9918.4599999999991</v>
      </c>
      <c r="D128" s="98">
        <f t="shared" si="7"/>
        <v>11677.513276637426</v>
      </c>
      <c r="E128" s="98">
        <v>9918.4599999999991</v>
      </c>
      <c r="F128" s="98">
        <v>266.66666666666669</v>
      </c>
      <c r="G128" s="98">
        <v>1100</v>
      </c>
      <c r="H128" s="98">
        <v>100</v>
      </c>
      <c r="I128" s="98">
        <v>1487.769</v>
      </c>
      <c r="J128" s="98">
        <v>297.55379999999997</v>
      </c>
      <c r="K128" s="98">
        <v>198.36919999999998</v>
      </c>
      <c r="L128" s="98">
        <f t="shared" si="6"/>
        <v>1759.0532766374265</v>
      </c>
      <c r="M128" s="98"/>
      <c r="N128" s="98">
        <f t="shared" si="8"/>
        <v>137.75638888888886</v>
      </c>
      <c r="O128" s="98">
        <f t="shared" si="9"/>
        <v>1377.5638888888889</v>
      </c>
      <c r="P128" s="98">
        <v>243.73299885964866</v>
      </c>
      <c r="Q128" s="98">
        <v>684.37374</v>
      </c>
      <c r="R128" s="98">
        <f t="shared" si="10"/>
        <v>15812.245683304092</v>
      </c>
      <c r="S128" s="98">
        <f t="shared" si="11"/>
        <v>94873.474099824554</v>
      </c>
      <c r="T128" s="98" t="s">
        <v>960</v>
      </c>
    </row>
    <row r="129" spans="1:20" ht="15.75" thickBot="1" x14ac:dyDescent="0.3">
      <c r="A129" s="257" t="s">
        <v>1421</v>
      </c>
      <c r="B129" s="106">
        <v>1</v>
      </c>
      <c r="C129" s="98">
        <f t="shared" si="5"/>
        <v>9918.5</v>
      </c>
      <c r="D129" s="98">
        <f t="shared" si="7"/>
        <v>11677.561951169591</v>
      </c>
      <c r="E129" s="98">
        <v>9918.5</v>
      </c>
      <c r="F129" s="98">
        <v>266.66666666666669</v>
      </c>
      <c r="G129" s="98">
        <v>1100</v>
      </c>
      <c r="H129" s="98">
        <v>100</v>
      </c>
      <c r="I129" s="98">
        <v>1487.7749999999999</v>
      </c>
      <c r="J129" s="98">
        <v>297.55500000000001</v>
      </c>
      <c r="K129" s="98">
        <v>198.37</v>
      </c>
      <c r="L129" s="98">
        <f t="shared" si="6"/>
        <v>1759.0619511695904</v>
      </c>
      <c r="M129" s="98"/>
      <c r="N129" s="98">
        <f t="shared" si="8"/>
        <v>137.75694444444446</v>
      </c>
      <c r="O129" s="98">
        <f t="shared" si="9"/>
        <v>1377.5694444444443</v>
      </c>
      <c r="P129" s="98">
        <v>243.73556228070171</v>
      </c>
      <c r="Q129" s="98">
        <v>684.37649999999996</v>
      </c>
      <c r="R129" s="98">
        <f t="shared" si="10"/>
        <v>15812.305117836257</v>
      </c>
      <c r="S129" s="98">
        <f t="shared" si="11"/>
        <v>15812.305117836257</v>
      </c>
      <c r="T129" s="98" t="s">
        <v>960</v>
      </c>
    </row>
    <row r="130" spans="1:20" ht="15.75" thickBot="1" x14ac:dyDescent="0.3">
      <c r="A130" s="257" t="s">
        <v>1421</v>
      </c>
      <c r="B130" s="106">
        <v>1</v>
      </c>
      <c r="C130" s="98">
        <f t="shared" si="5"/>
        <v>10051.155418</v>
      </c>
      <c r="D130" s="98">
        <f t="shared" si="7"/>
        <v>11838.985461422984</v>
      </c>
      <c r="E130" s="98">
        <v>10051.155418</v>
      </c>
      <c r="F130" s="98">
        <v>266.66666666666669</v>
      </c>
      <c r="G130" s="98">
        <v>1100</v>
      </c>
      <c r="H130" s="98">
        <v>100</v>
      </c>
      <c r="I130" s="98">
        <v>1507.6733126999998</v>
      </c>
      <c r="J130" s="98">
        <v>301.53466253999994</v>
      </c>
      <c r="K130" s="98">
        <v>201.02310836000001</v>
      </c>
      <c r="L130" s="98">
        <f t="shared" si="6"/>
        <v>1787.8300434229836</v>
      </c>
      <c r="M130" s="98"/>
      <c r="N130" s="98">
        <f t="shared" si="8"/>
        <v>139.59938080555557</v>
      </c>
      <c r="O130" s="98">
        <f t="shared" si="9"/>
        <v>1395.9938080555555</v>
      </c>
      <c r="P130" s="98">
        <v>252.23685456187263</v>
      </c>
      <c r="Q130" s="98">
        <v>693.52972384199995</v>
      </c>
      <c r="R130" s="98">
        <f t="shared" si="10"/>
        <v>16009.412935531651</v>
      </c>
      <c r="S130" s="98">
        <f t="shared" si="11"/>
        <v>16009.412935531651</v>
      </c>
      <c r="T130" s="98" t="s">
        <v>960</v>
      </c>
    </row>
    <row r="131" spans="1:20" ht="15.75" thickBot="1" x14ac:dyDescent="0.3">
      <c r="A131" s="257" t="s">
        <v>1421</v>
      </c>
      <c r="B131" s="106">
        <v>2</v>
      </c>
      <c r="C131" s="98">
        <f t="shared" si="5"/>
        <v>10051.16</v>
      </c>
      <c r="D131" s="98">
        <f t="shared" si="7"/>
        <v>11838.991037090642</v>
      </c>
      <c r="E131" s="98">
        <v>10051.16</v>
      </c>
      <c r="F131" s="98">
        <v>266.66666666666669</v>
      </c>
      <c r="G131" s="98">
        <v>1100</v>
      </c>
      <c r="H131" s="98">
        <v>100</v>
      </c>
      <c r="I131" s="98">
        <v>1507.674</v>
      </c>
      <c r="J131" s="98">
        <v>301.53479999999996</v>
      </c>
      <c r="K131" s="98">
        <v>201.0232</v>
      </c>
      <c r="L131" s="98">
        <f t="shared" si="6"/>
        <v>1787.8310370906427</v>
      </c>
      <c r="M131" s="98"/>
      <c r="N131" s="98">
        <f t="shared" si="8"/>
        <v>139.59944444444443</v>
      </c>
      <c r="O131" s="98">
        <f t="shared" si="9"/>
        <v>1395.9944444444443</v>
      </c>
      <c r="P131" s="98">
        <v>252.23714820175408</v>
      </c>
      <c r="Q131" s="98">
        <v>693.5300400000001</v>
      </c>
      <c r="R131" s="98">
        <f t="shared" si="10"/>
        <v>16009.419743757308</v>
      </c>
      <c r="S131" s="98">
        <f t="shared" si="11"/>
        <v>32018.839487514615</v>
      </c>
      <c r="T131" s="98" t="s">
        <v>960</v>
      </c>
    </row>
    <row r="132" spans="1:20" ht="15.75" thickBot="1" x14ac:dyDescent="0.3">
      <c r="A132" s="257" t="s">
        <v>1421</v>
      </c>
      <c r="B132" s="106">
        <v>2</v>
      </c>
      <c r="C132" s="98">
        <f t="shared" si="5"/>
        <v>10133.42</v>
      </c>
      <c r="D132" s="98">
        <f t="shared" si="7"/>
        <v>11939.09021248538</v>
      </c>
      <c r="E132" s="98">
        <v>10133.42</v>
      </c>
      <c r="F132" s="98">
        <v>266.66666666666669</v>
      </c>
      <c r="G132" s="98">
        <v>1100</v>
      </c>
      <c r="H132" s="98">
        <v>100</v>
      </c>
      <c r="I132" s="98">
        <v>1520.0129999999999</v>
      </c>
      <c r="J132" s="98">
        <v>304.00259999999997</v>
      </c>
      <c r="K132" s="98">
        <v>202.66840000000002</v>
      </c>
      <c r="L132" s="98">
        <f t="shared" si="6"/>
        <v>1805.67021248538</v>
      </c>
      <c r="M132" s="98"/>
      <c r="N132" s="98">
        <f t="shared" si="8"/>
        <v>140.74194444444444</v>
      </c>
      <c r="O132" s="98">
        <f t="shared" si="9"/>
        <v>1407.4194444444445</v>
      </c>
      <c r="P132" s="98">
        <v>257.50882359649103</v>
      </c>
      <c r="Q132" s="98">
        <v>699.20598000000007</v>
      </c>
      <c r="R132" s="98">
        <f t="shared" si="10"/>
        <v>16131.646859152046</v>
      </c>
      <c r="S132" s="98">
        <f t="shared" si="11"/>
        <v>32263.293718304092</v>
      </c>
      <c r="T132" s="98" t="s">
        <v>960</v>
      </c>
    </row>
    <row r="133" spans="1:20" ht="15.75" thickBot="1" x14ac:dyDescent="0.3">
      <c r="A133" s="257" t="s">
        <v>1421</v>
      </c>
      <c r="B133" s="106">
        <v>1</v>
      </c>
      <c r="C133" s="98">
        <f t="shared" si="5"/>
        <v>12974.213158</v>
      </c>
      <c r="D133" s="98">
        <f t="shared" si="7"/>
        <v>15303.852869715112</v>
      </c>
      <c r="E133" s="98">
        <v>12974.213158</v>
      </c>
      <c r="F133" s="98">
        <v>266.66666666666669</v>
      </c>
      <c r="G133" s="98">
        <v>1100</v>
      </c>
      <c r="H133" s="98">
        <v>100</v>
      </c>
      <c r="I133" s="98">
        <v>1946.1319737000001</v>
      </c>
      <c r="J133" s="98">
        <v>389.22639473999999</v>
      </c>
      <c r="K133" s="98">
        <v>259.48426316000001</v>
      </c>
      <c r="L133" s="98">
        <f t="shared" si="6"/>
        <v>2329.6397117151114</v>
      </c>
      <c r="M133" s="98"/>
      <c r="N133" s="98">
        <f t="shared" si="8"/>
        <v>180.19740497222222</v>
      </c>
      <c r="O133" s="98">
        <f t="shared" si="9"/>
        <v>1801.9740497222222</v>
      </c>
      <c r="P133" s="98">
        <v>347.46825702066673</v>
      </c>
      <c r="Q133" s="98">
        <v>895.22070790200007</v>
      </c>
      <c r="R133" s="98">
        <f t="shared" si="10"/>
        <v>20260.582875883778</v>
      </c>
      <c r="S133" s="98">
        <f t="shared" si="11"/>
        <v>20260.582875883778</v>
      </c>
      <c r="T133" s="98" t="s">
        <v>960</v>
      </c>
    </row>
    <row r="134" spans="1:20" ht="15.75" thickBot="1" x14ac:dyDescent="0.3">
      <c r="A134" s="257" t="s">
        <v>1421</v>
      </c>
      <c r="B134" s="106">
        <v>1</v>
      </c>
      <c r="C134" s="98">
        <f t="shared" si="5"/>
        <v>13455.9928564</v>
      </c>
      <c r="D134" s="98">
        <f t="shared" ref="D134:D197" si="12">E134+L134</f>
        <v>15873.530597534311</v>
      </c>
      <c r="E134" s="98">
        <v>13455.9928564</v>
      </c>
      <c r="F134" s="98">
        <v>266.66666666666669</v>
      </c>
      <c r="G134" s="98">
        <v>1100</v>
      </c>
      <c r="H134" s="98">
        <v>100</v>
      </c>
      <c r="I134" s="98">
        <v>2018.39892846</v>
      </c>
      <c r="J134" s="98">
        <v>403.679785692</v>
      </c>
      <c r="K134" s="98">
        <v>269.11985712799998</v>
      </c>
      <c r="L134" s="98">
        <f t="shared" si="6"/>
        <v>2417.5377411343115</v>
      </c>
      <c r="M134" s="98"/>
      <c r="N134" s="98">
        <f t="shared" ref="N134:N197" si="13">+(E134/30*5)/12</f>
        <v>186.88878967222226</v>
      </c>
      <c r="O134" s="98">
        <f t="shared" ref="O134:O197" si="14">+(E134/30*50)/12</f>
        <v>1868.8878967222224</v>
      </c>
      <c r="P134" s="98">
        <v>361.76105473986649</v>
      </c>
      <c r="Q134" s="98">
        <v>928.46350709160015</v>
      </c>
      <c r="R134" s="98">
        <f t="shared" ref="R134:R197" si="15">E134+F134+G134+I134+J134+K134+L134+Q134+H134</f>
        <v>20959.859342572578</v>
      </c>
      <c r="S134" s="98">
        <f t="shared" ref="S134:S197" si="16">R134*B134</f>
        <v>20959.859342572578</v>
      </c>
      <c r="T134" s="98" t="s">
        <v>960</v>
      </c>
    </row>
    <row r="135" spans="1:20" ht="15.75" thickBot="1" x14ac:dyDescent="0.3">
      <c r="A135" s="257" t="s">
        <v>963</v>
      </c>
      <c r="B135" s="106">
        <v>3</v>
      </c>
      <c r="C135" s="98">
        <f t="shared" si="5"/>
        <v>6782.9073440000002</v>
      </c>
      <c r="D135" s="98">
        <f t="shared" si="12"/>
        <v>7910.298578445263</v>
      </c>
      <c r="E135" s="98">
        <v>6782.9073440000002</v>
      </c>
      <c r="F135" s="98">
        <v>266.66666666666669</v>
      </c>
      <c r="G135" s="98">
        <v>1100</v>
      </c>
      <c r="H135" s="98">
        <v>100</v>
      </c>
      <c r="I135" s="98">
        <v>1017.4361016000001</v>
      </c>
      <c r="J135" s="98">
        <v>203.48722032000001</v>
      </c>
      <c r="K135" s="98">
        <v>135.65814688</v>
      </c>
      <c r="L135" s="98">
        <f t="shared" si="6"/>
        <v>1127.3912344452633</v>
      </c>
      <c r="M135" s="98"/>
      <c r="N135" s="98">
        <f t="shared" si="13"/>
        <v>94.207046444444458</v>
      </c>
      <c r="O135" s="98">
        <f t="shared" si="14"/>
        <v>942.0704644444445</v>
      </c>
      <c r="P135" s="98">
        <v>91.113723556374339</v>
      </c>
      <c r="Q135" s="98">
        <v>468.02060673600005</v>
      </c>
      <c r="R135" s="98">
        <f t="shared" si="15"/>
        <v>11201.56732064793</v>
      </c>
      <c r="S135" s="98">
        <f t="shared" si="16"/>
        <v>33604.701961943792</v>
      </c>
      <c r="T135" s="98" t="s">
        <v>960</v>
      </c>
    </row>
    <row r="136" spans="1:20" ht="15.75" thickBot="1" x14ac:dyDescent="0.3">
      <c r="A136" s="257" t="s">
        <v>964</v>
      </c>
      <c r="B136" s="106">
        <v>2</v>
      </c>
      <c r="C136" s="98">
        <f t="shared" si="5"/>
        <v>7300.2848956000007</v>
      </c>
      <c r="D136" s="98">
        <f t="shared" si="12"/>
        <v>8544.7214550958251</v>
      </c>
      <c r="E136" s="98">
        <v>7300.2848956000007</v>
      </c>
      <c r="F136" s="98">
        <v>266.66666666666669</v>
      </c>
      <c r="G136" s="98">
        <v>1100</v>
      </c>
      <c r="H136" s="98">
        <v>100</v>
      </c>
      <c r="I136" s="98">
        <v>1095.0427343399999</v>
      </c>
      <c r="J136" s="98">
        <v>219.00854686800002</v>
      </c>
      <c r="K136" s="98">
        <v>146.00569791200002</v>
      </c>
      <c r="L136" s="98">
        <f t="shared" si="6"/>
        <v>1244.4365594958249</v>
      </c>
      <c r="M136" s="98"/>
      <c r="N136" s="98">
        <f t="shared" si="13"/>
        <v>101.39284577222224</v>
      </c>
      <c r="O136" s="98">
        <f t="shared" si="14"/>
        <v>1013.9284577222224</v>
      </c>
      <c r="P136" s="98">
        <v>129.11525600138032</v>
      </c>
      <c r="Q136" s="98">
        <v>503.71965779640004</v>
      </c>
      <c r="R136" s="98">
        <f t="shared" si="15"/>
        <v>11975.164758678895</v>
      </c>
      <c r="S136" s="98">
        <f t="shared" si="16"/>
        <v>23950.32951735779</v>
      </c>
      <c r="T136" s="98" t="s">
        <v>960</v>
      </c>
    </row>
    <row r="137" spans="1:20" ht="15.75" thickBot="1" x14ac:dyDescent="0.3">
      <c r="A137" s="257" t="s">
        <v>965</v>
      </c>
      <c r="B137" s="106">
        <v>49</v>
      </c>
      <c r="C137" s="98">
        <f t="shared" si="5"/>
        <v>6276.3071408000005</v>
      </c>
      <c r="D137" s="98">
        <f t="shared" si="12"/>
        <v>7310.9621729943119</v>
      </c>
      <c r="E137" s="98">
        <v>6276.3071408000005</v>
      </c>
      <c r="F137" s="98">
        <v>266.66666666666669</v>
      </c>
      <c r="G137" s="98">
        <v>1100</v>
      </c>
      <c r="H137" s="98">
        <v>100</v>
      </c>
      <c r="I137" s="98">
        <v>941.44607112000006</v>
      </c>
      <c r="J137" s="98">
        <v>188.28921422400003</v>
      </c>
      <c r="K137" s="98">
        <v>125.52614281600002</v>
      </c>
      <c r="L137" s="98">
        <f t="shared" si="6"/>
        <v>1034.6550321943109</v>
      </c>
      <c r="M137" s="98"/>
      <c r="N137" s="98">
        <f t="shared" si="13"/>
        <v>87.170932511111118</v>
      </c>
      <c r="O137" s="98">
        <f t="shared" si="14"/>
        <v>871.70932511111107</v>
      </c>
      <c r="P137" s="98">
        <v>75.774774572088845</v>
      </c>
      <c r="Q137" s="98">
        <v>433.06519271520011</v>
      </c>
      <c r="R137" s="98">
        <f t="shared" si="15"/>
        <v>10465.955460536177</v>
      </c>
      <c r="S137" s="98">
        <f t="shared" si="16"/>
        <v>512831.81756627269</v>
      </c>
      <c r="T137" s="98" t="s">
        <v>960</v>
      </c>
    </row>
    <row r="138" spans="1:20" ht="15.75" thickBot="1" x14ac:dyDescent="0.3">
      <c r="A138" s="257" t="s">
        <v>965</v>
      </c>
      <c r="B138" s="106">
        <v>3</v>
      </c>
      <c r="C138" s="98">
        <f t="shared" si="5"/>
        <v>6276.36</v>
      </c>
      <c r="D138" s="98">
        <f t="shared" si="12"/>
        <v>7311.0239066666663</v>
      </c>
      <c r="E138" s="98">
        <v>6276.36</v>
      </c>
      <c r="F138" s="98">
        <v>266.66666666666669</v>
      </c>
      <c r="G138" s="98">
        <v>1100</v>
      </c>
      <c r="H138" s="98">
        <v>100</v>
      </c>
      <c r="I138" s="98">
        <v>941.45399999999984</v>
      </c>
      <c r="J138" s="98">
        <v>188.29079999999999</v>
      </c>
      <c r="K138" s="98">
        <v>125.52719999999999</v>
      </c>
      <c r="L138" s="98">
        <f t="shared" si="6"/>
        <v>1034.6639066666664</v>
      </c>
      <c r="M138" s="98"/>
      <c r="N138" s="98">
        <f t="shared" si="13"/>
        <v>87.171666666666667</v>
      </c>
      <c r="O138" s="98">
        <f t="shared" si="14"/>
        <v>871.71666666666658</v>
      </c>
      <c r="P138" s="98">
        <v>75.77557333333327</v>
      </c>
      <c r="Q138" s="98">
        <v>433.06883999999997</v>
      </c>
      <c r="R138" s="98">
        <f t="shared" si="15"/>
        <v>10466.031413333334</v>
      </c>
      <c r="S138" s="98">
        <f t="shared" si="16"/>
        <v>31398.094240000002</v>
      </c>
      <c r="T138" s="98" t="s">
        <v>960</v>
      </c>
    </row>
    <row r="139" spans="1:20" ht="15.75" thickBot="1" x14ac:dyDescent="0.3">
      <c r="A139" s="257" t="s">
        <v>965</v>
      </c>
      <c r="B139" s="106">
        <v>3</v>
      </c>
      <c r="C139" s="98">
        <f t="shared" si="5"/>
        <v>6602.7326313600006</v>
      </c>
      <c r="D139" s="98">
        <f t="shared" si="12"/>
        <v>7692.1908764694408</v>
      </c>
      <c r="E139" s="98">
        <v>6602.7326313600006</v>
      </c>
      <c r="F139" s="98">
        <v>266.66666666666669</v>
      </c>
      <c r="G139" s="98">
        <v>1100</v>
      </c>
      <c r="H139" s="98">
        <v>100</v>
      </c>
      <c r="I139" s="98">
        <v>990.40989470400018</v>
      </c>
      <c r="J139" s="98">
        <v>198.08197894080001</v>
      </c>
      <c r="K139" s="98">
        <v>132.05465262720003</v>
      </c>
      <c r="L139" s="98">
        <f t="shared" si="6"/>
        <v>1089.45824510944</v>
      </c>
      <c r="M139" s="98"/>
      <c r="N139" s="98">
        <f t="shared" si="13"/>
        <v>91.70461988000001</v>
      </c>
      <c r="O139" s="98">
        <f t="shared" si="14"/>
        <v>917.04619880000007</v>
      </c>
      <c r="P139" s="98">
        <v>80.707426429439892</v>
      </c>
      <c r="Q139" s="98">
        <v>455.58855156384016</v>
      </c>
      <c r="R139" s="98">
        <f t="shared" si="15"/>
        <v>10934.992620971945</v>
      </c>
      <c r="S139" s="98">
        <f t="shared" si="16"/>
        <v>32804.977862915839</v>
      </c>
      <c r="T139" s="98" t="s">
        <v>960</v>
      </c>
    </row>
    <row r="140" spans="1:20" ht="15.75" thickBot="1" x14ac:dyDescent="0.3">
      <c r="A140" s="257" t="s">
        <v>1422</v>
      </c>
      <c r="B140" s="106">
        <v>1</v>
      </c>
      <c r="C140" s="98">
        <f t="shared" si="5"/>
        <v>8061.9928564000002</v>
      </c>
      <c r="D140" s="98">
        <f t="shared" si="12"/>
        <v>9452.5682440670316</v>
      </c>
      <c r="E140" s="98">
        <v>8061.9928564000002</v>
      </c>
      <c r="F140" s="98">
        <v>266.66666666666669</v>
      </c>
      <c r="G140" s="98">
        <v>1100</v>
      </c>
      <c r="H140" s="98">
        <v>100</v>
      </c>
      <c r="I140" s="98">
        <v>1209.2989284600001</v>
      </c>
      <c r="J140" s="98">
        <v>241.85978569199997</v>
      </c>
      <c r="K140" s="98">
        <v>161.23985712800001</v>
      </c>
      <c r="L140" s="98">
        <f t="shared" si="6"/>
        <v>1390.5753876670315</v>
      </c>
      <c r="M140" s="98"/>
      <c r="N140" s="98">
        <f t="shared" si="13"/>
        <v>111.97212300555556</v>
      </c>
      <c r="O140" s="98">
        <f t="shared" si="14"/>
        <v>1119.7212300555555</v>
      </c>
      <c r="P140" s="98">
        <v>158.88203460592032</v>
      </c>
      <c r="Q140" s="98">
        <v>556.27750709160011</v>
      </c>
      <c r="R140" s="98">
        <f t="shared" si="15"/>
        <v>13087.910989105298</v>
      </c>
      <c r="S140" s="98">
        <f t="shared" si="16"/>
        <v>13087.910989105298</v>
      </c>
      <c r="T140" s="98" t="s">
        <v>960</v>
      </c>
    </row>
    <row r="141" spans="1:20" ht="15.75" thickBot="1" x14ac:dyDescent="0.3">
      <c r="A141" s="257" t="s">
        <v>1422</v>
      </c>
      <c r="B141" s="106">
        <v>1</v>
      </c>
      <c r="C141" s="98">
        <f t="shared" si="5"/>
        <v>8211.9928564000002</v>
      </c>
      <c r="D141" s="98">
        <f t="shared" si="12"/>
        <v>9632.0998230143996</v>
      </c>
      <c r="E141" s="98">
        <v>8211.9928564000002</v>
      </c>
      <c r="F141" s="98">
        <v>266.66666666666669</v>
      </c>
      <c r="G141" s="98">
        <v>1100</v>
      </c>
      <c r="H141" s="98">
        <v>100</v>
      </c>
      <c r="I141" s="98">
        <v>1231.7989284600001</v>
      </c>
      <c r="J141" s="98">
        <v>246.35978569199997</v>
      </c>
      <c r="K141" s="98">
        <v>164.23985712800001</v>
      </c>
      <c r="L141" s="98">
        <f t="shared" si="6"/>
        <v>1420.1069666144001</v>
      </c>
      <c r="M141" s="98"/>
      <c r="N141" s="98">
        <f t="shared" si="13"/>
        <v>114.0554563388889</v>
      </c>
      <c r="O141" s="98">
        <f t="shared" si="14"/>
        <v>1140.5545633888889</v>
      </c>
      <c r="P141" s="98">
        <v>165.49694688662228</v>
      </c>
      <c r="Q141" s="98">
        <v>566.62750709160002</v>
      </c>
      <c r="R141" s="98">
        <f t="shared" si="15"/>
        <v>13307.792568052666</v>
      </c>
      <c r="S141" s="98">
        <f t="shared" si="16"/>
        <v>13307.792568052666</v>
      </c>
      <c r="T141" s="98" t="s">
        <v>960</v>
      </c>
    </row>
    <row r="142" spans="1:20" ht="15.75" thickBot="1" x14ac:dyDescent="0.3">
      <c r="A142" s="257" t="s">
        <v>1422</v>
      </c>
      <c r="B142" s="106">
        <v>4</v>
      </c>
      <c r="C142" s="98">
        <f t="shared" si="5"/>
        <v>8212.0299999999988</v>
      </c>
      <c r="D142" s="98">
        <f t="shared" si="12"/>
        <v>9632.1442793421047</v>
      </c>
      <c r="E142" s="98">
        <v>8212.0299999999988</v>
      </c>
      <c r="F142" s="98">
        <v>266.66666666666669</v>
      </c>
      <c r="G142" s="98">
        <v>1100</v>
      </c>
      <c r="H142" s="98">
        <v>100</v>
      </c>
      <c r="I142" s="98">
        <v>1231.8044999999997</v>
      </c>
      <c r="J142" s="98">
        <v>246.36089999999993</v>
      </c>
      <c r="K142" s="98">
        <v>164.24059999999997</v>
      </c>
      <c r="L142" s="98">
        <f t="shared" si="6"/>
        <v>1420.114279342105</v>
      </c>
      <c r="M142" s="98"/>
      <c r="N142" s="98">
        <f t="shared" si="13"/>
        <v>114.0559722222222</v>
      </c>
      <c r="O142" s="98">
        <f t="shared" si="14"/>
        <v>1140.559722222222</v>
      </c>
      <c r="P142" s="98">
        <v>165.49858489766078</v>
      </c>
      <c r="Q142" s="98">
        <v>566.63006999999993</v>
      </c>
      <c r="R142" s="98">
        <f t="shared" si="15"/>
        <v>13307.847016008767</v>
      </c>
      <c r="S142" s="98">
        <f t="shared" si="16"/>
        <v>53231.388064035069</v>
      </c>
      <c r="T142" s="98" t="s">
        <v>960</v>
      </c>
    </row>
    <row r="143" spans="1:20" ht="15.75" thickBot="1" x14ac:dyDescent="0.3">
      <c r="A143" s="257" t="s">
        <v>1423</v>
      </c>
      <c r="B143" s="106">
        <v>1</v>
      </c>
      <c r="C143" s="98">
        <f t="shared" si="5"/>
        <v>7610.04</v>
      </c>
      <c r="D143" s="98">
        <f t="shared" si="12"/>
        <v>8913.7569999999996</v>
      </c>
      <c r="E143" s="98">
        <v>7610.04</v>
      </c>
      <c r="F143" s="98">
        <v>266.66666666666669</v>
      </c>
      <c r="G143" s="98">
        <v>1100</v>
      </c>
      <c r="H143" s="98">
        <v>100</v>
      </c>
      <c r="I143" s="98">
        <v>1141.5059999999999</v>
      </c>
      <c r="J143" s="98">
        <v>228.30119999999999</v>
      </c>
      <c r="K143" s="98">
        <v>152.20079999999999</v>
      </c>
      <c r="L143" s="98">
        <f t="shared" si="6"/>
        <v>1303.7169999999999</v>
      </c>
      <c r="M143" s="98"/>
      <c r="N143" s="98">
        <f t="shared" si="13"/>
        <v>105.69500000000001</v>
      </c>
      <c r="O143" s="98">
        <f t="shared" si="14"/>
        <v>1056.95</v>
      </c>
      <c r="P143" s="98">
        <v>141.07199999999992</v>
      </c>
      <c r="Q143" s="98">
        <v>525.09276</v>
      </c>
      <c r="R143" s="98">
        <f t="shared" si="15"/>
        <v>12427.524426666667</v>
      </c>
      <c r="S143" s="98">
        <f t="shared" si="16"/>
        <v>12427.524426666667</v>
      </c>
      <c r="T143" s="98" t="s">
        <v>960</v>
      </c>
    </row>
    <row r="144" spans="1:20" ht="15.75" thickBot="1" x14ac:dyDescent="0.3">
      <c r="A144" s="257" t="s">
        <v>1423</v>
      </c>
      <c r="B144" s="106">
        <v>1</v>
      </c>
      <c r="C144" s="98">
        <f t="shared" si="5"/>
        <v>7729.8532347999999</v>
      </c>
      <c r="D144" s="98">
        <f t="shared" si="12"/>
        <v>9055.0379060881678</v>
      </c>
      <c r="E144" s="98">
        <v>7729.8532347999999</v>
      </c>
      <c r="F144" s="98">
        <v>266.66666666666669</v>
      </c>
      <c r="G144" s="98">
        <v>1100</v>
      </c>
      <c r="H144" s="98">
        <v>100</v>
      </c>
      <c r="I144" s="98">
        <v>1159.4779852199999</v>
      </c>
      <c r="J144" s="98">
        <v>231.89559704399997</v>
      </c>
      <c r="K144" s="98">
        <v>154.59706469599999</v>
      </c>
      <c r="L144" s="98">
        <f t="shared" si="6"/>
        <v>1325.1846712881681</v>
      </c>
      <c r="M144" s="98"/>
      <c r="N144" s="98">
        <f t="shared" si="13"/>
        <v>107.35907270555555</v>
      </c>
      <c r="O144" s="98">
        <f t="shared" si="14"/>
        <v>1073.5907270555556</v>
      </c>
      <c r="P144" s="98">
        <v>144.23487152705712</v>
      </c>
      <c r="Q144" s="98">
        <v>533.3598732012</v>
      </c>
      <c r="R144" s="98">
        <f t="shared" si="15"/>
        <v>12601.035092916034</v>
      </c>
      <c r="S144" s="98">
        <f t="shared" si="16"/>
        <v>12601.035092916034</v>
      </c>
      <c r="T144" s="98" t="s">
        <v>960</v>
      </c>
    </row>
    <row r="145" spans="1:20" ht="15.75" thickBot="1" x14ac:dyDescent="0.3">
      <c r="A145" s="257" t="s">
        <v>1423</v>
      </c>
      <c r="B145" s="106">
        <v>5</v>
      </c>
      <c r="C145" s="98">
        <f t="shared" si="5"/>
        <v>7730.2131580000005</v>
      </c>
      <c r="D145" s="98">
        <f t="shared" si="12"/>
        <v>9055.4686899574735</v>
      </c>
      <c r="E145" s="98">
        <v>7730.2131580000005</v>
      </c>
      <c r="F145" s="98">
        <v>266.66666666666669</v>
      </c>
      <c r="G145" s="98">
        <v>1100</v>
      </c>
      <c r="H145" s="98">
        <v>100</v>
      </c>
      <c r="I145" s="98">
        <v>1159.5319737000002</v>
      </c>
      <c r="J145" s="98">
        <v>231.90639474000002</v>
      </c>
      <c r="K145" s="98">
        <v>154.60426316000002</v>
      </c>
      <c r="L145" s="98">
        <f t="shared" si="6"/>
        <v>1325.2555319574735</v>
      </c>
      <c r="M145" s="98"/>
      <c r="N145" s="98">
        <f t="shared" si="13"/>
        <v>107.36407163888889</v>
      </c>
      <c r="O145" s="98">
        <f t="shared" si="14"/>
        <v>1073.6407163888889</v>
      </c>
      <c r="P145" s="98">
        <v>144.25074392969586</v>
      </c>
      <c r="Q145" s="98">
        <v>533.38470790200006</v>
      </c>
      <c r="R145" s="98">
        <f t="shared" si="15"/>
        <v>12601.562696126141</v>
      </c>
      <c r="S145" s="98">
        <f t="shared" si="16"/>
        <v>63007.813480630706</v>
      </c>
      <c r="T145" s="98" t="s">
        <v>960</v>
      </c>
    </row>
    <row r="146" spans="1:20" ht="15.75" thickBot="1" x14ac:dyDescent="0.3">
      <c r="A146" s="257" t="s">
        <v>1423</v>
      </c>
      <c r="B146" s="106">
        <v>1</v>
      </c>
      <c r="C146" s="98">
        <f t="shared" si="5"/>
        <v>8373.9020583999991</v>
      </c>
      <c r="D146" s="98">
        <f t="shared" si="12"/>
        <v>9825.8852542221885</v>
      </c>
      <c r="E146" s="98">
        <v>8373.9020583999991</v>
      </c>
      <c r="F146" s="98">
        <v>266.66666666666669</v>
      </c>
      <c r="G146" s="98">
        <v>1100</v>
      </c>
      <c r="H146" s="98">
        <v>100</v>
      </c>
      <c r="I146" s="98">
        <v>1256.0853087599999</v>
      </c>
      <c r="J146" s="98">
        <v>251.21706175199995</v>
      </c>
      <c r="K146" s="98">
        <v>167.47804116799998</v>
      </c>
      <c r="L146" s="98">
        <f t="shared" si="6"/>
        <v>1451.9831958221891</v>
      </c>
      <c r="M146" s="98"/>
      <c r="N146" s="98">
        <f t="shared" si="13"/>
        <v>116.30419525555556</v>
      </c>
      <c r="O146" s="98">
        <f t="shared" si="14"/>
        <v>1163.0419525555556</v>
      </c>
      <c r="P146" s="98">
        <v>172.63704801107801</v>
      </c>
      <c r="Q146" s="98">
        <v>577.79924202960001</v>
      </c>
      <c r="R146" s="98">
        <f t="shared" si="15"/>
        <v>13545.131574598454</v>
      </c>
      <c r="S146" s="98">
        <f t="shared" si="16"/>
        <v>13545.131574598454</v>
      </c>
      <c r="T146" s="98" t="s">
        <v>960</v>
      </c>
    </row>
    <row r="147" spans="1:20" ht="15.75" thickBot="1" x14ac:dyDescent="0.3">
      <c r="A147" s="257" t="s">
        <v>1423</v>
      </c>
      <c r="B147" s="106">
        <v>3</v>
      </c>
      <c r="C147" s="98">
        <f t="shared" si="5"/>
        <v>8373.9133060000004</v>
      </c>
      <c r="D147" s="98">
        <f t="shared" si="12"/>
        <v>9825.8987162181056</v>
      </c>
      <c r="E147" s="98">
        <v>8373.9133060000004</v>
      </c>
      <c r="F147" s="98">
        <v>266.66666666666669</v>
      </c>
      <c r="G147" s="98">
        <v>1100</v>
      </c>
      <c r="H147" s="98">
        <v>100</v>
      </c>
      <c r="I147" s="98">
        <v>1256.0869958999999</v>
      </c>
      <c r="J147" s="98">
        <v>251.21739918</v>
      </c>
      <c r="K147" s="98">
        <v>167.47826612</v>
      </c>
      <c r="L147" s="98">
        <f t="shared" si="6"/>
        <v>1451.985410218105</v>
      </c>
      <c r="M147" s="98"/>
      <c r="N147" s="98">
        <f t="shared" si="13"/>
        <v>116.30435147222222</v>
      </c>
      <c r="O147" s="98">
        <f t="shared" si="14"/>
        <v>1163.0435147222222</v>
      </c>
      <c r="P147" s="98">
        <v>172.63754402366075</v>
      </c>
      <c r="Q147" s="98">
        <v>577.80001811400007</v>
      </c>
      <c r="R147" s="98">
        <f t="shared" si="15"/>
        <v>13545.14806219877</v>
      </c>
      <c r="S147" s="98">
        <f t="shared" si="16"/>
        <v>40635.444186596309</v>
      </c>
      <c r="T147" s="98" t="s">
        <v>960</v>
      </c>
    </row>
    <row r="148" spans="1:20" ht="15.75" thickBot="1" x14ac:dyDescent="0.3">
      <c r="A148" s="257" t="s">
        <v>1423</v>
      </c>
      <c r="B148" s="106">
        <v>2</v>
      </c>
      <c r="C148" s="98">
        <f t="shared" si="5"/>
        <v>8373.9695440000014</v>
      </c>
      <c r="D148" s="98">
        <f t="shared" si="12"/>
        <v>9825.966026197686</v>
      </c>
      <c r="E148" s="98">
        <v>8373.9695440000014</v>
      </c>
      <c r="F148" s="98">
        <v>266.66666666666669</v>
      </c>
      <c r="G148" s="98">
        <v>1100</v>
      </c>
      <c r="H148" s="98">
        <v>100</v>
      </c>
      <c r="I148" s="98">
        <v>1256.0954316000002</v>
      </c>
      <c r="J148" s="98">
        <v>251.21908632000006</v>
      </c>
      <c r="K148" s="98">
        <v>167.47939088000004</v>
      </c>
      <c r="L148" s="98">
        <f t="shared" si="6"/>
        <v>1451.9964821976846</v>
      </c>
      <c r="M148" s="98"/>
      <c r="N148" s="98">
        <f t="shared" si="13"/>
        <v>116.30513255555559</v>
      </c>
      <c r="O148" s="98">
        <f t="shared" si="14"/>
        <v>1163.0513255555559</v>
      </c>
      <c r="P148" s="98">
        <v>172.64002408657325</v>
      </c>
      <c r="Q148" s="98">
        <v>577.80389853600025</v>
      </c>
      <c r="R148" s="98">
        <f t="shared" si="15"/>
        <v>13545.230500200352</v>
      </c>
      <c r="S148" s="98">
        <f t="shared" si="16"/>
        <v>27090.461000400705</v>
      </c>
      <c r="T148" s="98" t="s">
        <v>960</v>
      </c>
    </row>
    <row r="149" spans="1:20" ht="15.75" thickBot="1" x14ac:dyDescent="0.3">
      <c r="A149" s="257" t="s">
        <v>1423</v>
      </c>
      <c r="B149" s="106">
        <v>1</v>
      </c>
      <c r="C149" s="98">
        <f t="shared" si="5"/>
        <v>8374</v>
      </c>
      <c r="D149" s="98">
        <f t="shared" si="12"/>
        <v>9826.0024782894725</v>
      </c>
      <c r="E149" s="98">
        <v>8374</v>
      </c>
      <c r="F149" s="98">
        <v>266.66666666666669</v>
      </c>
      <c r="G149" s="98">
        <v>1100</v>
      </c>
      <c r="H149" s="98">
        <v>100</v>
      </c>
      <c r="I149" s="98">
        <v>1256.0999999999999</v>
      </c>
      <c r="J149" s="98">
        <v>251.22</v>
      </c>
      <c r="K149" s="98">
        <v>167.48</v>
      </c>
      <c r="L149" s="98">
        <f t="shared" si="6"/>
        <v>1452.0024782894734</v>
      </c>
      <c r="M149" s="98"/>
      <c r="N149" s="98">
        <f t="shared" si="13"/>
        <v>116.30555555555554</v>
      </c>
      <c r="O149" s="98">
        <f t="shared" si="14"/>
        <v>1163.0555555555554</v>
      </c>
      <c r="P149" s="98">
        <v>172.64136717836266</v>
      </c>
      <c r="Q149" s="98">
        <v>577.80600000000004</v>
      </c>
      <c r="R149" s="98">
        <f t="shared" si="15"/>
        <v>13545.27514495614</v>
      </c>
      <c r="S149" s="98">
        <f t="shared" si="16"/>
        <v>13545.27514495614</v>
      </c>
      <c r="T149" s="98" t="s">
        <v>960</v>
      </c>
    </row>
    <row r="150" spans="1:20" ht="15.75" thickBot="1" x14ac:dyDescent="0.3">
      <c r="A150" s="257" t="s">
        <v>1423</v>
      </c>
      <c r="B150" s="106">
        <v>3</v>
      </c>
      <c r="C150" s="98">
        <f t="shared" si="5"/>
        <v>8374.02196</v>
      </c>
      <c r="D150" s="98">
        <f t="shared" si="12"/>
        <v>9826.0287617126323</v>
      </c>
      <c r="E150" s="98">
        <v>8374.02196</v>
      </c>
      <c r="F150" s="98">
        <v>266.66666666666669</v>
      </c>
      <c r="G150" s="98">
        <v>1100</v>
      </c>
      <c r="H150" s="98">
        <v>100</v>
      </c>
      <c r="I150" s="98">
        <v>1256.103294</v>
      </c>
      <c r="J150" s="98">
        <v>251.22065880000002</v>
      </c>
      <c r="K150" s="98">
        <v>167.48043920000001</v>
      </c>
      <c r="L150" s="98">
        <f t="shared" si="6"/>
        <v>1452.0068017126316</v>
      </c>
      <c r="M150" s="98"/>
      <c r="N150" s="98">
        <f t="shared" si="13"/>
        <v>116.30586055555557</v>
      </c>
      <c r="O150" s="98">
        <f t="shared" si="14"/>
        <v>1163.0586055555557</v>
      </c>
      <c r="P150" s="98">
        <v>172.64233560152044</v>
      </c>
      <c r="Q150" s="98">
        <v>577.80751524000004</v>
      </c>
      <c r="R150" s="98">
        <f t="shared" si="15"/>
        <v>13545.3073356193</v>
      </c>
      <c r="S150" s="98">
        <f t="shared" si="16"/>
        <v>40635.922006857902</v>
      </c>
      <c r="T150" s="98" t="s">
        <v>960</v>
      </c>
    </row>
    <row r="151" spans="1:20" ht="15.75" thickBot="1" x14ac:dyDescent="0.3">
      <c r="A151" s="257" t="s">
        <v>1423</v>
      </c>
      <c r="B151" s="106">
        <v>34</v>
      </c>
      <c r="C151" s="98">
        <f t="shared" si="5"/>
        <v>8374.0257820000006</v>
      </c>
      <c r="D151" s="98">
        <f t="shared" si="12"/>
        <v>9826.0333361772646</v>
      </c>
      <c r="E151" s="98">
        <v>8374.0257820000006</v>
      </c>
      <c r="F151" s="98">
        <v>266.66666666666669</v>
      </c>
      <c r="G151" s="98">
        <v>1100</v>
      </c>
      <c r="H151" s="98">
        <v>100</v>
      </c>
      <c r="I151" s="98">
        <v>1256.1038673</v>
      </c>
      <c r="J151" s="98">
        <v>251.22077346</v>
      </c>
      <c r="K151" s="98">
        <v>167.48051564000002</v>
      </c>
      <c r="L151" s="98">
        <f t="shared" si="6"/>
        <v>1452.0075541772633</v>
      </c>
      <c r="M151" s="98"/>
      <c r="N151" s="98">
        <f t="shared" si="13"/>
        <v>116.3059136388889</v>
      </c>
      <c r="O151" s="98">
        <f t="shared" si="14"/>
        <v>1163.0591363888891</v>
      </c>
      <c r="P151" s="98">
        <v>172.64250414948538</v>
      </c>
      <c r="Q151" s="98">
        <v>577.80777895800009</v>
      </c>
      <c r="R151" s="98">
        <f t="shared" si="15"/>
        <v>13545.312938201931</v>
      </c>
      <c r="S151" s="98">
        <f t="shared" si="16"/>
        <v>460540.63989886566</v>
      </c>
      <c r="T151" s="98" t="s">
        <v>960</v>
      </c>
    </row>
    <row r="152" spans="1:20" ht="15.75" thickBot="1" x14ac:dyDescent="0.3">
      <c r="A152" s="257" t="s">
        <v>1423</v>
      </c>
      <c r="B152" s="106">
        <v>1</v>
      </c>
      <c r="C152" s="98">
        <f t="shared" si="5"/>
        <v>8374.0299999999988</v>
      </c>
      <c r="D152" s="98">
        <f t="shared" si="12"/>
        <v>9826.0383846052609</v>
      </c>
      <c r="E152" s="98">
        <v>8374.0299999999988</v>
      </c>
      <c r="F152" s="98">
        <v>266.66666666666669</v>
      </c>
      <c r="G152" s="98">
        <v>1100</v>
      </c>
      <c r="H152" s="98">
        <v>100</v>
      </c>
      <c r="I152" s="98">
        <v>1256.1044999999997</v>
      </c>
      <c r="J152" s="98">
        <v>251.22089999999994</v>
      </c>
      <c r="K152" s="98">
        <v>167.48059999999998</v>
      </c>
      <c r="L152" s="98">
        <f t="shared" si="6"/>
        <v>1452.0083846052628</v>
      </c>
      <c r="M152" s="98"/>
      <c r="N152" s="98">
        <f t="shared" si="13"/>
        <v>116.30597222222222</v>
      </c>
      <c r="O152" s="98">
        <f t="shared" si="14"/>
        <v>1163.059722222222</v>
      </c>
      <c r="P152" s="98">
        <v>172.64269016081857</v>
      </c>
      <c r="Q152" s="98">
        <v>577.80806999999993</v>
      </c>
      <c r="R152" s="98">
        <f t="shared" si="15"/>
        <v>13545.319121271927</v>
      </c>
      <c r="S152" s="98">
        <f t="shared" si="16"/>
        <v>13545.319121271927</v>
      </c>
      <c r="T152" s="98" t="s">
        <v>960</v>
      </c>
    </row>
    <row r="153" spans="1:20" ht="15.75" thickBot="1" x14ac:dyDescent="0.3">
      <c r="A153" s="257" t="s">
        <v>1423</v>
      </c>
      <c r="B153" s="106">
        <v>1</v>
      </c>
      <c r="C153" s="98">
        <f t="shared" si="5"/>
        <v>8811.8156799999997</v>
      </c>
      <c r="D153" s="98">
        <f t="shared" si="12"/>
        <v>10345.976799146667</v>
      </c>
      <c r="E153" s="98">
        <v>8811.8156799999997</v>
      </c>
      <c r="F153" s="98">
        <v>266.66666666666669</v>
      </c>
      <c r="G153" s="98">
        <v>1100</v>
      </c>
      <c r="H153" s="98">
        <v>100</v>
      </c>
      <c r="I153" s="98">
        <v>1321.772352</v>
      </c>
      <c r="J153" s="98">
        <v>264.35447039999997</v>
      </c>
      <c r="K153" s="98">
        <v>176.23631359999999</v>
      </c>
      <c r="L153" s="98">
        <f t="shared" si="6"/>
        <v>1534.1611191466668</v>
      </c>
      <c r="M153" s="98"/>
      <c r="N153" s="98">
        <f t="shared" si="13"/>
        <v>122.3863288888889</v>
      </c>
      <c r="O153" s="98">
        <f t="shared" si="14"/>
        <v>1223.863288888889</v>
      </c>
      <c r="P153" s="98">
        <v>187.91150136888893</v>
      </c>
      <c r="Q153" s="98">
        <v>608.01528192000001</v>
      </c>
      <c r="R153" s="98">
        <f t="shared" si="15"/>
        <v>14183.021883733332</v>
      </c>
      <c r="S153" s="98">
        <f t="shared" si="16"/>
        <v>14183.021883733332</v>
      </c>
      <c r="T153" s="98" t="s">
        <v>960</v>
      </c>
    </row>
    <row r="154" spans="1:20" ht="15.75" thickBot="1" x14ac:dyDescent="0.3">
      <c r="A154" s="257" t="s">
        <v>1423</v>
      </c>
      <c r="B154" s="106">
        <v>1</v>
      </c>
      <c r="C154" s="98">
        <f t="shared" si="5"/>
        <v>8811.8161168000006</v>
      </c>
      <c r="D154" s="98">
        <f t="shared" si="12"/>
        <v>10345.977313551468</v>
      </c>
      <c r="E154" s="98">
        <v>8811.8161168000006</v>
      </c>
      <c r="F154" s="98">
        <v>266.66666666666669</v>
      </c>
      <c r="G154" s="98">
        <v>1100</v>
      </c>
      <c r="H154" s="98">
        <v>100</v>
      </c>
      <c r="I154" s="98">
        <v>1321.7724175200001</v>
      </c>
      <c r="J154" s="98">
        <v>264.35448350400003</v>
      </c>
      <c r="K154" s="98">
        <v>176.23632233600003</v>
      </c>
      <c r="L154" s="98">
        <f t="shared" si="6"/>
        <v>1534.1611967514671</v>
      </c>
      <c r="M154" s="98"/>
      <c r="N154" s="98">
        <f t="shared" si="13"/>
        <v>122.38633495555557</v>
      </c>
      <c r="O154" s="98">
        <f t="shared" si="14"/>
        <v>1223.8633495555557</v>
      </c>
      <c r="P154" s="98">
        <v>187.91151224035568</v>
      </c>
      <c r="Q154" s="98">
        <v>608.01531205920003</v>
      </c>
      <c r="R154" s="98">
        <f t="shared" si="15"/>
        <v>14183.022515637334</v>
      </c>
      <c r="S154" s="98">
        <f t="shared" si="16"/>
        <v>14183.022515637334</v>
      </c>
      <c r="T154" s="98" t="s">
        <v>960</v>
      </c>
    </row>
    <row r="155" spans="1:20" ht="15.75" thickBot="1" x14ac:dyDescent="0.3">
      <c r="A155" s="257" t="s">
        <v>1423</v>
      </c>
      <c r="B155" s="106">
        <v>1</v>
      </c>
      <c r="C155" s="98">
        <f t="shared" si="5"/>
        <v>9323.8293640000011</v>
      </c>
      <c r="D155" s="98">
        <f t="shared" si="12"/>
        <v>10953.929076199209</v>
      </c>
      <c r="E155" s="98">
        <v>9323.8293640000011</v>
      </c>
      <c r="F155" s="98">
        <v>266.66666666666669</v>
      </c>
      <c r="G155" s="98">
        <v>1100</v>
      </c>
      <c r="H155" s="98">
        <v>100</v>
      </c>
      <c r="I155" s="98">
        <v>1398.5744046</v>
      </c>
      <c r="J155" s="98">
        <v>279.71488091999998</v>
      </c>
      <c r="K155" s="98">
        <v>186.47658728000002</v>
      </c>
      <c r="L155" s="98">
        <f t="shared" si="6"/>
        <v>1630.0997121992077</v>
      </c>
      <c r="M155" s="98"/>
      <c r="N155" s="98">
        <f t="shared" si="13"/>
        <v>129.49763005555556</v>
      </c>
      <c r="O155" s="98">
        <f t="shared" si="14"/>
        <v>1294.9763005555558</v>
      </c>
      <c r="P155" s="98">
        <v>205.6257815880964</v>
      </c>
      <c r="Q155" s="98">
        <v>643.34422611600019</v>
      </c>
      <c r="R155" s="98">
        <f t="shared" si="15"/>
        <v>14928.705841781875</v>
      </c>
      <c r="S155" s="98">
        <f t="shared" si="16"/>
        <v>14928.705841781875</v>
      </c>
      <c r="T155" s="98" t="s">
        <v>960</v>
      </c>
    </row>
    <row r="156" spans="1:20" ht="15.75" thickBot="1" x14ac:dyDescent="0.3">
      <c r="A156" s="257" t="s">
        <v>1423</v>
      </c>
      <c r="B156" s="106">
        <v>1</v>
      </c>
      <c r="C156" s="98">
        <f t="shared" si="5"/>
        <v>9369.0672112000011</v>
      </c>
      <c r="D156" s="98">
        <f t="shared" si="12"/>
        <v>11008.97735241308</v>
      </c>
      <c r="E156" s="98">
        <v>9369.0672112000011</v>
      </c>
      <c r="F156" s="98">
        <v>266.66666666666669</v>
      </c>
      <c r="G156" s="98">
        <v>1100</v>
      </c>
      <c r="H156" s="98">
        <v>100</v>
      </c>
      <c r="I156" s="98">
        <v>1405.3600816799999</v>
      </c>
      <c r="J156" s="98">
        <v>281.07201633599999</v>
      </c>
      <c r="K156" s="98">
        <v>187.38134422400003</v>
      </c>
      <c r="L156" s="98">
        <f t="shared" si="6"/>
        <v>1639.9101412130792</v>
      </c>
      <c r="M156" s="98"/>
      <c r="N156" s="98">
        <f t="shared" si="13"/>
        <v>130.1259334888889</v>
      </c>
      <c r="O156" s="98">
        <f t="shared" si="14"/>
        <v>1301.2593348888888</v>
      </c>
      <c r="P156" s="98">
        <v>208.52487283530158</v>
      </c>
      <c r="Q156" s="98">
        <v>646.46563757280012</v>
      </c>
      <c r="R156" s="98">
        <f t="shared" si="15"/>
        <v>14995.923098892546</v>
      </c>
      <c r="S156" s="98">
        <f t="shared" si="16"/>
        <v>14995.923098892546</v>
      </c>
      <c r="T156" s="98" t="s">
        <v>960</v>
      </c>
    </row>
    <row r="157" spans="1:20" ht="15.75" thickBot="1" x14ac:dyDescent="0.3">
      <c r="A157" s="257" t="s">
        <v>1423</v>
      </c>
      <c r="B157" s="106">
        <v>5</v>
      </c>
      <c r="C157" s="98">
        <f t="shared" si="5"/>
        <v>9398.3965000000007</v>
      </c>
      <c r="D157" s="98">
        <f t="shared" si="12"/>
        <v>11044.667087688962</v>
      </c>
      <c r="E157" s="98">
        <v>9398.3965000000007</v>
      </c>
      <c r="F157" s="98">
        <v>266.66666666666669</v>
      </c>
      <c r="G157" s="98">
        <v>1100</v>
      </c>
      <c r="H157" s="98">
        <v>100</v>
      </c>
      <c r="I157" s="98">
        <v>1409.7594749999998</v>
      </c>
      <c r="J157" s="98">
        <v>281.95189499999998</v>
      </c>
      <c r="K157" s="98">
        <v>187.96793000000002</v>
      </c>
      <c r="L157" s="98">
        <f t="shared" si="6"/>
        <v>1646.2705876889622</v>
      </c>
      <c r="M157" s="98"/>
      <c r="N157" s="98">
        <f t="shared" si="13"/>
        <v>130.53328472222225</v>
      </c>
      <c r="O157" s="98">
        <f t="shared" si="14"/>
        <v>1305.3328472222224</v>
      </c>
      <c r="P157" s="98">
        <v>210.40445574451738</v>
      </c>
      <c r="Q157" s="98">
        <v>648.48935850000009</v>
      </c>
      <c r="R157" s="98">
        <f t="shared" si="15"/>
        <v>15039.502412855631</v>
      </c>
      <c r="S157" s="98">
        <f t="shared" si="16"/>
        <v>75197.512064278155</v>
      </c>
      <c r="T157" s="98" t="s">
        <v>960</v>
      </c>
    </row>
    <row r="158" spans="1:20" ht="15.75" thickBot="1" x14ac:dyDescent="0.3">
      <c r="A158" s="257" t="s">
        <v>1423</v>
      </c>
      <c r="B158" s="106">
        <v>1</v>
      </c>
      <c r="C158" s="98">
        <f t="shared" si="5"/>
        <v>9398.4</v>
      </c>
      <c r="D158" s="98">
        <f t="shared" si="12"/>
        <v>11044.671346710526</v>
      </c>
      <c r="E158" s="98">
        <v>9398.4</v>
      </c>
      <c r="F158" s="98">
        <v>266.66666666666669</v>
      </c>
      <c r="G158" s="98">
        <v>1100</v>
      </c>
      <c r="H158" s="98">
        <v>100</v>
      </c>
      <c r="I158" s="98">
        <v>1409.76</v>
      </c>
      <c r="J158" s="98">
        <v>281.95199999999994</v>
      </c>
      <c r="K158" s="98">
        <v>187.96799999999999</v>
      </c>
      <c r="L158" s="98">
        <f t="shared" si="6"/>
        <v>1646.2713467105261</v>
      </c>
      <c r="M158" s="98"/>
      <c r="N158" s="98">
        <f t="shared" si="13"/>
        <v>130.53333333333333</v>
      </c>
      <c r="O158" s="98">
        <f t="shared" si="14"/>
        <v>1305.3333333333333</v>
      </c>
      <c r="P158" s="98">
        <v>210.40468004385966</v>
      </c>
      <c r="Q158" s="98">
        <v>648.4896</v>
      </c>
      <c r="R158" s="98">
        <f t="shared" si="15"/>
        <v>15039.507613377193</v>
      </c>
      <c r="S158" s="98">
        <f t="shared" si="16"/>
        <v>15039.507613377193</v>
      </c>
      <c r="T158" s="98" t="s">
        <v>960</v>
      </c>
    </row>
    <row r="159" spans="1:20" ht="15.75" thickBot="1" x14ac:dyDescent="0.3">
      <c r="A159" s="257" t="s">
        <v>1423</v>
      </c>
      <c r="B159" s="106">
        <v>12</v>
      </c>
      <c r="C159" s="98">
        <f t="shared" si="5"/>
        <v>9398.400952</v>
      </c>
      <c r="D159" s="98">
        <f t="shared" si="12"/>
        <v>11044.672505164392</v>
      </c>
      <c r="E159" s="98">
        <v>9398.400952</v>
      </c>
      <c r="F159" s="98">
        <v>266.66666666666669</v>
      </c>
      <c r="G159" s="98">
        <v>1100</v>
      </c>
      <c r="H159" s="98">
        <v>100</v>
      </c>
      <c r="I159" s="98">
        <v>1409.7601427999998</v>
      </c>
      <c r="J159" s="98">
        <v>281.95202855999997</v>
      </c>
      <c r="K159" s="98">
        <v>187.96801904000003</v>
      </c>
      <c r="L159" s="98">
        <f t="shared" si="6"/>
        <v>1646.2715531643914</v>
      </c>
      <c r="M159" s="98"/>
      <c r="N159" s="98">
        <f t="shared" si="13"/>
        <v>130.53334655555554</v>
      </c>
      <c r="O159" s="98">
        <f t="shared" si="14"/>
        <v>1305.3334655555554</v>
      </c>
      <c r="P159" s="98">
        <v>210.4047410532805</v>
      </c>
      <c r="Q159" s="98">
        <v>648.48966568800006</v>
      </c>
      <c r="R159" s="98">
        <f t="shared" si="15"/>
        <v>15039.509027919055</v>
      </c>
      <c r="S159" s="98">
        <f t="shared" si="16"/>
        <v>180474.10833502866</v>
      </c>
      <c r="T159" s="98" t="s">
        <v>960</v>
      </c>
    </row>
    <row r="160" spans="1:20" ht="15.75" thickBot="1" x14ac:dyDescent="0.3">
      <c r="A160" s="257" t="s">
        <v>1423</v>
      </c>
      <c r="B160" s="106">
        <v>2</v>
      </c>
      <c r="C160" s="98">
        <f t="shared" si="5"/>
        <v>9398.4053200000017</v>
      </c>
      <c r="D160" s="98">
        <f t="shared" si="12"/>
        <v>11044.677820423305</v>
      </c>
      <c r="E160" s="98">
        <v>9398.4053200000017</v>
      </c>
      <c r="F160" s="98">
        <v>266.66666666666669</v>
      </c>
      <c r="G160" s="98">
        <v>1100</v>
      </c>
      <c r="H160" s="98">
        <v>100</v>
      </c>
      <c r="I160" s="98">
        <v>1409.7607980000002</v>
      </c>
      <c r="J160" s="98">
        <v>281.95215960000002</v>
      </c>
      <c r="K160" s="98">
        <v>187.96810640000004</v>
      </c>
      <c r="L160" s="98">
        <f t="shared" si="6"/>
        <v>1646.2725004233043</v>
      </c>
      <c r="M160" s="98"/>
      <c r="N160" s="98">
        <f t="shared" si="13"/>
        <v>130.53340722222222</v>
      </c>
      <c r="O160" s="98">
        <f t="shared" si="14"/>
        <v>1305.3340722222224</v>
      </c>
      <c r="P160" s="98">
        <v>210.40502097885962</v>
      </c>
      <c r="Q160" s="98">
        <v>648.48996708000016</v>
      </c>
      <c r="R160" s="98">
        <f t="shared" si="15"/>
        <v>15039.515518169974</v>
      </c>
      <c r="S160" s="98">
        <f t="shared" si="16"/>
        <v>30079.031036339948</v>
      </c>
      <c r="T160" s="98" t="s">
        <v>960</v>
      </c>
    </row>
    <row r="161" spans="1:20" ht="15.75" thickBot="1" x14ac:dyDescent="0.3">
      <c r="A161" s="257" t="s">
        <v>1423</v>
      </c>
      <c r="B161" s="106">
        <v>1</v>
      </c>
      <c r="C161" s="98">
        <f t="shared" si="5"/>
        <v>9399.1207984000011</v>
      </c>
      <c r="D161" s="98">
        <f t="shared" si="12"/>
        <v>11045.548459833137</v>
      </c>
      <c r="E161" s="98">
        <v>9399.1207984000011</v>
      </c>
      <c r="F161" s="98">
        <v>266.66666666666669</v>
      </c>
      <c r="G161" s="98">
        <v>1100</v>
      </c>
      <c r="H161" s="98">
        <v>100</v>
      </c>
      <c r="I161" s="98">
        <v>1409.8681197600001</v>
      </c>
      <c r="J161" s="98">
        <v>281.97362395200003</v>
      </c>
      <c r="K161" s="98">
        <v>187.98241596800005</v>
      </c>
      <c r="L161" s="98">
        <f t="shared" si="6"/>
        <v>1646.4276614331357</v>
      </c>
      <c r="M161" s="98"/>
      <c r="N161" s="98">
        <f t="shared" si="13"/>
        <v>130.54334442222225</v>
      </c>
      <c r="O161" s="98">
        <f t="shared" si="14"/>
        <v>1305.4334442222223</v>
      </c>
      <c r="P161" s="98">
        <v>210.45087278869116</v>
      </c>
      <c r="Q161" s="98">
        <v>648.53933508960017</v>
      </c>
      <c r="R161" s="98">
        <f t="shared" si="15"/>
        <v>15040.578621269404</v>
      </c>
      <c r="S161" s="98">
        <f t="shared" si="16"/>
        <v>15040.578621269404</v>
      </c>
      <c r="T161" s="98" t="s">
        <v>960</v>
      </c>
    </row>
    <row r="162" spans="1:20" ht="15.75" thickBot="1" x14ac:dyDescent="0.3">
      <c r="A162" s="257" t="s">
        <v>1423</v>
      </c>
      <c r="B162" s="106">
        <v>1</v>
      </c>
      <c r="C162" s="98">
        <f t="shared" si="5"/>
        <v>10132.6555276</v>
      </c>
      <c r="D162" s="98">
        <f t="shared" si="12"/>
        <v>11938.159954074827</v>
      </c>
      <c r="E162" s="98">
        <v>10132.6555276</v>
      </c>
      <c r="F162" s="98">
        <v>266.66666666666669</v>
      </c>
      <c r="G162" s="98">
        <v>1100</v>
      </c>
      <c r="H162" s="98">
        <v>100</v>
      </c>
      <c r="I162" s="98">
        <v>1519.89832914</v>
      </c>
      <c r="J162" s="98">
        <v>303.97966582800001</v>
      </c>
      <c r="K162" s="98">
        <v>202.65311055200002</v>
      </c>
      <c r="L162" s="98">
        <f t="shared" si="6"/>
        <v>1805.5044264748271</v>
      </c>
      <c r="M162" s="98"/>
      <c r="N162" s="98">
        <f t="shared" si="13"/>
        <v>140.73132677222222</v>
      </c>
      <c r="O162" s="98">
        <f t="shared" si="14"/>
        <v>1407.313267722222</v>
      </c>
      <c r="P162" s="98">
        <v>257.459831980383</v>
      </c>
      <c r="Q162" s="98">
        <v>699.15323140440012</v>
      </c>
      <c r="R162" s="98">
        <f t="shared" si="15"/>
        <v>16130.510957665892</v>
      </c>
      <c r="S162" s="98">
        <f t="shared" si="16"/>
        <v>16130.510957665892</v>
      </c>
      <c r="T162" s="98" t="s">
        <v>960</v>
      </c>
    </row>
    <row r="163" spans="1:20" ht="15.75" thickBot="1" x14ac:dyDescent="0.3">
      <c r="A163" s="257" t="s">
        <v>1423</v>
      </c>
      <c r="B163" s="106">
        <v>2</v>
      </c>
      <c r="C163" s="98">
        <f t="shared" si="5"/>
        <v>10132.66</v>
      </c>
      <c r="D163" s="98">
        <f t="shared" si="12"/>
        <v>11938.165396374268</v>
      </c>
      <c r="E163" s="98">
        <v>10132.66</v>
      </c>
      <c r="F163" s="98">
        <v>266.66666666666669</v>
      </c>
      <c r="G163" s="98">
        <v>1100</v>
      </c>
      <c r="H163" s="98">
        <v>100</v>
      </c>
      <c r="I163" s="98">
        <v>1519.8990000000001</v>
      </c>
      <c r="J163" s="98">
        <v>303.97980000000001</v>
      </c>
      <c r="K163" s="98">
        <v>202.6532</v>
      </c>
      <c r="L163" s="98">
        <f t="shared" si="6"/>
        <v>1805.5053963742689</v>
      </c>
      <c r="M163" s="98"/>
      <c r="N163" s="98">
        <f t="shared" si="13"/>
        <v>140.73138888888889</v>
      </c>
      <c r="O163" s="98">
        <f t="shared" si="14"/>
        <v>1407.3138888888889</v>
      </c>
      <c r="P163" s="98">
        <v>257.46011859649121</v>
      </c>
      <c r="Q163" s="98">
        <v>699.15354000000013</v>
      </c>
      <c r="R163" s="98">
        <f t="shared" si="15"/>
        <v>16130.517603040933</v>
      </c>
      <c r="S163" s="98">
        <f t="shared" si="16"/>
        <v>32261.035206081866</v>
      </c>
      <c r="T163" s="98" t="s">
        <v>960</v>
      </c>
    </row>
    <row r="164" spans="1:20" ht="15.75" thickBot="1" x14ac:dyDescent="0.3">
      <c r="A164" s="257" t="s">
        <v>1423</v>
      </c>
      <c r="B164" s="106">
        <v>1</v>
      </c>
      <c r="C164" s="98">
        <f t="shared" si="5"/>
        <v>10837.3565</v>
      </c>
      <c r="D164" s="98">
        <f t="shared" si="12"/>
        <v>12777.138585888888</v>
      </c>
      <c r="E164" s="98">
        <v>10837.3565</v>
      </c>
      <c r="F164" s="98">
        <v>266.66666666666669</v>
      </c>
      <c r="G164" s="98">
        <v>1100</v>
      </c>
      <c r="H164" s="98">
        <v>100</v>
      </c>
      <c r="I164" s="98">
        <v>1625.6034749999999</v>
      </c>
      <c r="J164" s="98">
        <v>325.12069499999996</v>
      </c>
      <c r="K164" s="98">
        <v>216.74713</v>
      </c>
      <c r="L164" s="98">
        <f t="shared" si="6"/>
        <v>1939.7820858888888</v>
      </c>
      <c r="M164" s="98"/>
      <c r="N164" s="98">
        <f t="shared" si="13"/>
        <v>150.51884027777777</v>
      </c>
      <c r="O164" s="98">
        <f t="shared" si="14"/>
        <v>1505.1884027777776</v>
      </c>
      <c r="P164" s="98">
        <v>284.07484283333343</v>
      </c>
      <c r="Q164" s="98">
        <v>747.77759849999995</v>
      </c>
      <c r="R164" s="98">
        <f t="shared" si="15"/>
        <v>17159.054151055552</v>
      </c>
      <c r="S164" s="98">
        <f t="shared" si="16"/>
        <v>17159.054151055552</v>
      </c>
      <c r="T164" s="98" t="s">
        <v>960</v>
      </c>
    </row>
    <row r="165" spans="1:20" ht="15.75" thickBot="1" x14ac:dyDescent="0.3">
      <c r="A165" s="257" t="s">
        <v>1423</v>
      </c>
      <c r="B165" s="106">
        <v>9</v>
      </c>
      <c r="C165" s="98">
        <f t="shared" si="5"/>
        <v>10837.3589941952</v>
      </c>
      <c r="D165" s="98">
        <f t="shared" si="12"/>
        <v>12777.141535136147</v>
      </c>
      <c r="E165" s="98">
        <v>10837.3589941952</v>
      </c>
      <c r="F165" s="98">
        <v>266.66666666666669</v>
      </c>
      <c r="G165" s="98">
        <v>1100</v>
      </c>
      <c r="H165" s="98">
        <v>100</v>
      </c>
      <c r="I165" s="98">
        <v>1625.60384912928</v>
      </c>
      <c r="J165" s="98">
        <v>325.12076982585597</v>
      </c>
      <c r="K165" s="98">
        <v>216.74717988390398</v>
      </c>
      <c r="L165" s="98">
        <f t="shared" si="6"/>
        <v>1939.7825409409465</v>
      </c>
      <c r="M165" s="98"/>
      <c r="N165" s="98">
        <f t="shared" si="13"/>
        <v>150.51887491937777</v>
      </c>
      <c r="O165" s="98">
        <f t="shared" si="14"/>
        <v>1505.1887491937778</v>
      </c>
      <c r="P165" s="98">
        <v>284.07491682779107</v>
      </c>
      <c r="Q165" s="98">
        <v>747.77777059946868</v>
      </c>
      <c r="R165" s="98">
        <f t="shared" si="15"/>
        <v>17159.057771241321</v>
      </c>
      <c r="S165" s="98">
        <f t="shared" si="16"/>
        <v>154431.51994117189</v>
      </c>
      <c r="T165" s="98" t="s">
        <v>960</v>
      </c>
    </row>
    <row r="166" spans="1:20" ht="15.75" thickBot="1" x14ac:dyDescent="0.3">
      <c r="A166" s="257" t="s">
        <v>1423</v>
      </c>
      <c r="B166" s="106">
        <v>4</v>
      </c>
      <c r="C166" s="98">
        <f t="shared" si="5"/>
        <v>10837.361696240001</v>
      </c>
      <c r="D166" s="98">
        <f t="shared" si="12"/>
        <v>12777.14473015401</v>
      </c>
      <c r="E166" s="98">
        <v>10837.361696240001</v>
      </c>
      <c r="F166" s="98">
        <v>266.66666666666669</v>
      </c>
      <c r="G166" s="98">
        <v>1100</v>
      </c>
      <c r="H166" s="98">
        <v>100</v>
      </c>
      <c r="I166" s="98">
        <v>1625.604254436</v>
      </c>
      <c r="J166" s="98">
        <v>325.12085088719999</v>
      </c>
      <c r="K166" s="98">
        <v>216.74723392480004</v>
      </c>
      <c r="L166" s="98">
        <f t="shared" si="6"/>
        <v>1939.7830339140096</v>
      </c>
      <c r="M166" s="98"/>
      <c r="N166" s="98">
        <f t="shared" si="13"/>
        <v>150.51891244777781</v>
      </c>
      <c r="O166" s="98">
        <f t="shared" si="14"/>
        <v>1505.189124477778</v>
      </c>
      <c r="P166" s="98">
        <v>284.07499698845362</v>
      </c>
      <c r="Q166" s="98">
        <v>747.77795704056007</v>
      </c>
      <c r="R166" s="98">
        <f t="shared" si="15"/>
        <v>17159.061693109237</v>
      </c>
      <c r="S166" s="98">
        <f t="shared" si="16"/>
        <v>68636.246772436949</v>
      </c>
      <c r="T166" s="98" t="s">
        <v>960</v>
      </c>
    </row>
    <row r="167" spans="1:20" ht="15.75" thickBot="1" x14ac:dyDescent="0.3">
      <c r="A167" s="257" t="s">
        <v>1423</v>
      </c>
      <c r="B167" s="106">
        <v>2</v>
      </c>
      <c r="C167" s="98">
        <f t="shared" si="5"/>
        <v>11634.834999999999</v>
      </c>
      <c r="D167" s="98">
        <f t="shared" si="12"/>
        <v>13720.112607777777</v>
      </c>
      <c r="E167" s="98">
        <v>11634.834999999999</v>
      </c>
      <c r="F167" s="98">
        <v>266.66666666666669</v>
      </c>
      <c r="G167" s="98">
        <v>1100</v>
      </c>
      <c r="H167" s="98">
        <v>0</v>
      </c>
      <c r="I167" s="98">
        <v>1745.2252499999997</v>
      </c>
      <c r="J167" s="98">
        <v>349.04504999999995</v>
      </c>
      <c r="K167" s="98">
        <v>232.69669999999999</v>
      </c>
      <c r="L167" s="98">
        <f t="shared" si="6"/>
        <v>2085.277607777778</v>
      </c>
      <c r="M167" s="98"/>
      <c r="N167" s="98">
        <f t="shared" si="13"/>
        <v>161.59493055555555</v>
      </c>
      <c r="O167" s="98">
        <f t="shared" si="14"/>
        <v>1615.9493055555556</v>
      </c>
      <c r="P167" s="98">
        <v>307.73337166666676</v>
      </c>
      <c r="Q167" s="98">
        <v>802.80361499999992</v>
      </c>
      <c r="R167" s="98">
        <f t="shared" si="15"/>
        <v>18216.549889444443</v>
      </c>
      <c r="S167" s="98">
        <f t="shared" si="16"/>
        <v>36433.099778888885</v>
      </c>
      <c r="T167" s="98" t="s">
        <v>960</v>
      </c>
    </row>
    <row r="168" spans="1:20" ht="15.75" thickBot="1" x14ac:dyDescent="0.3">
      <c r="A168" s="257" t="s">
        <v>1423</v>
      </c>
      <c r="B168" s="106">
        <v>1</v>
      </c>
      <c r="C168" s="98">
        <f t="shared" si="5"/>
        <v>12067.339089662002</v>
      </c>
      <c r="D168" s="98">
        <f t="shared" si="12"/>
        <v>14231.524665798115</v>
      </c>
      <c r="E168" s="98">
        <v>12067.339089662002</v>
      </c>
      <c r="F168" s="98">
        <v>266.66666666666669</v>
      </c>
      <c r="G168" s="98">
        <v>1100</v>
      </c>
      <c r="H168" s="98">
        <v>0</v>
      </c>
      <c r="I168" s="98">
        <v>1810.1008634493</v>
      </c>
      <c r="J168" s="98">
        <v>362.02017268986009</v>
      </c>
      <c r="K168" s="98">
        <v>241.34678179324001</v>
      </c>
      <c r="L168" s="98">
        <f t="shared" si="6"/>
        <v>2164.1855761361121</v>
      </c>
      <c r="M168" s="98"/>
      <c r="N168" s="98">
        <f t="shared" si="13"/>
        <v>167.60193180086114</v>
      </c>
      <c r="O168" s="98">
        <f t="shared" si="14"/>
        <v>1676.0193180086114</v>
      </c>
      <c r="P168" s="98">
        <v>320.56432632663962</v>
      </c>
      <c r="Q168" s="98">
        <v>832.6463971866782</v>
      </c>
      <c r="R168" s="98">
        <f t="shared" si="15"/>
        <v>18844.305547583859</v>
      </c>
      <c r="S168" s="98">
        <f t="shared" si="16"/>
        <v>18844.305547583859</v>
      </c>
      <c r="T168" s="98" t="s">
        <v>960</v>
      </c>
    </row>
    <row r="169" spans="1:20" ht="15.75" thickBot="1" x14ac:dyDescent="0.3">
      <c r="A169" s="257" t="s">
        <v>1423</v>
      </c>
      <c r="B169" s="106">
        <v>2</v>
      </c>
      <c r="C169" s="98">
        <f t="shared" si="5"/>
        <v>12351.81302</v>
      </c>
      <c r="D169" s="98">
        <f t="shared" si="12"/>
        <v>14567.899284315556</v>
      </c>
      <c r="E169" s="98">
        <v>12351.81302</v>
      </c>
      <c r="F169" s="98">
        <v>266.66666666666669</v>
      </c>
      <c r="G169" s="98">
        <v>1100</v>
      </c>
      <c r="H169" s="98">
        <v>0</v>
      </c>
      <c r="I169" s="98">
        <v>1852.7719529999997</v>
      </c>
      <c r="J169" s="98">
        <v>370.55439059999998</v>
      </c>
      <c r="K169" s="98">
        <v>247.03626039999997</v>
      </c>
      <c r="L169" s="98">
        <f t="shared" si="6"/>
        <v>2216.0862643155556</v>
      </c>
      <c r="M169" s="98"/>
      <c r="N169" s="98">
        <f t="shared" si="13"/>
        <v>171.55295861111111</v>
      </c>
      <c r="O169" s="98">
        <f t="shared" si="14"/>
        <v>1715.529586111111</v>
      </c>
      <c r="P169" s="98">
        <v>329.00371959333336</v>
      </c>
      <c r="Q169" s="98">
        <v>852.27509838000003</v>
      </c>
      <c r="R169" s="98">
        <f t="shared" si="15"/>
        <v>19257.203653362219</v>
      </c>
      <c r="S169" s="98">
        <f t="shared" si="16"/>
        <v>38514.407306724439</v>
      </c>
      <c r="T169" s="98" t="s">
        <v>960</v>
      </c>
    </row>
    <row r="170" spans="1:20" ht="15.75" thickBot="1" x14ac:dyDescent="0.3">
      <c r="A170" s="257" t="s">
        <v>1423</v>
      </c>
      <c r="B170" s="106">
        <v>7</v>
      </c>
      <c r="C170" s="98">
        <f t="shared" si="5"/>
        <v>12351.81302</v>
      </c>
      <c r="D170" s="98">
        <f t="shared" si="12"/>
        <v>14567.899284315556</v>
      </c>
      <c r="E170" s="98">
        <v>12351.81302</v>
      </c>
      <c r="F170" s="98">
        <v>266.66666666666669</v>
      </c>
      <c r="G170" s="98">
        <v>0</v>
      </c>
      <c r="H170" s="98">
        <v>0</v>
      </c>
      <c r="I170" s="98">
        <v>1852.7719529999997</v>
      </c>
      <c r="J170" s="98">
        <v>370.55439059999998</v>
      </c>
      <c r="K170" s="98">
        <v>247.03626039999997</v>
      </c>
      <c r="L170" s="98">
        <f t="shared" si="6"/>
        <v>2216.0862643155556</v>
      </c>
      <c r="M170" s="98"/>
      <c r="N170" s="98">
        <f t="shared" si="13"/>
        <v>171.55295861111111</v>
      </c>
      <c r="O170" s="98">
        <f t="shared" si="14"/>
        <v>1715.529586111111</v>
      </c>
      <c r="P170" s="98">
        <v>329.00371959333336</v>
      </c>
      <c r="Q170" s="98">
        <v>852.27509838000003</v>
      </c>
      <c r="R170" s="98">
        <f t="shared" si="15"/>
        <v>18157.203653362219</v>
      </c>
      <c r="S170" s="98">
        <f t="shared" si="16"/>
        <v>127100.42557353554</v>
      </c>
      <c r="T170" s="98" t="s">
        <v>960</v>
      </c>
    </row>
    <row r="171" spans="1:20" ht="15.75" thickBot="1" x14ac:dyDescent="0.3">
      <c r="A171" s="257" t="s">
        <v>1423</v>
      </c>
      <c r="B171" s="106">
        <v>1</v>
      </c>
      <c r="C171" s="98">
        <f t="shared" si="5"/>
        <v>12351.81302</v>
      </c>
      <c r="D171" s="98">
        <f t="shared" si="12"/>
        <v>14567.899284315556</v>
      </c>
      <c r="E171" s="98">
        <v>12351.81302</v>
      </c>
      <c r="F171" s="98">
        <v>266.66666666666669</v>
      </c>
      <c r="G171" s="98">
        <v>0</v>
      </c>
      <c r="H171" s="98">
        <v>100</v>
      </c>
      <c r="I171" s="98">
        <v>1852.7719529999997</v>
      </c>
      <c r="J171" s="98">
        <v>370.55439059999998</v>
      </c>
      <c r="K171" s="98">
        <v>247.03626039999997</v>
      </c>
      <c r="L171" s="98">
        <f t="shared" si="6"/>
        <v>2216.0862643155556</v>
      </c>
      <c r="M171" s="98"/>
      <c r="N171" s="98">
        <f t="shared" si="13"/>
        <v>171.55295861111111</v>
      </c>
      <c r="O171" s="98">
        <f t="shared" si="14"/>
        <v>1715.529586111111</v>
      </c>
      <c r="P171" s="98">
        <v>329.00371959333336</v>
      </c>
      <c r="Q171" s="98">
        <v>852.27509838000003</v>
      </c>
      <c r="R171" s="98">
        <f t="shared" si="15"/>
        <v>18257.203653362219</v>
      </c>
      <c r="S171" s="98">
        <f t="shared" si="16"/>
        <v>18257.203653362219</v>
      </c>
      <c r="T171" s="98" t="s">
        <v>960</v>
      </c>
    </row>
    <row r="172" spans="1:20" ht="15.75" thickBot="1" x14ac:dyDescent="0.3">
      <c r="A172" s="257" t="s">
        <v>1424</v>
      </c>
      <c r="B172" s="106">
        <v>10</v>
      </c>
      <c r="C172" s="98">
        <f t="shared" si="5"/>
        <v>5524.1931974399995</v>
      </c>
      <c r="D172" s="98">
        <f t="shared" si="12"/>
        <v>6432.5766553657595</v>
      </c>
      <c r="E172" s="98">
        <v>5524.1931974399995</v>
      </c>
      <c r="F172" s="98">
        <v>266.66666666666669</v>
      </c>
      <c r="G172" s="98">
        <v>1100</v>
      </c>
      <c r="H172" s="98">
        <v>100</v>
      </c>
      <c r="I172" s="98">
        <v>828.62897961599992</v>
      </c>
      <c r="J172" s="98">
        <v>165.72579592319997</v>
      </c>
      <c r="K172" s="98">
        <v>110.48386394879999</v>
      </c>
      <c r="L172" s="98">
        <f t="shared" si="6"/>
        <v>908.3834579257599</v>
      </c>
      <c r="M172" s="98"/>
      <c r="N172" s="98">
        <f t="shared" si="13"/>
        <v>76.724905519999993</v>
      </c>
      <c r="O172" s="98">
        <f t="shared" si="14"/>
        <v>767.24905519999993</v>
      </c>
      <c r="P172" s="98">
        <v>64.409497205760019</v>
      </c>
      <c r="Q172" s="98">
        <v>381.16933062336005</v>
      </c>
      <c r="R172" s="98">
        <f t="shared" si="15"/>
        <v>9385.2512921437847</v>
      </c>
      <c r="S172" s="98">
        <f t="shared" si="16"/>
        <v>93852.512921437854</v>
      </c>
      <c r="T172" s="98" t="s">
        <v>960</v>
      </c>
    </row>
    <row r="173" spans="1:20" ht="15.75" thickBot="1" x14ac:dyDescent="0.3">
      <c r="A173" s="257" t="s">
        <v>1424</v>
      </c>
      <c r="B173" s="106">
        <v>10</v>
      </c>
      <c r="C173" s="98">
        <f t="shared" si="5"/>
        <v>5636.1136960000003</v>
      </c>
      <c r="D173" s="98">
        <f t="shared" si="12"/>
        <v>6563.2873620728897</v>
      </c>
      <c r="E173" s="98">
        <v>5636.1136960000003</v>
      </c>
      <c r="F173" s="98">
        <v>266.66666666666669</v>
      </c>
      <c r="G173" s="98">
        <v>1100</v>
      </c>
      <c r="H173" s="98">
        <v>100</v>
      </c>
      <c r="I173" s="98">
        <v>845.41705439999998</v>
      </c>
      <c r="J173" s="98">
        <v>169.08341088</v>
      </c>
      <c r="K173" s="98">
        <v>112.72227392000001</v>
      </c>
      <c r="L173" s="98">
        <f t="shared" si="6"/>
        <v>927.17366607288886</v>
      </c>
      <c r="M173" s="98"/>
      <c r="N173" s="98">
        <f t="shared" si="13"/>
        <v>78.279356888888898</v>
      </c>
      <c r="O173" s="98">
        <f t="shared" si="14"/>
        <v>782.7935688888889</v>
      </c>
      <c r="P173" s="98">
        <v>66.100740295111081</v>
      </c>
      <c r="Q173" s="98">
        <v>388.89184502400008</v>
      </c>
      <c r="R173" s="98">
        <f t="shared" si="15"/>
        <v>9546.068612963556</v>
      </c>
      <c r="S173" s="98">
        <f t="shared" si="16"/>
        <v>95460.686129635564</v>
      </c>
      <c r="T173" s="98" t="s">
        <v>960</v>
      </c>
    </row>
    <row r="174" spans="1:20" ht="15.75" thickBot="1" x14ac:dyDescent="0.3">
      <c r="A174" s="257" t="s">
        <v>1424</v>
      </c>
      <c r="B174" s="106">
        <v>17</v>
      </c>
      <c r="C174" s="98">
        <f t="shared" si="5"/>
        <v>5636.1166724800005</v>
      </c>
      <c r="D174" s="98">
        <f t="shared" si="12"/>
        <v>6563.2908382708092</v>
      </c>
      <c r="E174" s="98">
        <v>5636.1166724800005</v>
      </c>
      <c r="F174" s="98">
        <v>266.66666666666669</v>
      </c>
      <c r="G174" s="98">
        <v>1100</v>
      </c>
      <c r="H174" s="98">
        <v>100</v>
      </c>
      <c r="I174" s="98">
        <v>845.41750087200023</v>
      </c>
      <c r="J174" s="98">
        <v>169.08350017440003</v>
      </c>
      <c r="K174" s="98">
        <v>112.72233344960001</v>
      </c>
      <c r="L174" s="98">
        <f t="shared" si="6"/>
        <v>927.17416579080896</v>
      </c>
      <c r="M174" s="98"/>
      <c r="N174" s="98">
        <f t="shared" si="13"/>
        <v>78.279398228888894</v>
      </c>
      <c r="O174" s="98">
        <f t="shared" si="14"/>
        <v>782.79398228888897</v>
      </c>
      <c r="P174" s="98">
        <v>66.100785273031065</v>
      </c>
      <c r="Q174" s="98">
        <v>388.89205040112012</v>
      </c>
      <c r="R174" s="98">
        <f t="shared" si="15"/>
        <v>9546.0728898345969</v>
      </c>
      <c r="S174" s="98">
        <f t="shared" si="16"/>
        <v>162283.23912718814</v>
      </c>
      <c r="T174" s="98" t="s">
        <v>960</v>
      </c>
    </row>
    <row r="175" spans="1:20" ht="15.75" thickBot="1" x14ac:dyDescent="0.3">
      <c r="A175" s="257" t="s">
        <v>1424</v>
      </c>
      <c r="B175" s="106">
        <v>31</v>
      </c>
      <c r="C175" s="98">
        <f t="shared" si="5"/>
        <v>5636.718472640001</v>
      </c>
      <c r="D175" s="98">
        <f t="shared" si="12"/>
        <v>6563.9936739910054</v>
      </c>
      <c r="E175" s="98">
        <v>5636.718472640001</v>
      </c>
      <c r="F175" s="98">
        <v>266.66666666666669</v>
      </c>
      <c r="G175" s="98">
        <v>1100</v>
      </c>
      <c r="H175" s="98">
        <v>100</v>
      </c>
      <c r="I175" s="98">
        <v>845.50777089600012</v>
      </c>
      <c r="J175" s="98">
        <v>169.10155417920001</v>
      </c>
      <c r="K175" s="98">
        <v>112.73436945280002</v>
      </c>
      <c r="L175" s="98">
        <f t="shared" si="6"/>
        <v>927.2752013510044</v>
      </c>
      <c r="M175" s="98"/>
      <c r="N175" s="98">
        <f t="shared" si="13"/>
        <v>78.28775656444445</v>
      </c>
      <c r="O175" s="98">
        <f t="shared" si="14"/>
        <v>782.87756564444453</v>
      </c>
      <c r="P175" s="98">
        <v>66.109879142115503</v>
      </c>
      <c r="Q175" s="98">
        <v>388.9335746121601</v>
      </c>
      <c r="R175" s="98">
        <f t="shared" si="15"/>
        <v>9546.9376097978329</v>
      </c>
      <c r="S175" s="98">
        <f t="shared" si="16"/>
        <v>295955.06590373284</v>
      </c>
      <c r="T175" s="98" t="s">
        <v>960</v>
      </c>
    </row>
    <row r="176" spans="1:20" ht="15.75" thickBot="1" x14ac:dyDescent="0.3">
      <c r="A176" s="257" t="s">
        <v>1424</v>
      </c>
      <c r="B176" s="106">
        <v>1</v>
      </c>
      <c r="C176" s="98">
        <f t="shared" si="5"/>
        <v>5636.72</v>
      </c>
      <c r="D176" s="98">
        <f t="shared" si="12"/>
        <v>6563.995457777778</v>
      </c>
      <c r="E176" s="98">
        <v>5636.72</v>
      </c>
      <c r="F176" s="98">
        <v>266.66666666666669</v>
      </c>
      <c r="G176" s="98">
        <v>1100</v>
      </c>
      <c r="H176" s="98">
        <v>100</v>
      </c>
      <c r="I176" s="98">
        <v>845.50799999999992</v>
      </c>
      <c r="J176" s="98">
        <v>169.10159999999999</v>
      </c>
      <c r="K176" s="98">
        <v>112.73439999999999</v>
      </c>
      <c r="L176" s="98">
        <f t="shared" si="6"/>
        <v>927.27545777777766</v>
      </c>
      <c r="M176" s="98"/>
      <c r="N176" s="98">
        <f t="shared" si="13"/>
        <v>78.287777777777777</v>
      </c>
      <c r="O176" s="98">
        <f t="shared" si="14"/>
        <v>782.87777777777774</v>
      </c>
      <c r="P176" s="98">
        <v>66.109902222222146</v>
      </c>
      <c r="Q176" s="98">
        <v>388.93368000000004</v>
      </c>
      <c r="R176" s="98">
        <f t="shared" si="15"/>
        <v>9546.9398044444442</v>
      </c>
      <c r="S176" s="98">
        <f t="shared" si="16"/>
        <v>9546.9398044444442</v>
      </c>
      <c r="T176" s="98" t="s">
        <v>960</v>
      </c>
    </row>
    <row r="177" spans="1:20" ht="15.75" thickBot="1" x14ac:dyDescent="0.3">
      <c r="A177" s="257" t="s">
        <v>1424</v>
      </c>
      <c r="B177" s="106">
        <v>1</v>
      </c>
      <c r="C177" s="98">
        <f t="shared" si="5"/>
        <v>5637.4905935999996</v>
      </c>
      <c r="D177" s="98">
        <f t="shared" si="12"/>
        <v>6564.895425481066</v>
      </c>
      <c r="E177" s="98">
        <v>5637.4905935999996</v>
      </c>
      <c r="F177" s="98">
        <v>266.66666666666669</v>
      </c>
      <c r="G177" s="98">
        <v>1100</v>
      </c>
      <c r="H177" s="98">
        <v>100</v>
      </c>
      <c r="I177" s="98">
        <v>845.62358903999984</v>
      </c>
      <c r="J177" s="98">
        <v>169.12471780799999</v>
      </c>
      <c r="K177" s="98">
        <v>112.749811872</v>
      </c>
      <c r="L177" s="98">
        <f t="shared" si="6"/>
        <v>927.40483188106657</v>
      </c>
      <c r="M177" s="98"/>
      <c r="N177" s="98">
        <f t="shared" si="13"/>
        <v>78.298480466666661</v>
      </c>
      <c r="O177" s="98">
        <f t="shared" si="14"/>
        <v>782.98480466666661</v>
      </c>
      <c r="P177" s="98">
        <v>66.121546747733319</v>
      </c>
      <c r="Q177" s="98">
        <v>388.9868509584</v>
      </c>
      <c r="R177" s="98">
        <f t="shared" si="15"/>
        <v>9548.0470618261315</v>
      </c>
      <c r="S177" s="98">
        <f t="shared" si="16"/>
        <v>9548.0470618261315</v>
      </c>
      <c r="T177" s="98" t="s">
        <v>960</v>
      </c>
    </row>
    <row r="178" spans="1:20" ht="15.75" thickBot="1" x14ac:dyDescent="0.3">
      <c r="A178" s="257" t="s">
        <v>1424</v>
      </c>
      <c r="B178" s="106">
        <v>4</v>
      </c>
      <c r="C178" s="98">
        <f t="shared" si="5"/>
        <v>5637.5587219200006</v>
      </c>
      <c r="D178" s="98">
        <f t="shared" si="12"/>
        <v>6564.974991789014</v>
      </c>
      <c r="E178" s="98">
        <v>5637.5587219200006</v>
      </c>
      <c r="F178" s="98">
        <v>266.66666666666669</v>
      </c>
      <c r="G178" s="98">
        <v>1100</v>
      </c>
      <c r="H178" s="98">
        <v>100</v>
      </c>
      <c r="I178" s="98">
        <v>845.63380828800007</v>
      </c>
      <c r="J178" s="98">
        <v>169.12676165759999</v>
      </c>
      <c r="K178" s="98">
        <v>112.75117443840001</v>
      </c>
      <c r="L178" s="98">
        <f t="shared" si="6"/>
        <v>927.4162698690136</v>
      </c>
      <c r="M178" s="98"/>
      <c r="N178" s="98">
        <f t="shared" si="13"/>
        <v>78.299426693333345</v>
      </c>
      <c r="O178" s="98">
        <f t="shared" si="14"/>
        <v>782.99426693333351</v>
      </c>
      <c r="P178" s="98">
        <v>66.122576242346724</v>
      </c>
      <c r="Q178" s="98">
        <v>388.99155181248005</v>
      </c>
      <c r="R178" s="98">
        <f t="shared" si="15"/>
        <v>9548.1449546521617</v>
      </c>
      <c r="S178" s="98">
        <f t="shared" si="16"/>
        <v>38192.579818608647</v>
      </c>
      <c r="T178" s="98" t="s">
        <v>960</v>
      </c>
    </row>
    <row r="179" spans="1:20" ht="15.75" thickBot="1" x14ac:dyDescent="0.3">
      <c r="A179" s="257" t="s">
        <v>1424</v>
      </c>
      <c r="B179" s="106">
        <v>1</v>
      </c>
      <c r="C179" s="98">
        <f t="shared" si="5"/>
        <v>5637.72</v>
      </c>
      <c r="D179" s="98">
        <f t="shared" si="12"/>
        <v>6565.1633466666672</v>
      </c>
      <c r="E179" s="98">
        <v>5637.72</v>
      </c>
      <c r="F179" s="98">
        <v>266.66666666666669</v>
      </c>
      <c r="G179" s="98">
        <v>1100</v>
      </c>
      <c r="H179" s="98">
        <v>100</v>
      </c>
      <c r="I179" s="98">
        <v>845.6579999999999</v>
      </c>
      <c r="J179" s="98">
        <v>169.13159999999999</v>
      </c>
      <c r="K179" s="98">
        <v>112.75439999999999</v>
      </c>
      <c r="L179" s="98">
        <f t="shared" si="6"/>
        <v>927.4433466666668</v>
      </c>
      <c r="M179" s="98"/>
      <c r="N179" s="98">
        <f t="shared" si="13"/>
        <v>78.301666666666662</v>
      </c>
      <c r="O179" s="98">
        <f t="shared" si="14"/>
        <v>783.01666666666677</v>
      </c>
      <c r="P179" s="98">
        <v>66.125013333333371</v>
      </c>
      <c r="Q179" s="98">
        <v>389.00268000000005</v>
      </c>
      <c r="R179" s="98">
        <f t="shared" si="15"/>
        <v>9548.3766933333318</v>
      </c>
      <c r="S179" s="98">
        <f t="shared" si="16"/>
        <v>9548.3766933333318</v>
      </c>
      <c r="T179" s="98" t="s">
        <v>960</v>
      </c>
    </row>
    <row r="180" spans="1:20" ht="15.75" thickBot="1" x14ac:dyDescent="0.3">
      <c r="A180" s="257" t="s">
        <v>1424</v>
      </c>
      <c r="B180" s="106">
        <v>24</v>
      </c>
      <c r="C180" s="98">
        <f t="shared" si="5"/>
        <v>5810.8</v>
      </c>
      <c r="D180" s="98">
        <f t="shared" si="12"/>
        <v>6767.3015555555558</v>
      </c>
      <c r="E180" s="98">
        <v>5810.8</v>
      </c>
      <c r="F180" s="98">
        <v>266.66666666666669</v>
      </c>
      <c r="G180" s="98">
        <v>1100</v>
      </c>
      <c r="H180" s="98">
        <v>100</v>
      </c>
      <c r="I180" s="98">
        <v>871.62</v>
      </c>
      <c r="J180" s="98">
        <v>174.32399999999998</v>
      </c>
      <c r="K180" s="98">
        <v>116.21600000000001</v>
      </c>
      <c r="L180" s="98">
        <f t="shared" si="6"/>
        <v>956.50155555555546</v>
      </c>
      <c r="M180" s="98"/>
      <c r="N180" s="98">
        <f t="shared" si="13"/>
        <v>80.705555555555563</v>
      </c>
      <c r="O180" s="98">
        <f t="shared" si="14"/>
        <v>807.05555555555554</v>
      </c>
      <c r="P180" s="98">
        <v>68.740444444444393</v>
      </c>
      <c r="Q180" s="98">
        <v>400.94520000000006</v>
      </c>
      <c r="R180" s="98">
        <f t="shared" si="15"/>
        <v>9797.0734222222218</v>
      </c>
      <c r="S180" s="98">
        <f t="shared" si="16"/>
        <v>235129.76213333331</v>
      </c>
      <c r="T180" s="98" t="s">
        <v>960</v>
      </c>
    </row>
    <row r="181" spans="1:20" ht="15.75" thickBot="1" x14ac:dyDescent="0.3">
      <c r="A181" s="257" t="s">
        <v>1424</v>
      </c>
      <c r="B181" s="106">
        <v>1</v>
      </c>
      <c r="C181" s="98">
        <f t="shared" si="5"/>
        <v>5959.6240000000007</v>
      </c>
      <c r="D181" s="98">
        <f t="shared" si="12"/>
        <v>6941.1114515555564</v>
      </c>
      <c r="E181" s="98">
        <v>5959.6240000000007</v>
      </c>
      <c r="F181" s="98">
        <v>266.66666666666669</v>
      </c>
      <c r="G181" s="98">
        <v>1100</v>
      </c>
      <c r="H181" s="98">
        <v>100</v>
      </c>
      <c r="I181" s="98">
        <v>893.94360000000006</v>
      </c>
      <c r="J181" s="98">
        <v>178.78872000000001</v>
      </c>
      <c r="K181" s="98">
        <v>119.19248000000003</v>
      </c>
      <c r="L181" s="98">
        <f t="shared" si="6"/>
        <v>981.48745155555571</v>
      </c>
      <c r="M181" s="98"/>
      <c r="N181" s="98">
        <f t="shared" si="13"/>
        <v>82.77255555555557</v>
      </c>
      <c r="O181" s="98">
        <f t="shared" si="14"/>
        <v>827.72555555555573</v>
      </c>
      <c r="P181" s="98">
        <v>70.98934044444448</v>
      </c>
      <c r="Q181" s="98">
        <v>411.21405600000008</v>
      </c>
      <c r="R181" s="98">
        <f t="shared" si="15"/>
        <v>10010.916974222226</v>
      </c>
      <c r="S181" s="98">
        <f t="shared" si="16"/>
        <v>10010.916974222226</v>
      </c>
      <c r="T181" s="98" t="s">
        <v>960</v>
      </c>
    </row>
    <row r="182" spans="1:20" ht="15.75" thickBot="1" x14ac:dyDescent="0.3">
      <c r="A182" s="257" t="s">
        <v>1424</v>
      </c>
      <c r="B182" s="106">
        <v>2</v>
      </c>
      <c r="C182" s="98">
        <f t="shared" si="5"/>
        <v>6225.1858000000002</v>
      </c>
      <c r="D182" s="98">
        <f t="shared" si="12"/>
        <v>7251.2581270888895</v>
      </c>
      <c r="E182" s="98">
        <v>6225.1858000000002</v>
      </c>
      <c r="F182" s="98">
        <v>266.66666666666669</v>
      </c>
      <c r="G182" s="98">
        <v>1100</v>
      </c>
      <c r="H182" s="98">
        <v>100</v>
      </c>
      <c r="I182" s="98">
        <v>933.77787000000001</v>
      </c>
      <c r="J182" s="98">
        <v>186.75557400000002</v>
      </c>
      <c r="K182" s="98">
        <v>124.50371600000001</v>
      </c>
      <c r="L182" s="98">
        <f t="shared" si="6"/>
        <v>1026.0723270888889</v>
      </c>
      <c r="M182" s="98"/>
      <c r="N182" s="98">
        <f t="shared" si="13"/>
        <v>86.460913888888896</v>
      </c>
      <c r="O182" s="98">
        <f t="shared" si="14"/>
        <v>864.60913888888888</v>
      </c>
      <c r="P182" s="98">
        <v>75.002274311111094</v>
      </c>
      <c r="Q182" s="98">
        <v>429.53782020000011</v>
      </c>
      <c r="R182" s="98">
        <f t="shared" si="15"/>
        <v>10392.499773955555</v>
      </c>
      <c r="S182" s="98">
        <f t="shared" si="16"/>
        <v>20784.999547911109</v>
      </c>
      <c r="T182" s="98" t="s">
        <v>960</v>
      </c>
    </row>
    <row r="183" spans="1:20" ht="15.75" thickBot="1" x14ac:dyDescent="0.3">
      <c r="A183" s="257" t="s">
        <v>1424</v>
      </c>
      <c r="B183" s="106">
        <v>1</v>
      </c>
      <c r="C183" s="98">
        <f t="shared" si="5"/>
        <v>6225.18819136</v>
      </c>
      <c r="D183" s="98">
        <f t="shared" si="12"/>
        <v>7251.2609199316621</v>
      </c>
      <c r="E183" s="98">
        <v>6225.18819136</v>
      </c>
      <c r="F183" s="98">
        <v>266.66666666666669</v>
      </c>
      <c r="G183" s="98">
        <v>1100</v>
      </c>
      <c r="H183" s="98">
        <v>100</v>
      </c>
      <c r="I183" s="98">
        <v>933.77822870399996</v>
      </c>
      <c r="J183" s="98">
        <v>186.75564574079999</v>
      </c>
      <c r="K183" s="98">
        <v>124.50376382719999</v>
      </c>
      <c r="L183" s="98">
        <f t="shared" si="6"/>
        <v>1026.0727285716623</v>
      </c>
      <c r="M183" s="98"/>
      <c r="N183" s="98">
        <f t="shared" si="13"/>
        <v>86.460947102222221</v>
      </c>
      <c r="O183" s="98">
        <f t="shared" si="14"/>
        <v>864.60947102222224</v>
      </c>
      <c r="P183" s="98">
        <v>75.002310447217795</v>
      </c>
      <c r="Q183" s="98">
        <v>429.53798520383998</v>
      </c>
      <c r="R183" s="98">
        <f t="shared" si="15"/>
        <v>10392.50321007417</v>
      </c>
      <c r="S183" s="98">
        <f t="shared" si="16"/>
        <v>10392.50321007417</v>
      </c>
      <c r="T183" s="98" t="s">
        <v>960</v>
      </c>
    </row>
    <row r="184" spans="1:20" ht="15.75" thickBot="1" x14ac:dyDescent="0.3">
      <c r="A184" s="257" t="s">
        <v>1424</v>
      </c>
      <c r="B184" s="106">
        <v>1</v>
      </c>
      <c r="C184" s="98">
        <f t="shared" si="5"/>
        <v>6275.8302425600004</v>
      </c>
      <c r="D184" s="98">
        <f t="shared" si="12"/>
        <v>7310.4052088386852</v>
      </c>
      <c r="E184" s="98">
        <v>6275.8302425600004</v>
      </c>
      <c r="F184" s="98">
        <v>266.66666666666669</v>
      </c>
      <c r="G184" s="98">
        <v>1100</v>
      </c>
      <c r="H184" s="98">
        <v>100</v>
      </c>
      <c r="I184" s="98">
        <v>941.37453638399995</v>
      </c>
      <c r="J184" s="98">
        <v>188.27490727680001</v>
      </c>
      <c r="K184" s="98">
        <v>125.5166048512</v>
      </c>
      <c r="L184" s="98">
        <f t="shared" si="6"/>
        <v>1034.5749662786843</v>
      </c>
      <c r="M184" s="98"/>
      <c r="N184" s="98">
        <f t="shared" si="13"/>
        <v>87.164308924444455</v>
      </c>
      <c r="O184" s="98">
        <f t="shared" si="14"/>
        <v>871.64308924444447</v>
      </c>
      <c r="P184" s="98">
        <v>75.767568109795505</v>
      </c>
      <c r="Q184" s="98">
        <v>433.03228673664006</v>
      </c>
      <c r="R184" s="98">
        <f t="shared" si="15"/>
        <v>10465.270210753992</v>
      </c>
      <c r="S184" s="98">
        <f t="shared" si="16"/>
        <v>10465.270210753992</v>
      </c>
      <c r="T184" s="98" t="s">
        <v>960</v>
      </c>
    </row>
    <row r="185" spans="1:20" ht="15.75" thickBot="1" x14ac:dyDescent="0.3">
      <c r="A185" s="257" t="s">
        <v>1424</v>
      </c>
      <c r="B185" s="106">
        <v>91</v>
      </c>
      <c r="C185" s="98">
        <f t="shared" si="5"/>
        <v>6276.3071408000005</v>
      </c>
      <c r="D185" s="98">
        <f t="shared" si="12"/>
        <v>7310.9621729943119</v>
      </c>
      <c r="E185" s="98">
        <v>6276.3071408000005</v>
      </c>
      <c r="F185" s="98">
        <v>266.66666666666669</v>
      </c>
      <c r="G185" s="98">
        <v>1100</v>
      </c>
      <c r="H185" s="98">
        <v>100</v>
      </c>
      <c r="I185" s="98">
        <v>941.44607112000006</v>
      </c>
      <c r="J185" s="98">
        <v>188.28921422400003</v>
      </c>
      <c r="K185" s="98">
        <v>125.52614281600002</v>
      </c>
      <c r="L185" s="98">
        <f t="shared" si="6"/>
        <v>1034.6550321943109</v>
      </c>
      <c r="M185" s="98"/>
      <c r="N185" s="98">
        <f t="shared" si="13"/>
        <v>87.170932511111118</v>
      </c>
      <c r="O185" s="98">
        <f t="shared" si="14"/>
        <v>871.70932511111107</v>
      </c>
      <c r="P185" s="98">
        <v>75.774774572088845</v>
      </c>
      <c r="Q185" s="98">
        <v>433.06519271520011</v>
      </c>
      <c r="R185" s="98">
        <f t="shared" si="15"/>
        <v>10465.955460536177</v>
      </c>
      <c r="S185" s="98">
        <f t="shared" si="16"/>
        <v>952401.94690879213</v>
      </c>
      <c r="T185" s="98" t="s">
        <v>960</v>
      </c>
    </row>
    <row r="186" spans="1:20" ht="15.75" thickBot="1" x14ac:dyDescent="0.3">
      <c r="A186" s="257" t="s">
        <v>1424</v>
      </c>
      <c r="B186" s="106">
        <v>2</v>
      </c>
      <c r="C186" s="98">
        <f t="shared" si="5"/>
        <v>6276.31</v>
      </c>
      <c r="D186" s="98">
        <f t="shared" si="12"/>
        <v>7310.965512222223</v>
      </c>
      <c r="E186" s="98">
        <v>6276.31</v>
      </c>
      <c r="F186" s="98">
        <v>266.66666666666669</v>
      </c>
      <c r="G186" s="98">
        <v>1100</v>
      </c>
      <c r="H186" s="98">
        <v>100</v>
      </c>
      <c r="I186" s="98">
        <v>941.44650000000001</v>
      </c>
      <c r="J186" s="98">
        <v>188.2893</v>
      </c>
      <c r="K186" s="98">
        <v>125.5262</v>
      </c>
      <c r="L186" s="98">
        <f t="shared" si="6"/>
        <v>1034.6555122222223</v>
      </c>
      <c r="M186" s="98"/>
      <c r="N186" s="98">
        <f t="shared" si="13"/>
        <v>87.170972222222233</v>
      </c>
      <c r="O186" s="98">
        <f t="shared" si="14"/>
        <v>871.70972222222235</v>
      </c>
      <c r="P186" s="98">
        <v>75.774817777777812</v>
      </c>
      <c r="Q186" s="98">
        <v>433.06539000000004</v>
      </c>
      <c r="R186" s="98">
        <f t="shared" si="15"/>
        <v>10465.959568888889</v>
      </c>
      <c r="S186" s="98">
        <f t="shared" si="16"/>
        <v>20931.919137777779</v>
      </c>
      <c r="T186" s="98" t="s">
        <v>960</v>
      </c>
    </row>
    <row r="187" spans="1:20" ht="15.75" thickBot="1" x14ac:dyDescent="0.3">
      <c r="A187" s="257" t="s">
        <v>1424</v>
      </c>
      <c r="B187" s="106">
        <v>1</v>
      </c>
      <c r="C187" s="98">
        <f t="shared" si="5"/>
        <v>6501.6302044800013</v>
      </c>
      <c r="D187" s="98">
        <f t="shared" si="12"/>
        <v>7574.1144754765883</v>
      </c>
      <c r="E187" s="98">
        <v>6501.6302044800013</v>
      </c>
      <c r="F187" s="98">
        <v>266.66666666666669</v>
      </c>
      <c r="G187" s="98">
        <v>1100</v>
      </c>
      <c r="H187" s="98">
        <v>100</v>
      </c>
      <c r="I187" s="98">
        <v>975.24453067200011</v>
      </c>
      <c r="J187" s="98">
        <v>195.0489061344</v>
      </c>
      <c r="K187" s="98">
        <v>130.03260408960003</v>
      </c>
      <c r="L187" s="98">
        <f t="shared" si="6"/>
        <v>1072.4842709965869</v>
      </c>
      <c r="M187" s="98"/>
      <c r="N187" s="98">
        <f t="shared" si="13"/>
        <v>90.300419506666685</v>
      </c>
      <c r="O187" s="98">
        <f t="shared" si="14"/>
        <v>903.00419506666685</v>
      </c>
      <c r="P187" s="98">
        <v>79.179656423253448</v>
      </c>
      <c r="Q187" s="98">
        <v>448.61248410912009</v>
      </c>
      <c r="R187" s="98">
        <f t="shared" si="15"/>
        <v>10789.719667148374</v>
      </c>
      <c r="S187" s="98">
        <f t="shared" si="16"/>
        <v>10789.719667148374</v>
      </c>
      <c r="T187" s="98" t="s">
        <v>960</v>
      </c>
    </row>
    <row r="188" spans="1:20" ht="15.75" thickBot="1" x14ac:dyDescent="0.3">
      <c r="A188" s="257" t="s">
        <v>1424</v>
      </c>
      <c r="B188" s="106">
        <v>1</v>
      </c>
      <c r="C188" s="98">
        <f t="shared" si="5"/>
        <v>6782.9</v>
      </c>
      <c r="D188" s="98">
        <f t="shared" si="12"/>
        <v>7910.2895730263153</v>
      </c>
      <c r="E188" s="98">
        <v>6782.9</v>
      </c>
      <c r="F188" s="98">
        <v>282.62083333333334</v>
      </c>
      <c r="G188" s="98">
        <v>1100</v>
      </c>
      <c r="H188" s="98">
        <v>100</v>
      </c>
      <c r="I188" s="98">
        <v>1017.4349999999998</v>
      </c>
      <c r="J188" s="98">
        <v>203.48699999999997</v>
      </c>
      <c r="K188" s="98">
        <v>135.65799999999999</v>
      </c>
      <c r="L188" s="98">
        <f t="shared" si="6"/>
        <v>1127.3895730263157</v>
      </c>
      <c r="M188" s="98"/>
      <c r="N188" s="98">
        <f t="shared" si="13"/>
        <v>94.206944444444446</v>
      </c>
      <c r="O188" s="98">
        <f t="shared" si="14"/>
        <v>942.06944444444446</v>
      </c>
      <c r="P188" s="98">
        <v>91.113184137426856</v>
      </c>
      <c r="Q188" s="98">
        <v>468.02009999999996</v>
      </c>
      <c r="R188" s="98">
        <f t="shared" si="15"/>
        <v>11217.510506359647</v>
      </c>
      <c r="S188" s="98">
        <f t="shared" si="16"/>
        <v>11217.510506359647</v>
      </c>
      <c r="T188" s="98" t="s">
        <v>960</v>
      </c>
    </row>
    <row r="189" spans="1:20" ht="15.75" thickBot="1" x14ac:dyDescent="0.3">
      <c r="A189" s="257" t="s">
        <v>1424</v>
      </c>
      <c r="B189" s="106">
        <v>2</v>
      </c>
      <c r="C189" s="98">
        <f t="shared" si="5"/>
        <v>6782.9073440000002</v>
      </c>
      <c r="D189" s="98">
        <f t="shared" si="12"/>
        <v>7910.298578445263</v>
      </c>
      <c r="E189" s="98">
        <v>6782.9073440000002</v>
      </c>
      <c r="F189" s="98">
        <v>266.66666666666669</v>
      </c>
      <c r="G189" s="98">
        <v>1100</v>
      </c>
      <c r="H189" s="98">
        <v>100</v>
      </c>
      <c r="I189" s="98">
        <v>1017.4361016000001</v>
      </c>
      <c r="J189" s="98">
        <v>203.48722032000001</v>
      </c>
      <c r="K189" s="98">
        <v>135.65814688</v>
      </c>
      <c r="L189" s="98">
        <f t="shared" si="6"/>
        <v>1127.3912344452633</v>
      </c>
      <c r="M189" s="98"/>
      <c r="N189" s="98">
        <f t="shared" si="13"/>
        <v>94.207046444444458</v>
      </c>
      <c r="O189" s="98">
        <f t="shared" si="14"/>
        <v>942.0704644444445</v>
      </c>
      <c r="P189" s="98">
        <v>91.113723556374339</v>
      </c>
      <c r="Q189" s="98">
        <v>468.02060673600005</v>
      </c>
      <c r="R189" s="98">
        <f t="shared" si="15"/>
        <v>11201.56732064793</v>
      </c>
      <c r="S189" s="98">
        <f t="shared" si="16"/>
        <v>22403.134641295859</v>
      </c>
      <c r="T189" s="98" t="s">
        <v>960</v>
      </c>
    </row>
    <row r="190" spans="1:20" ht="15.75" thickBot="1" x14ac:dyDescent="0.3">
      <c r="A190" s="257" t="s">
        <v>1424</v>
      </c>
      <c r="B190" s="106">
        <v>31</v>
      </c>
      <c r="C190" s="98">
        <f t="shared" si="5"/>
        <v>6782.9093283200009</v>
      </c>
      <c r="D190" s="98">
        <f t="shared" si="12"/>
        <v>7910.301011674148</v>
      </c>
      <c r="E190" s="98">
        <v>6782.9093283200009</v>
      </c>
      <c r="F190" s="98">
        <v>266.66666666666669</v>
      </c>
      <c r="G190" s="98">
        <v>1100</v>
      </c>
      <c r="H190" s="98">
        <v>100</v>
      </c>
      <c r="I190" s="98">
        <v>1017.4363992480002</v>
      </c>
      <c r="J190" s="98">
        <v>203.48727984960001</v>
      </c>
      <c r="K190" s="98">
        <v>135.65818656640002</v>
      </c>
      <c r="L190" s="98">
        <f t="shared" si="6"/>
        <v>1127.3916833541475</v>
      </c>
      <c r="M190" s="98"/>
      <c r="N190" s="98">
        <f t="shared" si="13"/>
        <v>94.207074004444451</v>
      </c>
      <c r="O190" s="98">
        <f t="shared" si="14"/>
        <v>942.07074004444451</v>
      </c>
      <c r="P190" s="98">
        <v>91.113869305258518</v>
      </c>
      <c r="Q190" s="98">
        <v>468.02074365408004</v>
      </c>
      <c r="R190" s="98">
        <f t="shared" si="15"/>
        <v>11201.570287658895</v>
      </c>
      <c r="S190" s="98">
        <f t="shared" si="16"/>
        <v>347248.67891742574</v>
      </c>
      <c r="T190" s="98" t="s">
        <v>960</v>
      </c>
    </row>
    <row r="191" spans="1:20" ht="15.75" thickBot="1" x14ac:dyDescent="0.3">
      <c r="A191" s="257" t="s">
        <v>1424</v>
      </c>
      <c r="B191" s="106">
        <v>1</v>
      </c>
      <c r="C191" s="98">
        <f t="shared" si="5"/>
        <v>6782.91</v>
      </c>
      <c r="D191" s="98">
        <f t="shared" si="12"/>
        <v>7910.3018353070174</v>
      </c>
      <c r="E191" s="98">
        <v>6782.91</v>
      </c>
      <c r="F191" s="98">
        <v>266.66666666666669</v>
      </c>
      <c r="G191" s="98">
        <v>1100</v>
      </c>
      <c r="H191" s="98">
        <v>100</v>
      </c>
      <c r="I191" s="98">
        <v>1017.4364999999999</v>
      </c>
      <c r="J191" s="98">
        <v>203.4873</v>
      </c>
      <c r="K191" s="98">
        <v>135.65819999999999</v>
      </c>
      <c r="L191" s="98">
        <f t="shared" si="6"/>
        <v>1127.3918353070176</v>
      </c>
      <c r="M191" s="98"/>
      <c r="N191" s="98">
        <f t="shared" si="13"/>
        <v>94.207083333333344</v>
      </c>
      <c r="O191" s="98">
        <f t="shared" si="14"/>
        <v>942.07083333333333</v>
      </c>
      <c r="P191" s="98">
        <v>91.113918640350832</v>
      </c>
      <c r="Q191" s="98">
        <v>468.02079000000003</v>
      </c>
      <c r="R191" s="98">
        <f t="shared" si="15"/>
        <v>11201.571291973685</v>
      </c>
      <c r="S191" s="98">
        <f t="shared" si="16"/>
        <v>11201.571291973685</v>
      </c>
      <c r="T191" s="98" t="s">
        <v>960</v>
      </c>
    </row>
    <row r="192" spans="1:20" ht="15.75" thickBot="1" x14ac:dyDescent="0.3">
      <c r="A192" s="257" t="s">
        <v>1424</v>
      </c>
      <c r="B192" s="106">
        <v>1</v>
      </c>
      <c r="C192" s="98">
        <f t="shared" si="5"/>
        <v>6783.1380000000008</v>
      </c>
      <c r="D192" s="98">
        <f t="shared" si="12"/>
        <v>7910.5814153070187</v>
      </c>
      <c r="E192" s="98">
        <v>6783.1380000000008</v>
      </c>
      <c r="F192" s="98">
        <v>266.66666666666669</v>
      </c>
      <c r="G192" s="98">
        <v>1100</v>
      </c>
      <c r="H192" s="98">
        <v>100</v>
      </c>
      <c r="I192" s="98">
        <v>1017.4707000000002</v>
      </c>
      <c r="J192" s="98">
        <v>203.49414000000004</v>
      </c>
      <c r="K192" s="98">
        <v>135.66276000000002</v>
      </c>
      <c r="L192" s="98">
        <f t="shared" si="6"/>
        <v>1127.4434153070176</v>
      </c>
      <c r="M192" s="98"/>
      <c r="N192" s="98">
        <f t="shared" si="13"/>
        <v>94.210250000000016</v>
      </c>
      <c r="O192" s="98">
        <f t="shared" si="14"/>
        <v>942.10250000000008</v>
      </c>
      <c r="P192" s="98">
        <v>91.13066530701758</v>
      </c>
      <c r="Q192" s="98">
        <v>468.0365220000001</v>
      </c>
      <c r="R192" s="98">
        <f t="shared" si="15"/>
        <v>11201.912203973687</v>
      </c>
      <c r="S192" s="98">
        <f t="shared" si="16"/>
        <v>11201.912203973687</v>
      </c>
      <c r="T192" s="98" t="s">
        <v>960</v>
      </c>
    </row>
    <row r="193" spans="1:20" ht="15.75" thickBot="1" x14ac:dyDescent="0.3">
      <c r="A193" s="257" t="s">
        <v>1424</v>
      </c>
      <c r="B193" s="106">
        <v>1</v>
      </c>
      <c r="C193" s="98">
        <f t="shared" si="5"/>
        <v>7144.5980000000009</v>
      </c>
      <c r="D193" s="98">
        <f t="shared" si="12"/>
        <v>8353.8138135526333</v>
      </c>
      <c r="E193" s="98">
        <v>7144.5980000000009</v>
      </c>
      <c r="F193" s="98">
        <v>266.66666666666669</v>
      </c>
      <c r="G193" s="98">
        <v>1100</v>
      </c>
      <c r="H193" s="98">
        <v>100</v>
      </c>
      <c r="I193" s="98">
        <v>1071.6897000000001</v>
      </c>
      <c r="J193" s="98">
        <v>214.33794</v>
      </c>
      <c r="K193" s="98">
        <v>142.89196000000001</v>
      </c>
      <c r="L193" s="98">
        <f t="shared" si="6"/>
        <v>1209.2158135526317</v>
      </c>
      <c r="M193" s="98"/>
      <c r="N193" s="98">
        <f t="shared" si="13"/>
        <v>99.230527777777795</v>
      </c>
      <c r="O193" s="98">
        <f t="shared" si="14"/>
        <v>992.30527777777786</v>
      </c>
      <c r="P193" s="98">
        <v>117.68000799707603</v>
      </c>
      <c r="Q193" s="98">
        <v>492.97726200000011</v>
      </c>
      <c r="R193" s="98">
        <f t="shared" si="15"/>
        <v>11742.377342219301</v>
      </c>
      <c r="S193" s="98">
        <f t="shared" si="16"/>
        <v>11742.377342219301</v>
      </c>
      <c r="T193" s="98" t="s">
        <v>960</v>
      </c>
    </row>
    <row r="194" spans="1:20" ht="15.75" thickBot="1" x14ac:dyDescent="0.3">
      <c r="A194" s="257" t="s">
        <v>1424</v>
      </c>
      <c r="B194" s="106">
        <v>1</v>
      </c>
      <c r="C194" s="98">
        <f t="shared" si="5"/>
        <v>7144.7</v>
      </c>
      <c r="D194" s="98">
        <f t="shared" si="12"/>
        <v>8353.9388888157882</v>
      </c>
      <c r="E194" s="98">
        <v>7144.7</v>
      </c>
      <c r="F194" s="98">
        <v>266.66666666666669</v>
      </c>
      <c r="G194" s="98">
        <v>1100</v>
      </c>
      <c r="H194" s="98">
        <v>100</v>
      </c>
      <c r="I194" s="98">
        <v>1071.7049999999999</v>
      </c>
      <c r="J194" s="98">
        <v>214.34099999999998</v>
      </c>
      <c r="K194" s="98">
        <v>142.89399999999998</v>
      </c>
      <c r="L194" s="98">
        <f t="shared" si="6"/>
        <v>1209.2388888157893</v>
      </c>
      <c r="M194" s="98"/>
      <c r="N194" s="98">
        <f t="shared" si="13"/>
        <v>99.231944444444437</v>
      </c>
      <c r="O194" s="98">
        <f t="shared" si="14"/>
        <v>992.31944444444446</v>
      </c>
      <c r="P194" s="98">
        <v>117.6874999269005</v>
      </c>
      <c r="Q194" s="98">
        <v>492.98430000000002</v>
      </c>
      <c r="R194" s="98">
        <f t="shared" si="15"/>
        <v>11742.529855482457</v>
      </c>
      <c r="S194" s="98">
        <f t="shared" si="16"/>
        <v>11742.529855482457</v>
      </c>
      <c r="T194" s="98" t="s">
        <v>960</v>
      </c>
    </row>
    <row r="195" spans="1:20" ht="15.75" thickBot="1" x14ac:dyDescent="0.3">
      <c r="A195" s="257" t="s">
        <v>1424</v>
      </c>
      <c r="B195" s="106">
        <v>1</v>
      </c>
      <c r="C195" s="98">
        <f t="shared" si="5"/>
        <v>7144.7047716799998</v>
      </c>
      <c r="D195" s="98">
        <f t="shared" si="12"/>
        <v>8353.9447399837463</v>
      </c>
      <c r="E195" s="98">
        <v>7144.7047716799998</v>
      </c>
      <c r="F195" s="98">
        <v>266.66666666666669</v>
      </c>
      <c r="G195" s="98">
        <v>1100</v>
      </c>
      <c r="H195" s="98">
        <v>100</v>
      </c>
      <c r="I195" s="98">
        <v>1071.7057157519998</v>
      </c>
      <c r="J195" s="98">
        <v>214.34114315039997</v>
      </c>
      <c r="K195" s="98">
        <v>142.8940954336</v>
      </c>
      <c r="L195" s="98">
        <f t="shared" si="6"/>
        <v>1209.2399683037472</v>
      </c>
      <c r="M195" s="98"/>
      <c r="N195" s="98">
        <f t="shared" si="13"/>
        <v>99.232010717777783</v>
      </c>
      <c r="O195" s="98">
        <f t="shared" si="14"/>
        <v>992.32010717777769</v>
      </c>
      <c r="P195" s="98">
        <v>117.68785040819181</v>
      </c>
      <c r="Q195" s="98">
        <v>492.98462924591996</v>
      </c>
      <c r="R195" s="98">
        <f t="shared" si="15"/>
        <v>11742.536990232333</v>
      </c>
      <c r="S195" s="98">
        <f t="shared" si="16"/>
        <v>11742.536990232333</v>
      </c>
      <c r="T195" s="98" t="s">
        <v>960</v>
      </c>
    </row>
    <row r="196" spans="1:20" ht="15.75" thickBot="1" x14ac:dyDescent="0.3">
      <c r="A196" s="257" t="s">
        <v>1424</v>
      </c>
      <c r="B196" s="106">
        <v>1</v>
      </c>
      <c r="C196" s="98">
        <f t="shared" si="5"/>
        <v>9009.2789823999992</v>
      </c>
      <c r="D196" s="98">
        <f t="shared" si="12"/>
        <v>10578.522748273066</v>
      </c>
      <c r="E196" s="98">
        <v>9009.2789823999992</v>
      </c>
      <c r="F196" s="98">
        <v>266.66666666666669</v>
      </c>
      <c r="G196" s="98">
        <v>1100</v>
      </c>
      <c r="H196" s="98">
        <v>100</v>
      </c>
      <c r="I196" s="98">
        <v>1351.3918473599999</v>
      </c>
      <c r="J196" s="98">
        <v>270.27836947199995</v>
      </c>
      <c r="K196" s="98">
        <v>180.18557964800002</v>
      </c>
      <c r="L196" s="98">
        <f t="shared" si="6"/>
        <v>1569.243765873066</v>
      </c>
      <c r="M196" s="98"/>
      <c r="N196" s="98">
        <f t="shared" si="13"/>
        <v>125.12887475555554</v>
      </c>
      <c r="O196" s="98">
        <f t="shared" si="14"/>
        <v>1251.2887475555553</v>
      </c>
      <c r="P196" s="98">
        <v>192.82614356195521</v>
      </c>
      <c r="Q196" s="98">
        <v>621.64024978559996</v>
      </c>
      <c r="R196" s="98">
        <f t="shared" si="15"/>
        <v>14468.685461205332</v>
      </c>
      <c r="S196" s="98">
        <f t="shared" si="16"/>
        <v>14468.685461205332</v>
      </c>
      <c r="T196" s="98" t="s">
        <v>960</v>
      </c>
    </row>
    <row r="197" spans="1:20" ht="15.75" thickBot="1" x14ac:dyDescent="0.3">
      <c r="A197" s="257" t="s">
        <v>1425</v>
      </c>
      <c r="B197" s="106">
        <v>5</v>
      </c>
      <c r="C197" s="98">
        <f t="shared" si="5"/>
        <v>6276.3752691200007</v>
      </c>
      <c r="D197" s="98">
        <f t="shared" si="12"/>
        <v>7311.0417393022581</v>
      </c>
      <c r="E197" s="98">
        <v>6276.3752691200007</v>
      </c>
      <c r="F197" s="98">
        <v>266.66666666666669</v>
      </c>
      <c r="G197" s="98">
        <v>1100</v>
      </c>
      <c r="H197" s="98">
        <v>100</v>
      </c>
      <c r="I197" s="98">
        <v>941.45629036800017</v>
      </c>
      <c r="J197" s="98">
        <v>188.29125807360003</v>
      </c>
      <c r="K197" s="98">
        <v>125.52750538240002</v>
      </c>
      <c r="L197" s="98">
        <f t="shared" si="6"/>
        <v>1034.6664701822579</v>
      </c>
      <c r="M197" s="98"/>
      <c r="N197" s="98">
        <f t="shared" si="13"/>
        <v>87.171878737777774</v>
      </c>
      <c r="O197" s="98">
        <f t="shared" si="14"/>
        <v>871.71878737777786</v>
      </c>
      <c r="P197" s="98">
        <v>75.77580406670225</v>
      </c>
      <c r="Q197" s="98">
        <v>433.06989356928011</v>
      </c>
      <c r="R197" s="98">
        <f t="shared" si="15"/>
        <v>10466.053353362206</v>
      </c>
      <c r="S197" s="98">
        <f t="shared" si="16"/>
        <v>52330.26676681103</v>
      </c>
      <c r="T197" s="98" t="s">
        <v>960</v>
      </c>
    </row>
    <row r="198" spans="1:20" ht="15.75" thickBot="1" x14ac:dyDescent="0.3">
      <c r="A198" s="257" t="s">
        <v>1425</v>
      </c>
      <c r="B198" s="106">
        <v>1</v>
      </c>
      <c r="C198" s="98">
        <f t="shared" si="5"/>
        <v>6300.56</v>
      </c>
      <c r="D198" s="98">
        <f t="shared" ref="D198:D261" si="17">E198+L198</f>
        <v>7339.2868177777782</v>
      </c>
      <c r="E198" s="98">
        <v>6300.56</v>
      </c>
      <c r="F198" s="98">
        <v>266.66666666666669</v>
      </c>
      <c r="G198" s="98">
        <v>1100</v>
      </c>
      <c r="H198" s="98">
        <v>100</v>
      </c>
      <c r="I198" s="98">
        <v>945.08399999999995</v>
      </c>
      <c r="J198" s="98">
        <v>189.01679999999999</v>
      </c>
      <c r="K198" s="98">
        <v>126.01120000000002</v>
      </c>
      <c r="L198" s="98">
        <f t="shared" si="6"/>
        <v>1038.7268177777778</v>
      </c>
      <c r="M198" s="98"/>
      <c r="N198" s="98">
        <f t="shared" ref="N198:N261" si="18">+(E198/30*5)/12</f>
        <v>87.50777777777779</v>
      </c>
      <c r="O198" s="98">
        <f t="shared" ref="O198:O261" si="19">+(E198/30*50)/12</f>
        <v>875.0777777777779</v>
      </c>
      <c r="P198" s="98">
        <v>76.141262222222181</v>
      </c>
      <c r="Q198" s="98">
        <v>434.73864000000003</v>
      </c>
      <c r="R198" s="98">
        <f t="shared" ref="R198:R261" si="20">E198+F198+G198+I198+J198+K198+L198+Q198+H198</f>
        <v>10500.804124444447</v>
      </c>
      <c r="S198" s="98">
        <f t="shared" ref="S198:S261" si="21">R198*B198</f>
        <v>10500.804124444447</v>
      </c>
      <c r="T198" s="98" t="s">
        <v>960</v>
      </c>
    </row>
    <row r="199" spans="1:20" ht="15.75" thickBot="1" x14ac:dyDescent="0.3">
      <c r="A199" s="257" t="s">
        <v>1425</v>
      </c>
      <c r="B199" s="106">
        <v>1</v>
      </c>
      <c r="C199" s="98">
        <f t="shared" si="5"/>
        <v>6501.6302044800013</v>
      </c>
      <c r="D199" s="98">
        <f t="shared" si="17"/>
        <v>7574.1144754765883</v>
      </c>
      <c r="E199" s="98">
        <v>6501.6302044800013</v>
      </c>
      <c r="F199" s="98">
        <v>266.66666666666669</v>
      </c>
      <c r="G199" s="98">
        <v>1100</v>
      </c>
      <c r="H199" s="98">
        <v>100</v>
      </c>
      <c r="I199" s="98">
        <v>975.24453067200011</v>
      </c>
      <c r="J199" s="98">
        <v>195.0489061344</v>
      </c>
      <c r="K199" s="98">
        <v>130.03260408960003</v>
      </c>
      <c r="L199" s="98">
        <f t="shared" si="6"/>
        <v>1072.4842709965869</v>
      </c>
      <c r="M199" s="98"/>
      <c r="N199" s="98">
        <f t="shared" si="18"/>
        <v>90.300419506666685</v>
      </c>
      <c r="O199" s="98">
        <f t="shared" si="19"/>
        <v>903.00419506666685</v>
      </c>
      <c r="P199" s="98">
        <v>79.179656423253448</v>
      </c>
      <c r="Q199" s="98">
        <v>448.61248410912009</v>
      </c>
      <c r="R199" s="98">
        <f t="shared" si="20"/>
        <v>10789.719667148374</v>
      </c>
      <c r="S199" s="98">
        <f t="shared" si="21"/>
        <v>10789.719667148374</v>
      </c>
      <c r="T199" s="98" t="s">
        <v>960</v>
      </c>
    </row>
    <row r="200" spans="1:20" ht="15.75" thickBot="1" x14ac:dyDescent="0.3">
      <c r="A200" s="257" t="s">
        <v>1425</v>
      </c>
      <c r="B200" s="106">
        <v>1</v>
      </c>
      <c r="C200" s="98">
        <f t="shared" si="5"/>
        <v>6638.1088</v>
      </c>
      <c r="D200" s="98">
        <f t="shared" si="17"/>
        <v>7733.5063107555561</v>
      </c>
      <c r="E200" s="98">
        <v>6638.1088</v>
      </c>
      <c r="F200" s="98">
        <v>266.66666666666669</v>
      </c>
      <c r="G200" s="98">
        <v>1100</v>
      </c>
      <c r="H200" s="98">
        <v>100</v>
      </c>
      <c r="I200" s="98">
        <v>995.71631999999988</v>
      </c>
      <c r="J200" s="98">
        <v>199.14326399999996</v>
      </c>
      <c r="K200" s="98">
        <v>132.76217599999998</v>
      </c>
      <c r="L200" s="98">
        <f t="shared" si="6"/>
        <v>1095.3975107555557</v>
      </c>
      <c r="M200" s="98"/>
      <c r="N200" s="98">
        <f t="shared" si="18"/>
        <v>92.195955555555557</v>
      </c>
      <c r="O200" s="98">
        <f t="shared" si="19"/>
        <v>921.95955555555565</v>
      </c>
      <c r="P200" s="98">
        <v>81.241999644444505</v>
      </c>
      <c r="Q200" s="98">
        <v>458.02950719999995</v>
      </c>
      <c r="R200" s="98">
        <f t="shared" si="20"/>
        <v>10985.824244622225</v>
      </c>
      <c r="S200" s="98">
        <f t="shared" si="21"/>
        <v>10985.824244622225</v>
      </c>
      <c r="T200" s="98" t="s">
        <v>960</v>
      </c>
    </row>
    <row r="201" spans="1:20" ht="15.75" thickBot="1" x14ac:dyDescent="0.3">
      <c r="A201" s="257" t="s">
        <v>1425</v>
      </c>
      <c r="B201" s="106">
        <v>18</v>
      </c>
      <c r="C201" s="98">
        <f t="shared" si="5"/>
        <v>6638.1139388800002</v>
      </c>
      <c r="D201" s="98">
        <f t="shared" si="17"/>
        <v>7733.5123123964095</v>
      </c>
      <c r="E201" s="98">
        <v>6638.1139388800002</v>
      </c>
      <c r="F201" s="98">
        <v>266.66666666666669</v>
      </c>
      <c r="G201" s="98">
        <v>1100</v>
      </c>
      <c r="H201" s="98">
        <v>100</v>
      </c>
      <c r="I201" s="98">
        <v>995.71709083199994</v>
      </c>
      <c r="J201" s="98">
        <v>199.14341816640001</v>
      </c>
      <c r="K201" s="98">
        <v>132.76227877760002</v>
      </c>
      <c r="L201" s="98">
        <f t="shared" si="6"/>
        <v>1095.3983735164088</v>
      </c>
      <c r="M201" s="98"/>
      <c r="N201" s="98">
        <f t="shared" si="18"/>
        <v>92.196026928888884</v>
      </c>
      <c r="O201" s="98">
        <f t="shared" si="19"/>
        <v>921.96026928888887</v>
      </c>
      <c r="P201" s="98">
        <v>81.242077298631145</v>
      </c>
      <c r="Q201" s="98">
        <v>458.02986178272005</v>
      </c>
      <c r="R201" s="98">
        <f t="shared" si="20"/>
        <v>10985.831628621796</v>
      </c>
      <c r="S201" s="98">
        <f t="shared" si="21"/>
        <v>197744.96931519231</v>
      </c>
      <c r="T201" s="98" t="s">
        <v>960</v>
      </c>
    </row>
    <row r="202" spans="1:20" ht="15.75" thickBot="1" x14ac:dyDescent="0.3">
      <c r="A202" s="257" t="s">
        <v>1425</v>
      </c>
      <c r="B202" s="106">
        <v>2</v>
      </c>
      <c r="C202" s="98">
        <f t="shared" si="5"/>
        <v>6638.1181280000001</v>
      </c>
      <c r="D202" s="98">
        <f t="shared" si="17"/>
        <v>7733.5172048231107</v>
      </c>
      <c r="E202" s="98">
        <v>6638.1181280000001</v>
      </c>
      <c r="F202" s="98">
        <v>266.66666666666669</v>
      </c>
      <c r="G202" s="98">
        <v>1100</v>
      </c>
      <c r="H202" s="98">
        <v>100</v>
      </c>
      <c r="I202" s="98">
        <v>995.71771919999992</v>
      </c>
      <c r="J202" s="98">
        <v>199.14354383999998</v>
      </c>
      <c r="K202" s="98">
        <v>132.76236255999999</v>
      </c>
      <c r="L202" s="98">
        <f t="shared" si="6"/>
        <v>1095.399076823111</v>
      </c>
      <c r="M202" s="98"/>
      <c r="N202" s="98">
        <f t="shared" si="18"/>
        <v>92.196085111111117</v>
      </c>
      <c r="O202" s="98">
        <f t="shared" si="19"/>
        <v>921.96085111111108</v>
      </c>
      <c r="P202" s="98">
        <v>81.242140600888902</v>
      </c>
      <c r="Q202" s="98">
        <v>458.03015083199995</v>
      </c>
      <c r="R202" s="98">
        <f t="shared" si="20"/>
        <v>10985.83764792178</v>
      </c>
      <c r="S202" s="98">
        <f t="shared" si="21"/>
        <v>21971.675295843561</v>
      </c>
      <c r="T202" s="98" t="s">
        <v>960</v>
      </c>
    </row>
    <row r="203" spans="1:20" ht="15.75" thickBot="1" x14ac:dyDescent="0.3">
      <c r="A203" s="257" t="s">
        <v>1425</v>
      </c>
      <c r="B203" s="106">
        <v>1</v>
      </c>
      <c r="C203" s="98">
        <f t="shared" si="5"/>
        <v>6638.12</v>
      </c>
      <c r="D203" s="98">
        <f t="shared" si="17"/>
        <v>7733.519391111111</v>
      </c>
      <c r="E203" s="98">
        <v>6638.12</v>
      </c>
      <c r="F203" s="98">
        <v>266.66666666666669</v>
      </c>
      <c r="G203" s="98">
        <v>1100</v>
      </c>
      <c r="H203" s="98">
        <v>100</v>
      </c>
      <c r="I203" s="98">
        <v>995.71799999999996</v>
      </c>
      <c r="J203" s="98">
        <v>199.14359999999999</v>
      </c>
      <c r="K203" s="98">
        <v>132.76240000000001</v>
      </c>
      <c r="L203" s="98">
        <f t="shared" si="6"/>
        <v>1095.3993911111111</v>
      </c>
      <c r="M203" s="98"/>
      <c r="N203" s="98">
        <f t="shared" si="18"/>
        <v>92.196111111111122</v>
      </c>
      <c r="O203" s="98">
        <f t="shared" si="19"/>
        <v>921.96111111111111</v>
      </c>
      <c r="P203" s="98">
        <v>81.242168888888898</v>
      </c>
      <c r="Q203" s="98">
        <v>458.03028</v>
      </c>
      <c r="R203" s="98">
        <f t="shared" si="20"/>
        <v>10985.840337777778</v>
      </c>
      <c r="S203" s="98">
        <f t="shared" si="21"/>
        <v>10985.840337777778</v>
      </c>
      <c r="T203" s="98" t="s">
        <v>960</v>
      </c>
    </row>
    <row r="204" spans="1:20" ht="15.75" thickBot="1" x14ac:dyDescent="0.3">
      <c r="A204" s="257" t="s">
        <v>1425</v>
      </c>
      <c r="B204" s="106">
        <v>1</v>
      </c>
      <c r="C204" s="98">
        <f t="shared" si="5"/>
        <v>6868.0016000000005</v>
      </c>
      <c r="D204" s="98">
        <f t="shared" si="17"/>
        <v>8014.643543763159</v>
      </c>
      <c r="E204" s="98">
        <v>6868.0016000000005</v>
      </c>
      <c r="F204" s="98">
        <v>266.66666666666669</v>
      </c>
      <c r="G204" s="98">
        <v>1100</v>
      </c>
      <c r="H204" s="98">
        <v>100</v>
      </c>
      <c r="I204" s="98">
        <v>1030.2002400000001</v>
      </c>
      <c r="J204" s="98">
        <v>206.04004800000004</v>
      </c>
      <c r="K204" s="98">
        <v>137.36003200000002</v>
      </c>
      <c r="L204" s="98">
        <f t="shared" si="6"/>
        <v>1146.641943763158</v>
      </c>
      <c r="M204" s="98"/>
      <c r="N204" s="98">
        <f t="shared" si="18"/>
        <v>95.388911111111113</v>
      </c>
      <c r="O204" s="98">
        <f t="shared" si="19"/>
        <v>953.88911111111111</v>
      </c>
      <c r="P204" s="98">
        <v>97.363921540935721</v>
      </c>
      <c r="Q204" s="98">
        <v>473.89211040000009</v>
      </c>
      <c r="R204" s="98">
        <f t="shared" si="20"/>
        <v>11328.802640829826</v>
      </c>
      <c r="S204" s="98">
        <f t="shared" si="21"/>
        <v>11328.802640829826</v>
      </c>
      <c r="T204" s="98" t="s">
        <v>960</v>
      </c>
    </row>
    <row r="205" spans="1:20" ht="15.75" thickBot="1" x14ac:dyDescent="0.3">
      <c r="A205" s="257" t="s">
        <v>1425</v>
      </c>
      <c r="B205" s="106">
        <v>4</v>
      </c>
      <c r="C205" s="98">
        <f t="shared" si="5"/>
        <v>6927.7047177600007</v>
      </c>
      <c r="D205" s="98">
        <f t="shared" si="17"/>
        <v>8087.853182637461</v>
      </c>
      <c r="E205" s="98">
        <v>6927.7047177600007</v>
      </c>
      <c r="F205" s="98">
        <v>266.66666666666669</v>
      </c>
      <c r="G205" s="98">
        <v>1100</v>
      </c>
      <c r="H205" s="98">
        <v>100</v>
      </c>
      <c r="I205" s="98">
        <v>1039.1557076640001</v>
      </c>
      <c r="J205" s="98">
        <v>207.83114153280005</v>
      </c>
      <c r="K205" s="98">
        <v>138.55409435520002</v>
      </c>
      <c r="L205" s="98">
        <f t="shared" si="6"/>
        <v>1160.1484648774601</v>
      </c>
      <c r="M205" s="98"/>
      <c r="N205" s="98">
        <f t="shared" si="18"/>
        <v>96.218121080000017</v>
      </c>
      <c r="O205" s="98">
        <f t="shared" si="19"/>
        <v>962.18121080000026</v>
      </c>
      <c r="P205" s="98">
        <v>101.74913299745975</v>
      </c>
      <c r="Q205" s="98">
        <v>478.01162552544014</v>
      </c>
      <c r="R205" s="98">
        <f t="shared" si="20"/>
        <v>11418.072418381569</v>
      </c>
      <c r="S205" s="98">
        <f t="shared" si="21"/>
        <v>45672.289673526277</v>
      </c>
      <c r="T205" s="98" t="s">
        <v>960</v>
      </c>
    </row>
    <row r="206" spans="1:20" ht="15.75" thickBot="1" x14ac:dyDescent="0.3">
      <c r="A206" s="257" t="s">
        <v>1425</v>
      </c>
      <c r="B206" s="106">
        <v>30</v>
      </c>
      <c r="C206" s="98">
        <f t="shared" si="5"/>
        <v>6973.918428160001</v>
      </c>
      <c r="D206" s="98">
        <f t="shared" si="17"/>
        <v>8144.5217315568998</v>
      </c>
      <c r="E206" s="98">
        <v>6973.918428160001</v>
      </c>
      <c r="F206" s="98">
        <v>266.66666666666669</v>
      </c>
      <c r="G206" s="98">
        <v>1100</v>
      </c>
      <c r="H206" s="98">
        <v>100</v>
      </c>
      <c r="I206" s="98">
        <v>1046.087764224</v>
      </c>
      <c r="J206" s="98">
        <v>209.2175528448</v>
      </c>
      <c r="K206" s="98">
        <v>139.47836856320001</v>
      </c>
      <c r="L206" s="98">
        <f t="shared" si="6"/>
        <v>1170.6033033968986</v>
      </c>
      <c r="M206" s="98"/>
      <c r="N206" s="98">
        <f t="shared" si="18"/>
        <v>96.859978168888915</v>
      </c>
      <c r="O206" s="98">
        <f t="shared" si="19"/>
        <v>968.59978168888904</v>
      </c>
      <c r="P206" s="98">
        <v>105.14354353912059</v>
      </c>
      <c r="Q206" s="98">
        <v>481.20037154304009</v>
      </c>
      <c r="R206" s="98">
        <f t="shared" si="20"/>
        <v>11487.172455398604</v>
      </c>
      <c r="S206" s="98">
        <f t="shared" si="21"/>
        <v>344615.17366195814</v>
      </c>
      <c r="T206" s="98" t="s">
        <v>960</v>
      </c>
    </row>
    <row r="207" spans="1:20" ht="15.75" thickBot="1" x14ac:dyDescent="0.3">
      <c r="A207" s="257" t="s">
        <v>1425</v>
      </c>
      <c r="B207" s="106">
        <v>1</v>
      </c>
      <c r="C207" s="98">
        <f t="shared" si="5"/>
        <v>6973.9201920000005</v>
      </c>
      <c r="D207" s="98">
        <f t="shared" si="17"/>
        <v>8144.5238944270186</v>
      </c>
      <c r="E207" s="98">
        <v>6973.9201920000005</v>
      </c>
      <c r="F207" s="98">
        <v>266.66666666666669</v>
      </c>
      <c r="G207" s="98">
        <v>1100</v>
      </c>
      <c r="H207" s="98">
        <v>100</v>
      </c>
      <c r="I207" s="98">
        <v>1046.0880288000001</v>
      </c>
      <c r="J207" s="98">
        <v>209.21760576</v>
      </c>
      <c r="K207" s="98">
        <v>139.47840384</v>
      </c>
      <c r="L207" s="98">
        <f t="shared" si="6"/>
        <v>1170.6037024270177</v>
      </c>
      <c r="M207" s="98"/>
      <c r="N207" s="98">
        <f t="shared" si="18"/>
        <v>96.860002666666674</v>
      </c>
      <c r="O207" s="98">
        <f t="shared" si="19"/>
        <v>968.60002666666662</v>
      </c>
      <c r="P207" s="98">
        <v>105.14367309368431</v>
      </c>
      <c r="Q207" s="98">
        <v>481.2004932480001</v>
      </c>
      <c r="R207" s="98">
        <f t="shared" si="20"/>
        <v>11487.175092741685</v>
      </c>
      <c r="S207" s="98">
        <f t="shared" si="21"/>
        <v>11487.175092741685</v>
      </c>
      <c r="T207" s="98" t="s">
        <v>960</v>
      </c>
    </row>
    <row r="208" spans="1:20" ht="15.75" thickBot="1" x14ac:dyDescent="0.3">
      <c r="A208" s="257" t="s">
        <v>1425</v>
      </c>
      <c r="B208" s="106">
        <v>1</v>
      </c>
      <c r="C208" s="98">
        <f t="shared" si="5"/>
        <v>7464.5785888000009</v>
      </c>
      <c r="D208" s="98">
        <f t="shared" si="17"/>
        <v>8742.8398418400011</v>
      </c>
      <c r="E208" s="98">
        <v>7464.5785888000009</v>
      </c>
      <c r="F208" s="98">
        <v>266.66666666666669</v>
      </c>
      <c r="G208" s="98">
        <v>1100</v>
      </c>
      <c r="H208" s="98">
        <v>100</v>
      </c>
      <c r="I208" s="98">
        <v>1119.68678832</v>
      </c>
      <c r="J208" s="98">
        <v>223.93735766400002</v>
      </c>
      <c r="K208" s="98">
        <v>149.29157177600001</v>
      </c>
      <c r="L208" s="98">
        <f t="shared" si="6"/>
        <v>1278.2612530399999</v>
      </c>
      <c r="M208" s="98"/>
      <c r="N208" s="98">
        <f t="shared" si="18"/>
        <v>103.67470262222224</v>
      </c>
      <c r="O208" s="98">
        <f t="shared" si="19"/>
        <v>1036.7470262222223</v>
      </c>
      <c r="P208" s="98">
        <v>137.83952419555553</v>
      </c>
      <c r="Q208" s="98">
        <v>515.05592262720006</v>
      </c>
      <c r="R208" s="98">
        <f t="shared" si="20"/>
        <v>12217.478148893866</v>
      </c>
      <c r="S208" s="98">
        <f t="shared" si="21"/>
        <v>12217.478148893866</v>
      </c>
      <c r="T208" s="98" t="s">
        <v>960</v>
      </c>
    </row>
    <row r="209" spans="1:20" ht="15.75" thickBot="1" x14ac:dyDescent="0.3">
      <c r="A209" s="257" t="s">
        <v>1425</v>
      </c>
      <c r="B209" s="106">
        <v>3</v>
      </c>
      <c r="C209" s="98">
        <f t="shared" si="5"/>
        <v>7730.1569200000013</v>
      </c>
      <c r="D209" s="98">
        <f t="shared" si="17"/>
        <v>9055.4013799778968</v>
      </c>
      <c r="E209" s="98">
        <v>7730.1569200000013</v>
      </c>
      <c r="F209" s="98">
        <v>266.66666666666669</v>
      </c>
      <c r="G209" s="98">
        <v>1100</v>
      </c>
      <c r="H209" s="98">
        <v>100</v>
      </c>
      <c r="I209" s="98">
        <v>1159.5235380000001</v>
      </c>
      <c r="J209" s="98">
        <v>231.90470760000002</v>
      </c>
      <c r="K209" s="98">
        <v>154.60313840000003</v>
      </c>
      <c r="L209" s="98">
        <f t="shared" si="6"/>
        <v>1325.2444599778951</v>
      </c>
      <c r="M209" s="98"/>
      <c r="N209" s="98">
        <f t="shared" si="18"/>
        <v>107.36329055555558</v>
      </c>
      <c r="O209" s="98">
        <f t="shared" si="19"/>
        <v>1073.6329055555559</v>
      </c>
      <c r="P209" s="98">
        <v>144.24826386678367</v>
      </c>
      <c r="Q209" s="98">
        <v>533.38082748000011</v>
      </c>
      <c r="R209" s="98">
        <f t="shared" si="20"/>
        <v>12601.480258124564</v>
      </c>
      <c r="S209" s="98">
        <f t="shared" si="21"/>
        <v>37804.440774373696</v>
      </c>
      <c r="T209" s="98" t="s">
        <v>960</v>
      </c>
    </row>
    <row r="210" spans="1:20" ht="15.75" thickBot="1" x14ac:dyDescent="0.3">
      <c r="A210" s="257" t="s">
        <v>1425</v>
      </c>
      <c r="B210" s="106">
        <v>1</v>
      </c>
      <c r="C210" s="98">
        <f t="shared" si="5"/>
        <v>7730.2089999999998</v>
      </c>
      <c r="D210" s="98">
        <f t="shared" si="17"/>
        <v>9055.4637133421056</v>
      </c>
      <c r="E210" s="98">
        <v>7730.2089999999998</v>
      </c>
      <c r="F210" s="98">
        <v>266.66666666666669</v>
      </c>
      <c r="G210" s="98">
        <v>1100</v>
      </c>
      <c r="H210" s="98">
        <v>100</v>
      </c>
      <c r="I210" s="98">
        <v>1159.53135</v>
      </c>
      <c r="J210" s="98">
        <v>231.90626999999998</v>
      </c>
      <c r="K210" s="98">
        <v>154.60418000000001</v>
      </c>
      <c r="L210" s="98">
        <f t="shared" si="6"/>
        <v>1325.2547133421051</v>
      </c>
      <c r="M210" s="98"/>
      <c r="N210" s="98">
        <f t="shared" si="18"/>
        <v>107.36401388888889</v>
      </c>
      <c r="O210" s="98">
        <f t="shared" si="19"/>
        <v>1073.6401388888889</v>
      </c>
      <c r="P210" s="98">
        <v>144.25056056432734</v>
      </c>
      <c r="Q210" s="98">
        <v>533.38442100000009</v>
      </c>
      <c r="R210" s="98">
        <f t="shared" si="20"/>
        <v>12601.556601008771</v>
      </c>
      <c r="S210" s="98">
        <f t="shared" si="21"/>
        <v>12601.556601008771</v>
      </c>
      <c r="T210" s="98" t="s">
        <v>960</v>
      </c>
    </row>
    <row r="211" spans="1:20" ht="15.75" thickBot="1" x14ac:dyDescent="0.3">
      <c r="A211" s="257" t="s">
        <v>1425</v>
      </c>
      <c r="B211" s="106">
        <v>3</v>
      </c>
      <c r="C211" s="98">
        <f t="shared" si="5"/>
        <v>7730.21</v>
      </c>
      <c r="D211" s="98">
        <f t="shared" si="17"/>
        <v>9055.464910219298</v>
      </c>
      <c r="E211" s="98">
        <v>7730.21</v>
      </c>
      <c r="F211" s="98">
        <v>266.66666666666669</v>
      </c>
      <c r="G211" s="98">
        <v>1100</v>
      </c>
      <c r="H211" s="98">
        <v>100</v>
      </c>
      <c r="I211" s="98">
        <v>1159.5315000000001</v>
      </c>
      <c r="J211" s="98">
        <v>231.90629999999999</v>
      </c>
      <c r="K211" s="98">
        <v>154.60420000000002</v>
      </c>
      <c r="L211" s="98">
        <f t="shared" si="6"/>
        <v>1325.2549102192982</v>
      </c>
      <c r="M211" s="98"/>
      <c r="N211" s="98">
        <f t="shared" si="18"/>
        <v>107.36402777777778</v>
      </c>
      <c r="O211" s="98">
        <f t="shared" si="19"/>
        <v>1073.6402777777778</v>
      </c>
      <c r="P211" s="98">
        <v>144.25060466374256</v>
      </c>
      <c r="Q211" s="98">
        <v>533.38449000000003</v>
      </c>
      <c r="R211" s="98">
        <f t="shared" si="20"/>
        <v>12601.558066885967</v>
      </c>
      <c r="S211" s="98">
        <f t="shared" si="21"/>
        <v>37804.674200657901</v>
      </c>
      <c r="T211" s="98" t="s">
        <v>960</v>
      </c>
    </row>
    <row r="212" spans="1:20" ht="15.75" thickBot="1" x14ac:dyDescent="0.3">
      <c r="A212" s="257" t="s">
        <v>1425</v>
      </c>
      <c r="B212" s="106">
        <v>1</v>
      </c>
      <c r="C212" s="98">
        <f t="shared" si="5"/>
        <v>7730.2115200000007</v>
      </c>
      <c r="D212" s="98">
        <f t="shared" si="17"/>
        <v>9055.4667294726314</v>
      </c>
      <c r="E212" s="98">
        <v>7730.2115200000007</v>
      </c>
      <c r="F212" s="98">
        <v>266.66666666666669</v>
      </c>
      <c r="G212" s="98">
        <v>1100</v>
      </c>
      <c r="H212" s="98">
        <v>100</v>
      </c>
      <c r="I212" s="98">
        <v>1159.5317280000002</v>
      </c>
      <c r="J212" s="98">
        <v>231.90634560000001</v>
      </c>
      <c r="K212" s="98">
        <v>154.60423040000003</v>
      </c>
      <c r="L212" s="98">
        <f t="shared" si="6"/>
        <v>1325.2552094726316</v>
      </c>
      <c r="M212" s="98"/>
      <c r="N212" s="98">
        <f t="shared" si="18"/>
        <v>107.36404888888889</v>
      </c>
      <c r="O212" s="98">
        <f t="shared" si="19"/>
        <v>1073.640488888889</v>
      </c>
      <c r="P212" s="98">
        <v>144.25067169485371</v>
      </c>
      <c r="Q212" s="98">
        <v>533.38459488000012</v>
      </c>
      <c r="R212" s="98">
        <f t="shared" si="20"/>
        <v>12601.560295019302</v>
      </c>
      <c r="S212" s="98">
        <f t="shared" si="21"/>
        <v>12601.560295019302</v>
      </c>
      <c r="T212" s="98" t="s">
        <v>960</v>
      </c>
    </row>
    <row r="213" spans="1:20" ht="15.75" thickBot="1" x14ac:dyDescent="0.3">
      <c r="A213" s="257" t="s">
        <v>1425</v>
      </c>
      <c r="B213" s="106">
        <v>17</v>
      </c>
      <c r="C213" s="98">
        <f t="shared" si="5"/>
        <v>7730.2131580000005</v>
      </c>
      <c r="D213" s="98">
        <f t="shared" si="17"/>
        <v>9055.4686899574735</v>
      </c>
      <c r="E213" s="98">
        <v>7730.2131580000005</v>
      </c>
      <c r="F213" s="98">
        <v>266.66666666666669</v>
      </c>
      <c r="G213" s="98">
        <v>1100</v>
      </c>
      <c r="H213" s="98">
        <v>100</v>
      </c>
      <c r="I213" s="98">
        <v>1159.5319737000002</v>
      </c>
      <c r="J213" s="98">
        <v>231.90639474000002</v>
      </c>
      <c r="K213" s="98">
        <v>154.60426316000002</v>
      </c>
      <c r="L213" s="98">
        <f t="shared" si="6"/>
        <v>1325.2555319574735</v>
      </c>
      <c r="M213" s="98"/>
      <c r="N213" s="98">
        <f t="shared" si="18"/>
        <v>107.36407163888889</v>
      </c>
      <c r="O213" s="98">
        <f t="shared" si="19"/>
        <v>1073.6407163888889</v>
      </c>
      <c r="P213" s="98">
        <v>144.25074392969586</v>
      </c>
      <c r="Q213" s="98">
        <v>533.38470790200006</v>
      </c>
      <c r="R213" s="98">
        <f t="shared" si="20"/>
        <v>12601.562696126141</v>
      </c>
      <c r="S213" s="98">
        <f t="shared" si="21"/>
        <v>214226.56583414439</v>
      </c>
      <c r="T213" s="98" t="s">
        <v>960</v>
      </c>
    </row>
    <row r="214" spans="1:20" ht="15.75" thickBot="1" x14ac:dyDescent="0.3">
      <c r="A214" s="257" t="s">
        <v>1425</v>
      </c>
      <c r="B214" s="106">
        <v>2</v>
      </c>
      <c r="C214" s="98">
        <f t="shared" si="5"/>
        <v>7730.2244056000009</v>
      </c>
      <c r="D214" s="98">
        <f t="shared" si="17"/>
        <v>9055.4821519533907</v>
      </c>
      <c r="E214" s="98">
        <v>7730.2244056000009</v>
      </c>
      <c r="F214" s="98">
        <v>266.66666666666669</v>
      </c>
      <c r="G214" s="98">
        <v>1100</v>
      </c>
      <c r="H214" s="98">
        <v>100</v>
      </c>
      <c r="I214" s="98">
        <v>1159.53366084</v>
      </c>
      <c r="J214" s="98">
        <v>231.90673216799999</v>
      </c>
      <c r="K214" s="98">
        <v>154.60448811200001</v>
      </c>
      <c r="L214" s="98">
        <f t="shared" si="6"/>
        <v>1325.2577463533896</v>
      </c>
      <c r="M214" s="98"/>
      <c r="N214" s="98">
        <f t="shared" si="18"/>
        <v>107.36422785555555</v>
      </c>
      <c r="O214" s="98">
        <f t="shared" si="19"/>
        <v>1073.6422785555558</v>
      </c>
      <c r="P214" s="98">
        <v>144.25123994227826</v>
      </c>
      <c r="Q214" s="98">
        <v>533.38548398640012</v>
      </c>
      <c r="R214" s="98">
        <f t="shared" si="20"/>
        <v>12601.579183726455</v>
      </c>
      <c r="S214" s="98">
        <f t="shared" si="21"/>
        <v>25203.15836745291</v>
      </c>
      <c r="T214" s="98" t="s">
        <v>960</v>
      </c>
    </row>
    <row r="215" spans="1:20" ht="15.75" thickBot="1" x14ac:dyDescent="0.3">
      <c r="A215" s="257" t="s">
        <v>1425</v>
      </c>
      <c r="B215" s="106">
        <v>1</v>
      </c>
      <c r="C215" s="98">
        <f t="shared" si="5"/>
        <v>7750</v>
      </c>
      <c r="D215" s="98">
        <f t="shared" si="17"/>
        <v>9079.1511098684205</v>
      </c>
      <c r="E215" s="98">
        <v>7750</v>
      </c>
      <c r="F215" s="98">
        <v>266.66666666666669</v>
      </c>
      <c r="G215" s="98">
        <v>1100</v>
      </c>
      <c r="H215" s="98">
        <v>100</v>
      </c>
      <c r="I215" s="98">
        <v>1162.5</v>
      </c>
      <c r="J215" s="98">
        <v>232.5</v>
      </c>
      <c r="K215" s="98">
        <v>155</v>
      </c>
      <c r="L215" s="98">
        <f t="shared" si="6"/>
        <v>1329.1511098684211</v>
      </c>
      <c r="M215" s="98"/>
      <c r="N215" s="98">
        <f t="shared" si="18"/>
        <v>107.63888888888887</v>
      </c>
      <c r="O215" s="98">
        <f t="shared" si="19"/>
        <v>1076.3888888888889</v>
      </c>
      <c r="P215" s="98">
        <v>145.12333209064329</v>
      </c>
      <c r="Q215" s="98">
        <v>534.75000000000011</v>
      </c>
      <c r="R215" s="98">
        <f t="shared" si="20"/>
        <v>12630.567776535088</v>
      </c>
      <c r="S215" s="98">
        <f t="shared" si="21"/>
        <v>12630.567776535088</v>
      </c>
      <c r="T215" s="98" t="s">
        <v>960</v>
      </c>
    </row>
    <row r="216" spans="1:20" ht="15.75" thickBot="1" x14ac:dyDescent="0.3">
      <c r="A216" s="257" t="s">
        <v>1425</v>
      </c>
      <c r="B216" s="106">
        <v>10</v>
      </c>
      <c r="C216" s="98">
        <f t="shared" si="5"/>
        <v>7965.51</v>
      </c>
      <c r="D216" s="98">
        <f t="shared" si="17"/>
        <v>9337.0901137280707</v>
      </c>
      <c r="E216" s="98">
        <v>7965.51</v>
      </c>
      <c r="F216" s="98">
        <v>266.66666666666669</v>
      </c>
      <c r="G216" s="98">
        <v>1100</v>
      </c>
      <c r="H216" s="98">
        <v>100</v>
      </c>
      <c r="I216" s="98">
        <v>1194.8264999999999</v>
      </c>
      <c r="J216" s="98">
        <v>238.96529999999998</v>
      </c>
      <c r="K216" s="98">
        <v>159.31019999999998</v>
      </c>
      <c r="L216" s="98">
        <f t="shared" si="6"/>
        <v>1371.5801137280703</v>
      </c>
      <c r="M216" s="98"/>
      <c r="N216" s="98">
        <f t="shared" si="18"/>
        <v>110.63208333333334</v>
      </c>
      <c r="O216" s="98">
        <f t="shared" si="19"/>
        <v>1106.3208333333334</v>
      </c>
      <c r="P216" s="98">
        <v>154.62719706140336</v>
      </c>
      <c r="Q216" s="98">
        <v>549.62018999999998</v>
      </c>
      <c r="R216" s="98">
        <f t="shared" si="20"/>
        <v>12946.478970394735</v>
      </c>
      <c r="S216" s="98">
        <f t="shared" si="21"/>
        <v>129464.78970394735</v>
      </c>
      <c r="T216" s="98" t="s">
        <v>960</v>
      </c>
    </row>
    <row r="217" spans="1:20" ht="15.75" thickBot="1" x14ac:dyDescent="0.3">
      <c r="A217" s="257" t="s">
        <v>1425</v>
      </c>
      <c r="B217" s="106">
        <v>1</v>
      </c>
      <c r="C217" s="98">
        <f t="shared" si="5"/>
        <v>8063.4120604</v>
      </c>
      <c r="D217" s="98">
        <f t="shared" si="17"/>
        <v>9454.2668569668203</v>
      </c>
      <c r="E217" s="98">
        <v>8063.4120604</v>
      </c>
      <c r="F217" s="98">
        <v>266.66666666666669</v>
      </c>
      <c r="G217" s="98">
        <v>1100</v>
      </c>
      <c r="H217" s="98">
        <v>100</v>
      </c>
      <c r="I217" s="98">
        <v>1209.5118090600001</v>
      </c>
      <c r="J217" s="98">
        <v>241.90236181200001</v>
      </c>
      <c r="K217" s="98">
        <v>161.26824120800001</v>
      </c>
      <c r="L217" s="98">
        <f t="shared" si="6"/>
        <v>1390.8547965668213</v>
      </c>
      <c r="M217" s="98"/>
      <c r="N217" s="98">
        <f t="shared" si="18"/>
        <v>111.99183417222223</v>
      </c>
      <c r="O217" s="98">
        <f t="shared" si="19"/>
        <v>1119.9183417222223</v>
      </c>
      <c r="P217" s="98">
        <v>158.94462067237663</v>
      </c>
      <c r="Q217" s="98">
        <v>556.37543216760002</v>
      </c>
      <c r="R217" s="98">
        <f t="shared" si="20"/>
        <v>13089.99136788109</v>
      </c>
      <c r="S217" s="98">
        <f t="shared" si="21"/>
        <v>13089.99136788109</v>
      </c>
      <c r="T217" s="98" t="s">
        <v>960</v>
      </c>
    </row>
    <row r="218" spans="1:20" ht="15.75" thickBot="1" x14ac:dyDescent="0.3">
      <c r="A218" s="257" t="s">
        <v>1425</v>
      </c>
      <c r="B218" s="106">
        <v>1</v>
      </c>
      <c r="C218" s="98">
        <f t="shared" si="5"/>
        <v>8154.3880000000008</v>
      </c>
      <c r="D218" s="98">
        <f t="shared" si="17"/>
        <v>9563.1538841842121</v>
      </c>
      <c r="E218" s="98">
        <v>8154.3880000000008</v>
      </c>
      <c r="F218" s="98">
        <v>266.66666666666669</v>
      </c>
      <c r="G218" s="98">
        <v>1100</v>
      </c>
      <c r="H218" s="98">
        <v>100</v>
      </c>
      <c r="I218" s="98">
        <v>1223.1582000000001</v>
      </c>
      <c r="J218" s="98">
        <v>244.63164000000003</v>
      </c>
      <c r="K218" s="98">
        <v>163.08776000000003</v>
      </c>
      <c r="L218" s="98">
        <f t="shared" si="6"/>
        <v>1408.7658841842108</v>
      </c>
      <c r="M218" s="98"/>
      <c r="N218" s="98">
        <f t="shared" si="18"/>
        <v>113.2553888888889</v>
      </c>
      <c r="O218" s="98">
        <f t="shared" si="19"/>
        <v>1132.5538888888891</v>
      </c>
      <c r="P218" s="98">
        <v>162.95660640643266</v>
      </c>
      <c r="Q218" s="98">
        <v>562.65277200000014</v>
      </c>
      <c r="R218" s="98">
        <f t="shared" si="20"/>
        <v>13223.350922850877</v>
      </c>
      <c r="S218" s="98">
        <f t="shared" si="21"/>
        <v>13223.350922850877</v>
      </c>
      <c r="T218" s="98" t="s">
        <v>960</v>
      </c>
    </row>
    <row r="219" spans="1:20" ht="15.75" thickBot="1" x14ac:dyDescent="0.3">
      <c r="A219" s="257" t="s">
        <v>1425</v>
      </c>
      <c r="B219" s="106">
        <v>3</v>
      </c>
      <c r="C219" s="98">
        <f t="shared" si="5"/>
        <v>8211.99</v>
      </c>
      <c r="D219" s="98">
        <f t="shared" si="17"/>
        <v>9632.0964042543856</v>
      </c>
      <c r="E219" s="98">
        <v>8211.99</v>
      </c>
      <c r="F219" s="98">
        <v>266.66666666666669</v>
      </c>
      <c r="G219" s="98">
        <v>1100</v>
      </c>
      <c r="H219" s="98">
        <v>100</v>
      </c>
      <c r="I219" s="98">
        <v>1231.7985000000001</v>
      </c>
      <c r="J219" s="98">
        <v>246.3597</v>
      </c>
      <c r="K219" s="98">
        <v>164.2398</v>
      </c>
      <c r="L219" s="98">
        <f t="shared" si="6"/>
        <v>1420.106404254386</v>
      </c>
      <c r="M219" s="98"/>
      <c r="N219" s="98">
        <f t="shared" si="18"/>
        <v>114.05541666666666</v>
      </c>
      <c r="O219" s="98">
        <f t="shared" si="19"/>
        <v>1140.5541666666666</v>
      </c>
      <c r="P219" s="98">
        <v>165.49682092105277</v>
      </c>
      <c r="Q219" s="98">
        <v>566.62731000000008</v>
      </c>
      <c r="R219" s="98">
        <f t="shared" si="20"/>
        <v>13307.788380921053</v>
      </c>
      <c r="S219" s="98">
        <f t="shared" si="21"/>
        <v>39923.365142763156</v>
      </c>
      <c r="T219" s="98" t="s">
        <v>960</v>
      </c>
    </row>
    <row r="220" spans="1:20" ht="15.75" thickBot="1" x14ac:dyDescent="0.3">
      <c r="A220" s="257" t="s">
        <v>1425</v>
      </c>
      <c r="B220" s="106">
        <v>2</v>
      </c>
      <c r="C220" s="98">
        <f t="shared" si="5"/>
        <v>8211.991</v>
      </c>
      <c r="D220" s="98">
        <f t="shared" si="17"/>
        <v>9632.0976011315779</v>
      </c>
      <c r="E220" s="98">
        <v>8211.991</v>
      </c>
      <c r="F220" s="98">
        <v>266.66666666666669</v>
      </c>
      <c r="G220" s="98">
        <v>1100</v>
      </c>
      <c r="H220" s="98">
        <v>100</v>
      </c>
      <c r="I220" s="98">
        <v>1231.79865</v>
      </c>
      <c r="J220" s="98">
        <v>246.35972999999998</v>
      </c>
      <c r="K220" s="98">
        <v>164.23981999999998</v>
      </c>
      <c r="L220" s="98">
        <f t="shared" si="6"/>
        <v>1420.1066011315786</v>
      </c>
      <c r="M220" s="98"/>
      <c r="N220" s="98">
        <f t="shared" si="18"/>
        <v>114.05543055555556</v>
      </c>
      <c r="O220" s="98">
        <f t="shared" si="19"/>
        <v>1140.5543055555554</v>
      </c>
      <c r="P220" s="98">
        <v>165.49686502046762</v>
      </c>
      <c r="Q220" s="98">
        <v>566.62737900000002</v>
      </c>
      <c r="R220" s="98">
        <f t="shared" si="20"/>
        <v>13307.789846798245</v>
      </c>
      <c r="S220" s="98">
        <f t="shared" si="21"/>
        <v>26615.57969359649</v>
      </c>
      <c r="T220" s="98" t="s">
        <v>960</v>
      </c>
    </row>
    <row r="221" spans="1:20" ht="15.75" thickBot="1" x14ac:dyDescent="0.3">
      <c r="A221" s="257" t="s">
        <v>1425</v>
      </c>
      <c r="B221" s="106">
        <v>16</v>
      </c>
      <c r="C221" s="98">
        <f t="shared" si="5"/>
        <v>8211.9928564000002</v>
      </c>
      <c r="D221" s="98">
        <f t="shared" si="17"/>
        <v>9632.0998230143996</v>
      </c>
      <c r="E221" s="98">
        <v>8211.9928564000002</v>
      </c>
      <c r="F221" s="98">
        <v>266.66666666666669</v>
      </c>
      <c r="G221" s="98">
        <v>1100</v>
      </c>
      <c r="H221" s="98">
        <v>100</v>
      </c>
      <c r="I221" s="98">
        <v>1231.7989284600001</v>
      </c>
      <c r="J221" s="98">
        <v>246.35978569199997</v>
      </c>
      <c r="K221" s="98">
        <v>164.23985712800001</v>
      </c>
      <c r="L221" s="98">
        <f t="shared" si="6"/>
        <v>1420.1069666144001</v>
      </c>
      <c r="M221" s="98"/>
      <c r="N221" s="98">
        <f t="shared" si="18"/>
        <v>114.0554563388889</v>
      </c>
      <c r="O221" s="98">
        <f t="shared" si="19"/>
        <v>1140.5545633888889</v>
      </c>
      <c r="P221" s="98">
        <v>165.49694688662228</v>
      </c>
      <c r="Q221" s="98">
        <v>566.62750709160002</v>
      </c>
      <c r="R221" s="98">
        <f t="shared" si="20"/>
        <v>13307.792568052666</v>
      </c>
      <c r="S221" s="98">
        <f t="shared" si="21"/>
        <v>212924.68108884266</v>
      </c>
      <c r="T221" s="98" t="s">
        <v>960</v>
      </c>
    </row>
    <row r="222" spans="1:20" ht="15.75" thickBot="1" x14ac:dyDescent="0.3">
      <c r="A222" s="257" t="s">
        <v>1425</v>
      </c>
      <c r="B222" s="106">
        <v>1</v>
      </c>
      <c r="C222" s="98">
        <f t="shared" si="5"/>
        <v>9193.9829200000004</v>
      </c>
      <c r="D222" s="98">
        <f t="shared" si="17"/>
        <v>10796.042418786667</v>
      </c>
      <c r="E222" s="98">
        <v>9193.9829200000004</v>
      </c>
      <c r="F222" s="98">
        <v>266.66666666666669</v>
      </c>
      <c r="G222" s="98">
        <v>1100</v>
      </c>
      <c r="H222" s="98">
        <v>100</v>
      </c>
      <c r="I222" s="98">
        <v>1379.0974379999998</v>
      </c>
      <c r="J222" s="98">
        <v>275.81948759999995</v>
      </c>
      <c r="K222" s="98">
        <v>183.87965840000001</v>
      </c>
      <c r="L222" s="98">
        <f t="shared" si="6"/>
        <v>1602.0594987866666</v>
      </c>
      <c r="M222" s="98"/>
      <c r="N222" s="98">
        <f t="shared" si="18"/>
        <v>127.69420722222223</v>
      </c>
      <c r="O222" s="98">
        <f t="shared" si="19"/>
        <v>1276.9420722222221</v>
      </c>
      <c r="P222" s="98">
        <v>197.42321934222227</v>
      </c>
      <c r="Q222" s="98">
        <v>634.38482148000003</v>
      </c>
      <c r="R222" s="98">
        <f t="shared" si="20"/>
        <v>14735.890490933332</v>
      </c>
      <c r="S222" s="98">
        <f t="shared" si="21"/>
        <v>14735.890490933332</v>
      </c>
      <c r="T222" s="98" t="s">
        <v>960</v>
      </c>
    </row>
    <row r="223" spans="1:20" ht="15.75" thickBot="1" x14ac:dyDescent="0.3">
      <c r="A223" s="257" t="s">
        <v>1425</v>
      </c>
      <c r="B223" s="106">
        <v>1</v>
      </c>
      <c r="C223" s="98">
        <f t="shared" si="5"/>
        <v>9193.9870695999998</v>
      </c>
      <c r="D223" s="98">
        <f t="shared" si="17"/>
        <v>10796.047305632266</v>
      </c>
      <c r="E223" s="98">
        <v>9193.9870695999998</v>
      </c>
      <c r="F223" s="98">
        <v>266.66666666666669</v>
      </c>
      <c r="G223" s="98">
        <v>1100</v>
      </c>
      <c r="H223" s="98">
        <v>100</v>
      </c>
      <c r="I223" s="98">
        <v>1379.0980604399999</v>
      </c>
      <c r="J223" s="98">
        <v>275.81961208799999</v>
      </c>
      <c r="K223" s="98">
        <v>183.879741392</v>
      </c>
      <c r="L223" s="98">
        <f t="shared" si="6"/>
        <v>1602.0602360322669</v>
      </c>
      <c r="M223" s="98"/>
      <c r="N223" s="98">
        <f t="shared" si="18"/>
        <v>127.69426485555556</v>
      </c>
      <c r="O223" s="98">
        <f t="shared" si="19"/>
        <v>1276.9426485555557</v>
      </c>
      <c r="P223" s="98">
        <v>197.42332262115553</v>
      </c>
      <c r="Q223" s="98">
        <v>634.38510780240006</v>
      </c>
      <c r="R223" s="98">
        <f t="shared" si="20"/>
        <v>14735.896494021332</v>
      </c>
      <c r="S223" s="98">
        <f t="shared" si="21"/>
        <v>14735.896494021332</v>
      </c>
      <c r="T223" s="98" t="s">
        <v>960</v>
      </c>
    </row>
    <row r="224" spans="1:20" ht="15.75" thickBot="1" x14ac:dyDescent="0.3">
      <c r="A224" s="257" t="s">
        <v>1425</v>
      </c>
      <c r="B224" s="106">
        <v>1</v>
      </c>
      <c r="C224" s="98">
        <f t="shared" si="5"/>
        <v>9323.83</v>
      </c>
      <c r="D224" s="98">
        <f t="shared" si="17"/>
        <v>10953.929850124268</v>
      </c>
      <c r="E224" s="98">
        <v>9323.83</v>
      </c>
      <c r="F224" s="98">
        <v>266.66666666666669</v>
      </c>
      <c r="G224" s="98">
        <v>1100</v>
      </c>
      <c r="H224" s="98">
        <v>100</v>
      </c>
      <c r="I224" s="98">
        <v>1398.5744999999997</v>
      </c>
      <c r="J224" s="98">
        <v>279.7149</v>
      </c>
      <c r="K224" s="98">
        <v>186.47659999999999</v>
      </c>
      <c r="L224" s="98">
        <f t="shared" si="6"/>
        <v>1630.0998501242689</v>
      </c>
      <c r="M224" s="98"/>
      <c r="N224" s="98">
        <f t="shared" si="18"/>
        <v>129.49763888888887</v>
      </c>
      <c r="O224" s="98">
        <f t="shared" si="19"/>
        <v>1294.976388888889</v>
      </c>
      <c r="P224" s="98">
        <v>205.62582234649111</v>
      </c>
      <c r="Q224" s="98">
        <v>643.34426999999994</v>
      </c>
      <c r="R224" s="98">
        <f t="shared" si="20"/>
        <v>14928.706786790934</v>
      </c>
      <c r="S224" s="98">
        <f t="shared" si="21"/>
        <v>14928.706786790934</v>
      </c>
      <c r="T224" s="98" t="s">
        <v>960</v>
      </c>
    </row>
    <row r="225" spans="1:20" ht="15.75" thickBot="1" x14ac:dyDescent="0.3">
      <c r="A225" s="257" t="s">
        <v>1425</v>
      </c>
      <c r="B225" s="106">
        <v>1</v>
      </c>
      <c r="C225" s="98">
        <f t="shared" si="5"/>
        <v>9918.5</v>
      </c>
      <c r="D225" s="98">
        <f t="shared" si="17"/>
        <v>11677.561951169591</v>
      </c>
      <c r="E225" s="98">
        <v>9918.5</v>
      </c>
      <c r="F225" s="98">
        <v>266.66666666666669</v>
      </c>
      <c r="G225" s="98">
        <v>1100</v>
      </c>
      <c r="H225" s="98">
        <v>100</v>
      </c>
      <c r="I225" s="98">
        <v>1487.7749999999999</v>
      </c>
      <c r="J225" s="98">
        <v>297.55500000000001</v>
      </c>
      <c r="K225" s="98">
        <v>198.37</v>
      </c>
      <c r="L225" s="98">
        <f t="shared" si="6"/>
        <v>1759.0619511695904</v>
      </c>
      <c r="M225" s="98"/>
      <c r="N225" s="98">
        <f t="shared" si="18"/>
        <v>137.75694444444446</v>
      </c>
      <c r="O225" s="98">
        <f t="shared" si="19"/>
        <v>1377.5694444444443</v>
      </c>
      <c r="P225" s="98">
        <v>243.73556228070171</v>
      </c>
      <c r="Q225" s="98">
        <v>684.37649999999996</v>
      </c>
      <c r="R225" s="98">
        <f t="shared" si="20"/>
        <v>15812.305117836257</v>
      </c>
      <c r="S225" s="98">
        <f t="shared" si="21"/>
        <v>15812.305117836257</v>
      </c>
      <c r="T225" s="98" t="s">
        <v>960</v>
      </c>
    </row>
    <row r="226" spans="1:20" ht="15.75" thickBot="1" x14ac:dyDescent="0.3">
      <c r="A226" s="257" t="s">
        <v>1425</v>
      </c>
      <c r="B226" s="106">
        <v>1</v>
      </c>
      <c r="C226" s="98">
        <f t="shared" si="5"/>
        <v>10132.66</v>
      </c>
      <c r="D226" s="98">
        <f t="shared" si="17"/>
        <v>11938.165396374268</v>
      </c>
      <c r="E226" s="98">
        <v>10132.66</v>
      </c>
      <c r="F226" s="98">
        <v>266.66666666666669</v>
      </c>
      <c r="G226" s="98">
        <v>1100</v>
      </c>
      <c r="H226" s="98">
        <v>100</v>
      </c>
      <c r="I226" s="98">
        <v>1519.8990000000001</v>
      </c>
      <c r="J226" s="98">
        <v>303.97980000000001</v>
      </c>
      <c r="K226" s="98">
        <v>202.6532</v>
      </c>
      <c r="L226" s="98">
        <f t="shared" si="6"/>
        <v>1805.5053963742689</v>
      </c>
      <c r="M226" s="98"/>
      <c r="N226" s="98">
        <f t="shared" si="18"/>
        <v>140.73138888888889</v>
      </c>
      <c r="O226" s="98">
        <f t="shared" si="19"/>
        <v>1407.3138888888889</v>
      </c>
      <c r="P226" s="98">
        <v>257.46011859649121</v>
      </c>
      <c r="Q226" s="98">
        <v>699.15354000000013</v>
      </c>
      <c r="R226" s="98">
        <f t="shared" si="20"/>
        <v>16130.517603040933</v>
      </c>
      <c r="S226" s="98">
        <f t="shared" si="21"/>
        <v>16130.517603040933</v>
      </c>
      <c r="T226" s="98" t="s">
        <v>960</v>
      </c>
    </row>
    <row r="227" spans="1:20" ht="23.25" thickBot="1" x14ac:dyDescent="0.3">
      <c r="A227" s="257" t="s">
        <v>1426</v>
      </c>
      <c r="B227" s="106">
        <v>14</v>
      </c>
      <c r="C227" s="98">
        <f t="shared" si="5"/>
        <v>10133.420364400001</v>
      </c>
      <c r="D227" s="98">
        <f t="shared" si="17"/>
        <v>11939.09065591037</v>
      </c>
      <c r="E227" s="98">
        <v>10133.420364400001</v>
      </c>
      <c r="F227" s="98">
        <v>266.66666666666669</v>
      </c>
      <c r="G227" s="98">
        <v>1100</v>
      </c>
      <c r="H227" s="98">
        <v>100</v>
      </c>
      <c r="I227" s="98">
        <v>1520.0130546600001</v>
      </c>
      <c r="J227" s="98">
        <v>304.00261093199998</v>
      </c>
      <c r="K227" s="98">
        <v>202.66840728800003</v>
      </c>
      <c r="L227" s="98">
        <f t="shared" si="6"/>
        <v>1805.6702915103681</v>
      </c>
      <c r="M227" s="98"/>
      <c r="N227" s="98">
        <f t="shared" si="18"/>
        <v>140.74194950555557</v>
      </c>
      <c r="O227" s="98">
        <f t="shared" si="19"/>
        <v>1407.4194950555557</v>
      </c>
      <c r="P227" s="98">
        <v>257.50884694925691</v>
      </c>
      <c r="Q227" s="98">
        <v>699.20600514360012</v>
      </c>
      <c r="R227" s="98">
        <f t="shared" si="20"/>
        <v>16131.647400600636</v>
      </c>
      <c r="S227" s="98">
        <f t="shared" si="21"/>
        <v>225843.06360840891</v>
      </c>
      <c r="T227" s="98" t="s">
        <v>957</v>
      </c>
    </row>
    <row r="228" spans="1:20" ht="23.25" thickBot="1" x14ac:dyDescent="0.3">
      <c r="A228" s="257" t="s">
        <v>1426</v>
      </c>
      <c r="B228" s="106">
        <v>1</v>
      </c>
      <c r="C228" s="98">
        <f t="shared" si="5"/>
        <v>10133.4766024</v>
      </c>
      <c r="D228" s="98">
        <f t="shared" si="17"/>
        <v>11939.159089868863</v>
      </c>
      <c r="E228" s="98">
        <v>10133.4766024</v>
      </c>
      <c r="F228" s="98">
        <v>266.66666666666669</v>
      </c>
      <c r="G228" s="98">
        <v>1100</v>
      </c>
      <c r="H228" s="98">
        <v>100</v>
      </c>
      <c r="I228" s="98">
        <v>1520.0214903599999</v>
      </c>
      <c r="J228" s="98">
        <v>304.00429807200004</v>
      </c>
      <c r="K228" s="98">
        <v>202.66953204800004</v>
      </c>
      <c r="L228" s="98">
        <f t="shared" si="6"/>
        <v>1805.6824874688637</v>
      </c>
      <c r="M228" s="98"/>
      <c r="N228" s="98">
        <f t="shared" si="18"/>
        <v>140.74273058888889</v>
      </c>
      <c r="O228" s="98">
        <f t="shared" si="19"/>
        <v>1407.4273058888891</v>
      </c>
      <c r="P228" s="98">
        <v>257.5124509910857</v>
      </c>
      <c r="Q228" s="98">
        <v>699.20988556560008</v>
      </c>
      <c r="R228" s="98">
        <f t="shared" si="20"/>
        <v>16131.730962581129</v>
      </c>
      <c r="S228" s="98">
        <f t="shared" si="21"/>
        <v>16131.730962581129</v>
      </c>
      <c r="T228" s="98" t="s">
        <v>957</v>
      </c>
    </row>
    <row r="229" spans="1:20" ht="23.25" thickBot="1" x14ac:dyDescent="0.3">
      <c r="A229" s="257" t="s">
        <v>1427</v>
      </c>
      <c r="B229" s="106">
        <v>1</v>
      </c>
      <c r="C229" s="98">
        <f t="shared" si="5"/>
        <v>10258.2462292</v>
      </c>
      <c r="D229" s="98">
        <f t="shared" si="17"/>
        <v>12090.986670187234</v>
      </c>
      <c r="E229" s="98">
        <v>10258.2462292</v>
      </c>
      <c r="F229" s="98">
        <v>266.66666666666669</v>
      </c>
      <c r="G229" s="98">
        <v>1100</v>
      </c>
      <c r="H229" s="98">
        <v>100</v>
      </c>
      <c r="I229" s="98">
        <v>1538.7369343800001</v>
      </c>
      <c r="J229" s="98">
        <v>307.74738687600001</v>
      </c>
      <c r="K229" s="98">
        <v>205.164924584</v>
      </c>
      <c r="L229" s="98">
        <f t="shared" si="6"/>
        <v>1832.7404409872333</v>
      </c>
      <c r="M229" s="98"/>
      <c r="N229" s="98">
        <f t="shared" si="18"/>
        <v>142.47564207222223</v>
      </c>
      <c r="O229" s="98">
        <f t="shared" si="19"/>
        <v>1424.7564207222224</v>
      </c>
      <c r="P229" s="98">
        <v>265.50837819278865</v>
      </c>
      <c r="Q229" s="98">
        <v>707.81898981480015</v>
      </c>
      <c r="R229" s="98">
        <f t="shared" si="20"/>
        <v>16317.1215725087</v>
      </c>
      <c r="S229" s="98">
        <f t="shared" si="21"/>
        <v>16317.1215725087</v>
      </c>
      <c r="T229" s="98" t="s">
        <v>960</v>
      </c>
    </row>
    <row r="230" spans="1:20" ht="23.25" thickBot="1" x14ac:dyDescent="0.3">
      <c r="A230" s="257" t="s">
        <v>1427</v>
      </c>
      <c r="B230" s="106">
        <v>4</v>
      </c>
      <c r="C230" s="98">
        <f t="shared" si="5"/>
        <v>10258.25</v>
      </c>
      <c r="D230" s="98">
        <f t="shared" si="17"/>
        <v>12090.991258735379</v>
      </c>
      <c r="E230" s="98">
        <v>10258.25</v>
      </c>
      <c r="F230" s="98">
        <v>266.66666666666669</v>
      </c>
      <c r="G230" s="98">
        <v>1100</v>
      </c>
      <c r="H230" s="98">
        <v>100</v>
      </c>
      <c r="I230" s="98">
        <v>1538.7375</v>
      </c>
      <c r="J230" s="98">
        <v>307.7475</v>
      </c>
      <c r="K230" s="98">
        <v>205.16499999999999</v>
      </c>
      <c r="L230" s="98">
        <f t="shared" si="6"/>
        <v>1832.7412587353797</v>
      </c>
      <c r="M230" s="98"/>
      <c r="N230" s="98">
        <f t="shared" si="18"/>
        <v>142.47569444444443</v>
      </c>
      <c r="O230" s="98">
        <f t="shared" si="19"/>
        <v>1424.7569444444443</v>
      </c>
      <c r="P230" s="98">
        <v>265.50861984649094</v>
      </c>
      <c r="Q230" s="98">
        <v>707.81925000000001</v>
      </c>
      <c r="R230" s="98">
        <f t="shared" si="20"/>
        <v>16317.127175402045</v>
      </c>
      <c r="S230" s="98">
        <f t="shared" si="21"/>
        <v>65268.508701608182</v>
      </c>
      <c r="T230" s="98" t="s">
        <v>960</v>
      </c>
    </row>
    <row r="231" spans="1:20" ht="23.25" thickBot="1" x14ac:dyDescent="0.3">
      <c r="A231" s="257" t="s">
        <v>1428</v>
      </c>
      <c r="B231" s="106">
        <v>1</v>
      </c>
      <c r="C231" s="98">
        <f t="shared" si="5"/>
        <v>7730.21</v>
      </c>
      <c r="D231" s="98">
        <f t="shared" si="17"/>
        <v>9055.464910219298</v>
      </c>
      <c r="E231" s="98">
        <v>7730.21</v>
      </c>
      <c r="F231" s="98">
        <v>266.66666666666669</v>
      </c>
      <c r="G231" s="98">
        <v>1100</v>
      </c>
      <c r="H231" s="98">
        <v>100</v>
      </c>
      <c r="I231" s="98">
        <v>1159.5315000000001</v>
      </c>
      <c r="J231" s="98">
        <v>231.90629999999999</v>
      </c>
      <c r="K231" s="98">
        <v>154.60420000000002</v>
      </c>
      <c r="L231" s="98">
        <f t="shared" si="6"/>
        <v>1325.2549102192982</v>
      </c>
      <c r="M231" s="98"/>
      <c r="N231" s="98">
        <f t="shared" si="18"/>
        <v>107.36402777777778</v>
      </c>
      <c r="O231" s="98">
        <f t="shared" si="19"/>
        <v>1073.6402777777778</v>
      </c>
      <c r="P231" s="98">
        <v>144.25060466374256</v>
      </c>
      <c r="Q231" s="98">
        <v>533.38449000000003</v>
      </c>
      <c r="R231" s="98">
        <f t="shared" si="20"/>
        <v>12601.558066885967</v>
      </c>
      <c r="S231" s="98">
        <f t="shared" si="21"/>
        <v>12601.558066885967</v>
      </c>
      <c r="T231" s="98" t="s">
        <v>960</v>
      </c>
    </row>
    <row r="232" spans="1:20" ht="23.25" thickBot="1" x14ac:dyDescent="0.3">
      <c r="A232" s="257" t="s">
        <v>1428</v>
      </c>
      <c r="B232" s="106">
        <v>1</v>
      </c>
      <c r="C232" s="98">
        <f t="shared" si="5"/>
        <v>8655.1595440000019</v>
      </c>
      <c r="D232" s="98">
        <f t="shared" si="17"/>
        <v>10161.488089650669</v>
      </c>
      <c r="E232" s="98">
        <v>8655.1595440000019</v>
      </c>
      <c r="F232" s="98">
        <v>266.66666666666669</v>
      </c>
      <c r="G232" s="98">
        <v>1100</v>
      </c>
      <c r="H232" s="98">
        <v>100</v>
      </c>
      <c r="I232" s="98">
        <v>1298.2739316000002</v>
      </c>
      <c r="J232" s="98">
        <v>259.65478632000003</v>
      </c>
      <c r="K232" s="98">
        <v>173.10319088000006</v>
      </c>
      <c r="L232" s="98">
        <f t="shared" si="6"/>
        <v>1506.3285456506667</v>
      </c>
      <c r="M232" s="98"/>
      <c r="N232" s="98">
        <f t="shared" si="18"/>
        <v>120.21054922222224</v>
      </c>
      <c r="O232" s="98">
        <f t="shared" si="19"/>
        <v>1202.1054922222224</v>
      </c>
      <c r="P232" s="98">
        <v>184.01250420622205</v>
      </c>
      <c r="Q232" s="98">
        <v>597.20600853600024</v>
      </c>
      <c r="R232" s="98">
        <f t="shared" si="20"/>
        <v>13956.392673653336</v>
      </c>
      <c r="S232" s="98">
        <f t="shared" si="21"/>
        <v>13956.392673653336</v>
      </c>
      <c r="T232" s="98" t="s">
        <v>960</v>
      </c>
    </row>
    <row r="233" spans="1:20" ht="23.25" thickBot="1" x14ac:dyDescent="0.3">
      <c r="A233" s="257" t="s">
        <v>1428</v>
      </c>
      <c r="B233" s="106">
        <v>1</v>
      </c>
      <c r="C233" s="98">
        <f t="shared" si="5"/>
        <v>8655.16</v>
      </c>
      <c r="D233" s="98">
        <f t="shared" si="17"/>
        <v>10161.488626666667</v>
      </c>
      <c r="E233" s="98">
        <v>8655.16</v>
      </c>
      <c r="F233" s="98">
        <v>266.66666666666669</v>
      </c>
      <c r="G233" s="98">
        <v>1100</v>
      </c>
      <c r="H233" s="98">
        <v>100</v>
      </c>
      <c r="I233" s="98">
        <v>1298.2739999999999</v>
      </c>
      <c r="J233" s="98">
        <v>259.65479999999997</v>
      </c>
      <c r="K233" s="98">
        <v>173.10320000000002</v>
      </c>
      <c r="L233" s="98">
        <f t="shared" si="6"/>
        <v>1506.3286266666667</v>
      </c>
      <c r="M233" s="98"/>
      <c r="N233" s="98">
        <f t="shared" si="18"/>
        <v>120.21055555555556</v>
      </c>
      <c r="O233" s="98">
        <f t="shared" si="19"/>
        <v>1202.1055555555556</v>
      </c>
      <c r="P233" s="98">
        <v>184.01251555555544</v>
      </c>
      <c r="Q233" s="98">
        <v>597.20604000000003</v>
      </c>
      <c r="R233" s="98">
        <f t="shared" si="20"/>
        <v>13956.393333333333</v>
      </c>
      <c r="S233" s="98">
        <f t="shared" si="21"/>
        <v>13956.393333333333</v>
      </c>
      <c r="T233" s="98" t="s">
        <v>960</v>
      </c>
    </row>
    <row r="234" spans="1:20" ht="23.25" thickBot="1" x14ac:dyDescent="0.3">
      <c r="A234" s="257" t="s">
        <v>1428</v>
      </c>
      <c r="B234" s="106">
        <v>9</v>
      </c>
      <c r="C234" s="98">
        <f t="shared" si="5"/>
        <v>9369.0672112000011</v>
      </c>
      <c r="D234" s="98">
        <f t="shared" si="17"/>
        <v>11008.97735241308</v>
      </c>
      <c r="E234" s="98">
        <v>9369.0672112000011</v>
      </c>
      <c r="F234" s="98">
        <v>266.66666666666669</v>
      </c>
      <c r="G234" s="98">
        <v>1100</v>
      </c>
      <c r="H234" s="98">
        <v>100</v>
      </c>
      <c r="I234" s="98">
        <v>1405.3600816799999</v>
      </c>
      <c r="J234" s="98">
        <v>281.07201633599999</v>
      </c>
      <c r="K234" s="98">
        <v>187.38134422400003</v>
      </c>
      <c r="L234" s="98">
        <f t="shared" si="6"/>
        <v>1639.9101412130792</v>
      </c>
      <c r="M234" s="98"/>
      <c r="N234" s="98">
        <f t="shared" si="18"/>
        <v>130.1259334888889</v>
      </c>
      <c r="O234" s="98">
        <f t="shared" si="19"/>
        <v>1301.2593348888888</v>
      </c>
      <c r="P234" s="98">
        <v>208.52487283530158</v>
      </c>
      <c r="Q234" s="98">
        <v>646.46563757280012</v>
      </c>
      <c r="R234" s="98">
        <f t="shared" si="20"/>
        <v>14995.923098892546</v>
      </c>
      <c r="S234" s="98">
        <f t="shared" si="21"/>
        <v>134963.30789003291</v>
      </c>
      <c r="T234" s="98" t="s">
        <v>960</v>
      </c>
    </row>
    <row r="235" spans="1:20" ht="23.25" thickBot="1" x14ac:dyDescent="0.3">
      <c r="A235" s="257" t="s">
        <v>1428</v>
      </c>
      <c r="B235" s="106">
        <v>1</v>
      </c>
      <c r="C235" s="98">
        <f t="shared" si="5"/>
        <v>9381.4170759999997</v>
      </c>
      <c r="D235" s="98">
        <f t="shared" si="17"/>
        <v>11024.005449698716</v>
      </c>
      <c r="E235" s="98">
        <v>9381.4170759999997</v>
      </c>
      <c r="F235" s="98">
        <v>266.66666666666669</v>
      </c>
      <c r="G235" s="98">
        <v>1100</v>
      </c>
      <c r="H235" s="98">
        <v>100</v>
      </c>
      <c r="I235" s="98">
        <v>1407.2125613999999</v>
      </c>
      <c r="J235" s="98">
        <v>281.44251228000002</v>
      </c>
      <c r="K235" s="98">
        <v>187.62834152000002</v>
      </c>
      <c r="L235" s="98">
        <f t="shared" si="6"/>
        <v>1642.5883736987164</v>
      </c>
      <c r="M235" s="98"/>
      <c r="N235" s="98">
        <f t="shared" si="18"/>
        <v>130.29745938888888</v>
      </c>
      <c r="O235" s="98">
        <f t="shared" si="19"/>
        <v>1302.9745938888889</v>
      </c>
      <c r="P235" s="98">
        <v>209.31632042093852</v>
      </c>
      <c r="Q235" s="98">
        <v>647.31777824400012</v>
      </c>
      <c r="R235" s="98">
        <f t="shared" si="20"/>
        <v>15014.273309809381</v>
      </c>
      <c r="S235" s="98">
        <f t="shared" si="21"/>
        <v>15014.273309809381</v>
      </c>
      <c r="T235" s="98" t="s">
        <v>960</v>
      </c>
    </row>
    <row r="236" spans="1:20" ht="23.25" thickBot="1" x14ac:dyDescent="0.3">
      <c r="A236" s="257" t="s">
        <v>1428</v>
      </c>
      <c r="B236" s="106">
        <v>1</v>
      </c>
      <c r="C236" s="98">
        <f t="shared" si="5"/>
        <v>9381.585790000001</v>
      </c>
      <c r="D236" s="98">
        <f t="shared" si="17"/>
        <v>11024.210751574205</v>
      </c>
      <c r="E236" s="98">
        <v>9381.585790000001</v>
      </c>
      <c r="F236" s="98">
        <v>266.66666666666669</v>
      </c>
      <c r="G236" s="98">
        <v>1100</v>
      </c>
      <c r="H236" s="98">
        <v>100</v>
      </c>
      <c r="I236" s="98">
        <v>1407.2378685000001</v>
      </c>
      <c r="J236" s="98">
        <v>281.44757370000002</v>
      </c>
      <c r="K236" s="98">
        <v>187.63171580000002</v>
      </c>
      <c r="L236" s="98">
        <f t="shared" si="6"/>
        <v>1642.6249615742036</v>
      </c>
      <c r="M236" s="98"/>
      <c r="N236" s="98">
        <f t="shared" si="18"/>
        <v>130.29980263888891</v>
      </c>
      <c r="O236" s="98">
        <f t="shared" si="19"/>
        <v>1302.998026388889</v>
      </c>
      <c r="P236" s="98">
        <v>209.32713254642559</v>
      </c>
      <c r="Q236" s="98">
        <v>647.32941951000009</v>
      </c>
      <c r="R236" s="98">
        <f t="shared" si="20"/>
        <v>15014.523995750871</v>
      </c>
      <c r="S236" s="98">
        <f t="shared" si="21"/>
        <v>15014.523995750871</v>
      </c>
      <c r="T236" s="98" t="s">
        <v>960</v>
      </c>
    </row>
    <row r="237" spans="1:20" ht="23.25" thickBot="1" x14ac:dyDescent="0.3">
      <c r="A237" s="257" t="s">
        <v>1428</v>
      </c>
      <c r="B237" s="106">
        <v>2</v>
      </c>
      <c r="C237" s="98">
        <f t="shared" si="5"/>
        <v>9918.4562332000005</v>
      </c>
      <c r="D237" s="98">
        <f t="shared" si="17"/>
        <v>11677.508692956733</v>
      </c>
      <c r="E237" s="98">
        <v>9918.4562332000005</v>
      </c>
      <c r="F237" s="98">
        <v>266.66666666666669</v>
      </c>
      <c r="G237" s="98">
        <v>1100</v>
      </c>
      <c r="H237" s="98">
        <v>100</v>
      </c>
      <c r="I237" s="98">
        <v>1487.7684349800002</v>
      </c>
      <c r="J237" s="98">
        <v>297.55368699600001</v>
      </c>
      <c r="K237" s="98">
        <v>198.36912466400005</v>
      </c>
      <c r="L237" s="98">
        <f t="shared" si="6"/>
        <v>1759.052459756733</v>
      </c>
      <c r="M237" s="98"/>
      <c r="N237" s="98">
        <f t="shared" si="18"/>
        <v>137.75633657222224</v>
      </c>
      <c r="O237" s="98">
        <f t="shared" si="19"/>
        <v>1377.5633657222222</v>
      </c>
      <c r="P237" s="98">
        <v>243.73275746228862</v>
      </c>
      <c r="Q237" s="98">
        <v>684.37348009080006</v>
      </c>
      <c r="R237" s="98">
        <f t="shared" si="20"/>
        <v>15812.240086354199</v>
      </c>
      <c r="S237" s="98">
        <f t="shared" si="21"/>
        <v>31624.480172708398</v>
      </c>
      <c r="T237" s="98" t="s">
        <v>960</v>
      </c>
    </row>
    <row r="238" spans="1:20" ht="23.25" thickBot="1" x14ac:dyDescent="0.3">
      <c r="A238" s="257" t="s">
        <v>1428</v>
      </c>
      <c r="B238" s="106">
        <v>1</v>
      </c>
      <c r="C238" s="98">
        <f t="shared" si="5"/>
        <v>9918.4599999999991</v>
      </c>
      <c r="D238" s="98">
        <f t="shared" si="17"/>
        <v>11677.513276637426</v>
      </c>
      <c r="E238" s="98">
        <v>9918.4599999999991</v>
      </c>
      <c r="F238" s="98">
        <v>266.66666666666669</v>
      </c>
      <c r="G238" s="98">
        <v>1100</v>
      </c>
      <c r="H238" s="98">
        <v>100</v>
      </c>
      <c r="I238" s="98">
        <v>1487.769</v>
      </c>
      <c r="J238" s="98">
        <v>297.55379999999997</v>
      </c>
      <c r="K238" s="98">
        <v>198.36919999999998</v>
      </c>
      <c r="L238" s="98">
        <f t="shared" si="6"/>
        <v>1759.0532766374265</v>
      </c>
      <c r="M238" s="98"/>
      <c r="N238" s="98">
        <f t="shared" si="18"/>
        <v>137.75638888888886</v>
      </c>
      <c r="O238" s="98">
        <f t="shared" si="19"/>
        <v>1377.5638888888889</v>
      </c>
      <c r="P238" s="98">
        <v>243.73299885964866</v>
      </c>
      <c r="Q238" s="98">
        <v>684.37374</v>
      </c>
      <c r="R238" s="98">
        <f t="shared" si="20"/>
        <v>15812.245683304092</v>
      </c>
      <c r="S238" s="98">
        <f t="shared" si="21"/>
        <v>15812.245683304092</v>
      </c>
      <c r="T238" s="98" t="s">
        <v>960</v>
      </c>
    </row>
    <row r="239" spans="1:20" ht="23.25" thickBot="1" x14ac:dyDescent="0.3">
      <c r="A239" s="257" t="s">
        <v>1428</v>
      </c>
      <c r="B239" s="106">
        <v>1</v>
      </c>
      <c r="C239" s="98">
        <f t="shared" si="5"/>
        <v>10133.42</v>
      </c>
      <c r="D239" s="98">
        <f t="shared" si="17"/>
        <v>11939.09021248538</v>
      </c>
      <c r="E239" s="98">
        <v>10133.42</v>
      </c>
      <c r="F239" s="98">
        <v>266.66666666666669</v>
      </c>
      <c r="G239" s="98">
        <v>1100</v>
      </c>
      <c r="H239" s="98">
        <v>100</v>
      </c>
      <c r="I239" s="98">
        <v>1520.0129999999999</v>
      </c>
      <c r="J239" s="98">
        <v>304.00259999999997</v>
      </c>
      <c r="K239" s="98">
        <v>202.66840000000002</v>
      </c>
      <c r="L239" s="98">
        <f t="shared" si="6"/>
        <v>1805.67021248538</v>
      </c>
      <c r="M239" s="98"/>
      <c r="N239" s="98">
        <f t="shared" si="18"/>
        <v>140.74194444444444</v>
      </c>
      <c r="O239" s="98">
        <f t="shared" si="19"/>
        <v>1407.4194444444445</v>
      </c>
      <c r="P239" s="98">
        <v>257.50882359649103</v>
      </c>
      <c r="Q239" s="98">
        <v>699.20598000000007</v>
      </c>
      <c r="R239" s="98">
        <f t="shared" si="20"/>
        <v>16131.646859152046</v>
      </c>
      <c r="S239" s="98">
        <f t="shared" si="21"/>
        <v>16131.646859152046</v>
      </c>
      <c r="T239" s="98" t="s">
        <v>960</v>
      </c>
    </row>
    <row r="240" spans="1:20" ht="23.25" thickBot="1" x14ac:dyDescent="0.3">
      <c r="A240" s="257" t="s">
        <v>1428</v>
      </c>
      <c r="B240" s="106">
        <v>2</v>
      </c>
      <c r="C240" s="98">
        <f t="shared" si="5"/>
        <v>10257.717592000001</v>
      </c>
      <c r="D240" s="98">
        <f t="shared" si="17"/>
        <v>12090.343390977376</v>
      </c>
      <c r="E240" s="98">
        <v>10257.717592000001</v>
      </c>
      <c r="F240" s="98">
        <v>266.66666666666669</v>
      </c>
      <c r="G240" s="98">
        <v>1100</v>
      </c>
      <c r="H240" s="98">
        <v>100</v>
      </c>
      <c r="I240" s="98">
        <v>1538.6576388000001</v>
      </c>
      <c r="J240" s="98">
        <v>307.73152776000001</v>
      </c>
      <c r="K240" s="98">
        <v>205.15435184</v>
      </c>
      <c r="L240" s="98">
        <f t="shared" si="6"/>
        <v>1832.6257989773742</v>
      </c>
      <c r="M240" s="98"/>
      <c r="N240" s="98">
        <f t="shared" si="18"/>
        <v>142.46829988888891</v>
      </c>
      <c r="O240" s="98">
        <f t="shared" si="19"/>
        <v>1424.6829988888892</v>
      </c>
      <c r="P240" s="98">
        <v>265.47450019959615</v>
      </c>
      <c r="Q240" s="98">
        <v>707.78251384800012</v>
      </c>
      <c r="R240" s="98">
        <f t="shared" si="20"/>
        <v>16316.33608989204</v>
      </c>
      <c r="S240" s="98">
        <f t="shared" si="21"/>
        <v>32632.67217978408</v>
      </c>
      <c r="T240" s="98" t="s">
        <v>960</v>
      </c>
    </row>
    <row r="241" spans="1:20" ht="23.25" thickBot="1" x14ac:dyDescent="0.3">
      <c r="A241" s="257" t="s">
        <v>1428</v>
      </c>
      <c r="B241" s="106">
        <v>1</v>
      </c>
      <c r="C241" s="98">
        <f t="shared" si="5"/>
        <v>10257.719999999999</v>
      </c>
      <c r="D241" s="98">
        <f t="shared" si="17"/>
        <v>12090.34632118421</v>
      </c>
      <c r="E241" s="98">
        <v>10257.719999999999</v>
      </c>
      <c r="F241" s="98">
        <v>266.66666666666669</v>
      </c>
      <c r="G241" s="98">
        <v>1100</v>
      </c>
      <c r="H241" s="98">
        <v>100</v>
      </c>
      <c r="I241" s="98">
        <v>1538.6579999999997</v>
      </c>
      <c r="J241" s="98">
        <v>307.73159999999996</v>
      </c>
      <c r="K241" s="98">
        <v>205.15439999999998</v>
      </c>
      <c r="L241" s="98">
        <f t="shared" si="6"/>
        <v>1832.6263211842099</v>
      </c>
      <c r="M241" s="98"/>
      <c r="N241" s="98">
        <f t="shared" si="18"/>
        <v>142.46833333333333</v>
      </c>
      <c r="O241" s="98">
        <f t="shared" si="19"/>
        <v>1424.6833333333332</v>
      </c>
      <c r="P241" s="98">
        <v>265.47465451754357</v>
      </c>
      <c r="Q241" s="98">
        <v>707.78267999999991</v>
      </c>
      <c r="R241" s="98">
        <f t="shared" si="20"/>
        <v>16316.339667850874</v>
      </c>
      <c r="S241" s="98">
        <f t="shared" si="21"/>
        <v>16316.339667850874</v>
      </c>
      <c r="T241" s="98" t="s">
        <v>960</v>
      </c>
    </row>
    <row r="242" spans="1:20" ht="23.25" thickBot="1" x14ac:dyDescent="0.3">
      <c r="A242" s="257" t="s">
        <v>1428</v>
      </c>
      <c r="B242" s="106">
        <v>6</v>
      </c>
      <c r="C242" s="98">
        <f t="shared" si="5"/>
        <v>10258.2462292</v>
      </c>
      <c r="D242" s="98">
        <f t="shared" si="17"/>
        <v>12090.986670187234</v>
      </c>
      <c r="E242" s="98">
        <v>10258.2462292</v>
      </c>
      <c r="F242" s="98">
        <v>266.66666666666669</v>
      </c>
      <c r="G242" s="98">
        <v>1100</v>
      </c>
      <c r="H242" s="98">
        <v>100</v>
      </c>
      <c r="I242" s="98">
        <v>1538.7369343800001</v>
      </c>
      <c r="J242" s="98">
        <v>307.74738687600001</v>
      </c>
      <c r="K242" s="98">
        <v>205.164924584</v>
      </c>
      <c r="L242" s="98">
        <f t="shared" si="6"/>
        <v>1832.7404409872333</v>
      </c>
      <c r="M242" s="98"/>
      <c r="N242" s="98">
        <f t="shared" si="18"/>
        <v>142.47564207222223</v>
      </c>
      <c r="O242" s="98">
        <f t="shared" si="19"/>
        <v>1424.7564207222224</v>
      </c>
      <c r="P242" s="98">
        <v>265.50837819278865</v>
      </c>
      <c r="Q242" s="98">
        <v>707.81898981480015</v>
      </c>
      <c r="R242" s="98">
        <f t="shared" si="20"/>
        <v>16317.1215725087</v>
      </c>
      <c r="S242" s="98">
        <f t="shared" si="21"/>
        <v>97902.729435052199</v>
      </c>
      <c r="T242" s="98" t="s">
        <v>960</v>
      </c>
    </row>
    <row r="243" spans="1:20" ht="23.25" thickBot="1" x14ac:dyDescent="0.3">
      <c r="A243" s="257" t="s">
        <v>1428</v>
      </c>
      <c r="B243" s="106">
        <v>3</v>
      </c>
      <c r="C243" s="98">
        <f t="shared" si="5"/>
        <v>10258.25</v>
      </c>
      <c r="D243" s="98">
        <f t="shared" si="17"/>
        <v>12090.991258735379</v>
      </c>
      <c r="E243" s="98">
        <v>10258.25</v>
      </c>
      <c r="F243" s="98">
        <v>266.66666666666669</v>
      </c>
      <c r="G243" s="98">
        <v>1100</v>
      </c>
      <c r="H243" s="98">
        <v>100</v>
      </c>
      <c r="I243" s="98">
        <v>1538.7375</v>
      </c>
      <c r="J243" s="98">
        <v>307.7475</v>
      </c>
      <c r="K243" s="98">
        <v>205.16499999999999</v>
      </c>
      <c r="L243" s="98">
        <f t="shared" si="6"/>
        <v>1832.7412587353797</v>
      </c>
      <c r="M243" s="98"/>
      <c r="N243" s="98">
        <f t="shared" si="18"/>
        <v>142.47569444444443</v>
      </c>
      <c r="O243" s="98">
        <f t="shared" si="19"/>
        <v>1424.7569444444443</v>
      </c>
      <c r="P243" s="98">
        <v>265.50861984649094</v>
      </c>
      <c r="Q243" s="98">
        <v>707.81925000000001</v>
      </c>
      <c r="R243" s="98">
        <f t="shared" si="20"/>
        <v>16317.127175402045</v>
      </c>
      <c r="S243" s="98">
        <f t="shared" si="21"/>
        <v>48951.38152620614</v>
      </c>
      <c r="T243" s="98" t="s">
        <v>960</v>
      </c>
    </row>
    <row r="244" spans="1:20" ht="23.25" thickBot="1" x14ac:dyDescent="0.3">
      <c r="A244" s="257" t="s">
        <v>1428</v>
      </c>
      <c r="B244" s="106">
        <v>1</v>
      </c>
      <c r="C244" s="98">
        <f t="shared" si="5"/>
        <v>10792.982259999999</v>
      </c>
      <c r="D244" s="98">
        <f t="shared" si="17"/>
        <v>12724.668512324442</v>
      </c>
      <c r="E244" s="98">
        <v>10792.982259999999</v>
      </c>
      <c r="F244" s="98">
        <v>266.66666666666669</v>
      </c>
      <c r="G244" s="98">
        <v>1100</v>
      </c>
      <c r="H244" s="98">
        <v>100</v>
      </c>
      <c r="I244" s="98">
        <v>1618.9473390000001</v>
      </c>
      <c r="J244" s="98">
        <v>323.78946779999995</v>
      </c>
      <c r="K244" s="98">
        <v>215.85964520000002</v>
      </c>
      <c r="L244" s="98">
        <f t="shared" si="6"/>
        <v>1931.6862523244442</v>
      </c>
      <c r="M244" s="98"/>
      <c r="N244" s="98">
        <f t="shared" si="18"/>
        <v>149.90253138888886</v>
      </c>
      <c r="O244" s="98">
        <f t="shared" si="19"/>
        <v>1499.0253138888886</v>
      </c>
      <c r="P244" s="98">
        <v>282.7584070466666</v>
      </c>
      <c r="Q244" s="98">
        <v>744.71577594000007</v>
      </c>
      <c r="R244" s="98">
        <f t="shared" si="20"/>
        <v>17094.647406931108</v>
      </c>
      <c r="S244" s="98">
        <f t="shared" si="21"/>
        <v>17094.647406931108</v>
      </c>
      <c r="T244" s="98" t="s">
        <v>960</v>
      </c>
    </row>
    <row r="245" spans="1:20" ht="23.25" thickBot="1" x14ac:dyDescent="0.3">
      <c r="A245" s="257" t="s">
        <v>1428</v>
      </c>
      <c r="B245" s="106">
        <v>1</v>
      </c>
      <c r="C245" s="98">
        <f t="shared" si="5"/>
        <v>10837.3565</v>
      </c>
      <c r="D245" s="98">
        <f t="shared" si="17"/>
        <v>12777.138585888888</v>
      </c>
      <c r="E245" s="98">
        <v>10837.3565</v>
      </c>
      <c r="F245" s="98">
        <v>266.66666666666669</v>
      </c>
      <c r="G245" s="98">
        <v>1100</v>
      </c>
      <c r="H245" s="98">
        <v>100</v>
      </c>
      <c r="I245" s="98">
        <v>1625.6034749999999</v>
      </c>
      <c r="J245" s="98">
        <v>325.12069499999996</v>
      </c>
      <c r="K245" s="98">
        <v>216.74713</v>
      </c>
      <c r="L245" s="98">
        <f t="shared" si="6"/>
        <v>1939.7820858888888</v>
      </c>
      <c r="M245" s="98"/>
      <c r="N245" s="98">
        <f t="shared" si="18"/>
        <v>150.51884027777777</v>
      </c>
      <c r="O245" s="98">
        <f t="shared" si="19"/>
        <v>1505.1884027777776</v>
      </c>
      <c r="P245" s="98">
        <v>284.07484283333343</v>
      </c>
      <c r="Q245" s="98">
        <v>747.77759849999995</v>
      </c>
      <c r="R245" s="98">
        <f t="shared" si="20"/>
        <v>17159.054151055552</v>
      </c>
      <c r="S245" s="98">
        <f t="shared" si="21"/>
        <v>17159.054151055552</v>
      </c>
      <c r="T245" s="98" t="s">
        <v>960</v>
      </c>
    </row>
    <row r="246" spans="1:20" ht="23.25" thickBot="1" x14ac:dyDescent="0.3">
      <c r="A246" s="257" t="s">
        <v>1428</v>
      </c>
      <c r="B246" s="106">
        <v>2</v>
      </c>
      <c r="C246" s="98">
        <f t="shared" si="5"/>
        <v>10837.3589941952</v>
      </c>
      <c r="D246" s="98">
        <f t="shared" si="17"/>
        <v>12777.141535136147</v>
      </c>
      <c r="E246" s="98">
        <v>10837.3589941952</v>
      </c>
      <c r="F246" s="98">
        <v>266.66666666666669</v>
      </c>
      <c r="G246" s="98">
        <v>1100</v>
      </c>
      <c r="H246" s="98">
        <v>100</v>
      </c>
      <c r="I246" s="98">
        <v>1625.60384912928</v>
      </c>
      <c r="J246" s="98">
        <v>325.12076982585597</v>
      </c>
      <c r="K246" s="98">
        <v>216.74717988390398</v>
      </c>
      <c r="L246" s="98">
        <f t="shared" si="6"/>
        <v>1939.7825409409465</v>
      </c>
      <c r="M246" s="98"/>
      <c r="N246" s="98">
        <f t="shared" si="18"/>
        <v>150.51887491937777</v>
      </c>
      <c r="O246" s="98">
        <f t="shared" si="19"/>
        <v>1505.1887491937778</v>
      </c>
      <c r="P246" s="98">
        <v>284.07491682779107</v>
      </c>
      <c r="Q246" s="98">
        <v>747.77777059946868</v>
      </c>
      <c r="R246" s="98">
        <f t="shared" si="20"/>
        <v>17159.057771241321</v>
      </c>
      <c r="S246" s="98">
        <f t="shared" si="21"/>
        <v>34318.115542482643</v>
      </c>
      <c r="T246" s="98" t="s">
        <v>960</v>
      </c>
    </row>
    <row r="247" spans="1:20" ht="23.25" thickBot="1" x14ac:dyDescent="0.3">
      <c r="A247" s="257" t="s">
        <v>1428</v>
      </c>
      <c r="B247" s="106">
        <v>2</v>
      </c>
      <c r="C247" s="98">
        <f t="shared" si="5"/>
        <v>11421.490086332289</v>
      </c>
      <c r="D247" s="98">
        <f t="shared" si="17"/>
        <v>13467.844099860913</v>
      </c>
      <c r="E247" s="98">
        <v>11421.490086332289</v>
      </c>
      <c r="F247" s="98">
        <v>266.66666666666669</v>
      </c>
      <c r="G247" s="98">
        <v>1100</v>
      </c>
      <c r="H247" s="98">
        <v>100</v>
      </c>
      <c r="I247" s="98">
        <v>1713.2235129498431</v>
      </c>
      <c r="J247" s="98">
        <v>342.64470258996863</v>
      </c>
      <c r="K247" s="98">
        <v>228.42980172664579</v>
      </c>
      <c r="L247" s="98">
        <f t="shared" si="6"/>
        <v>2046.3540135286237</v>
      </c>
      <c r="M247" s="98"/>
      <c r="N247" s="98">
        <f t="shared" si="18"/>
        <v>158.63180675461513</v>
      </c>
      <c r="O247" s="98">
        <f t="shared" si="19"/>
        <v>1586.318067546151</v>
      </c>
      <c r="P247" s="98">
        <v>301.40413922785757</v>
      </c>
      <c r="Q247" s="98">
        <v>788.0828159569279</v>
      </c>
      <c r="R247" s="98">
        <f t="shared" si="20"/>
        <v>18006.891599750965</v>
      </c>
      <c r="S247" s="98">
        <f t="shared" si="21"/>
        <v>36013.78319950193</v>
      </c>
      <c r="T247" s="98" t="s">
        <v>960</v>
      </c>
    </row>
    <row r="248" spans="1:20" ht="23.25" thickBot="1" x14ac:dyDescent="0.3">
      <c r="A248" s="257" t="s">
        <v>1428</v>
      </c>
      <c r="B248" s="106">
        <v>1</v>
      </c>
      <c r="C248" s="98">
        <f t="shared" si="5"/>
        <v>11421.492747500002</v>
      </c>
      <c r="D248" s="98">
        <f t="shared" si="17"/>
        <v>13467.847246543892</v>
      </c>
      <c r="E248" s="98">
        <v>11421.492747500002</v>
      </c>
      <c r="F248" s="98">
        <v>266.66666666666669</v>
      </c>
      <c r="G248" s="98">
        <v>1100</v>
      </c>
      <c r="H248" s="98">
        <v>100</v>
      </c>
      <c r="I248" s="98">
        <v>1713.2239121250004</v>
      </c>
      <c r="J248" s="98">
        <v>342.64478242500007</v>
      </c>
      <c r="K248" s="98">
        <v>228.42985495000005</v>
      </c>
      <c r="L248" s="98">
        <f t="shared" si="6"/>
        <v>2046.35449904389</v>
      </c>
      <c r="M248" s="98"/>
      <c r="N248" s="98">
        <f t="shared" si="18"/>
        <v>158.63184371527782</v>
      </c>
      <c r="O248" s="98">
        <f t="shared" si="19"/>
        <v>1586.3184371527784</v>
      </c>
      <c r="P248" s="98">
        <v>301.40421817583359</v>
      </c>
      <c r="Q248" s="98">
        <v>788.08299957750023</v>
      </c>
      <c r="R248" s="98">
        <f t="shared" si="20"/>
        <v>18006.895462288063</v>
      </c>
      <c r="S248" s="98">
        <f t="shared" si="21"/>
        <v>18006.895462288063</v>
      </c>
      <c r="T248" s="98" t="s">
        <v>960</v>
      </c>
    </row>
    <row r="249" spans="1:20" ht="23.25" thickBot="1" x14ac:dyDescent="0.3">
      <c r="A249" s="257" t="s">
        <v>1428</v>
      </c>
      <c r="B249" s="106">
        <v>1</v>
      </c>
      <c r="C249" s="98">
        <f t="shared" si="5"/>
        <v>11421.63451</v>
      </c>
      <c r="D249" s="98">
        <f t="shared" si="17"/>
        <v>13468.014872824444</v>
      </c>
      <c r="E249" s="98">
        <v>11421.63451</v>
      </c>
      <c r="F249" s="98">
        <v>266.66666666666669</v>
      </c>
      <c r="G249" s="98">
        <v>1100</v>
      </c>
      <c r="H249" s="98">
        <v>100</v>
      </c>
      <c r="I249" s="98">
        <v>1713.2451764999996</v>
      </c>
      <c r="J249" s="98">
        <v>342.64903529999992</v>
      </c>
      <c r="K249" s="98">
        <v>228.4326902</v>
      </c>
      <c r="L249" s="98">
        <f t="shared" si="6"/>
        <v>2046.3803628244445</v>
      </c>
      <c r="M249" s="98"/>
      <c r="N249" s="98">
        <f t="shared" si="18"/>
        <v>158.63381263888888</v>
      </c>
      <c r="O249" s="98">
        <f t="shared" si="19"/>
        <v>1586.3381263888889</v>
      </c>
      <c r="P249" s="98">
        <v>301.4084237966668</v>
      </c>
      <c r="Q249" s="98">
        <v>788.09278118999998</v>
      </c>
      <c r="R249" s="98">
        <f t="shared" si="20"/>
        <v>18007.101222681111</v>
      </c>
      <c r="S249" s="98">
        <f t="shared" si="21"/>
        <v>18007.101222681111</v>
      </c>
      <c r="T249" s="98" t="s">
        <v>960</v>
      </c>
    </row>
    <row r="250" spans="1:20" ht="23.25" thickBot="1" x14ac:dyDescent="0.3">
      <c r="A250" s="257" t="s">
        <v>1428</v>
      </c>
      <c r="B250" s="106">
        <v>1</v>
      </c>
      <c r="C250" s="98">
        <f t="shared" si="5"/>
        <v>11421.6352717028</v>
      </c>
      <c r="D250" s="98">
        <f t="shared" si="17"/>
        <v>13468.015773495688</v>
      </c>
      <c r="E250" s="98">
        <v>11421.6352717028</v>
      </c>
      <c r="F250" s="98">
        <v>266.66666666666669</v>
      </c>
      <c r="G250" s="98">
        <v>1100</v>
      </c>
      <c r="H250" s="98">
        <v>100</v>
      </c>
      <c r="I250" s="98">
        <v>1713.24529075542</v>
      </c>
      <c r="J250" s="98">
        <v>342.64905815108403</v>
      </c>
      <c r="K250" s="98">
        <v>228.43270543405603</v>
      </c>
      <c r="L250" s="98">
        <f t="shared" si="6"/>
        <v>2046.3805017928887</v>
      </c>
      <c r="M250" s="98"/>
      <c r="N250" s="98">
        <f t="shared" si="18"/>
        <v>158.63382321809445</v>
      </c>
      <c r="O250" s="98">
        <f t="shared" si="19"/>
        <v>1586.3382321809443</v>
      </c>
      <c r="P250" s="98">
        <v>301.40844639384994</v>
      </c>
      <c r="Q250" s="98">
        <v>788.09283374749339</v>
      </c>
      <c r="R250" s="98">
        <f t="shared" si="20"/>
        <v>18007.10232825041</v>
      </c>
      <c r="S250" s="98">
        <f t="shared" si="21"/>
        <v>18007.10232825041</v>
      </c>
      <c r="T250" s="98" t="s">
        <v>960</v>
      </c>
    </row>
    <row r="251" spans="1:20" ht="23.25" thickBot="1" x14ac:dyDescent="0.3">
      <c r="A251" s="257" t="s">
        <v>1428</v>
      </c>
      <c r="B251" s="106">
        <v>1</v>
      </c>
      <c r="C251" s="98">
        <f t="shared" si="5"/>
        <v>11634.783450000001</v>
      </c>
      <c r="D251" s="98">
        <f t="shared" si="17"/>
        <v>13720.051652766668</v>
      </c>
      <c r="E251" s="98">
        <v>11634.783450000001</v>
      </c>
      <c r="F251" s="98">
        <v>266.66666666666669</v>
      </c>
      <c r="G251" s="98">
        <v>1100</v>
      </c>
      <c r="H251" s="98">
        <v>0</v>
      </c>
      <c r="I251" s="98">
        <v>1745.2175175</v>
      </c>
      <c r="J251" s="98">
        <v>349.04350349999999</v>
      </c>
      <c r="K251" s="98">
        <v>232.69566899999998</v>
      </c>
      <c r="L251" s="98">
        <f t="shared" si="6"/>
        <v>2085.2682027666669</v>
      </c>
      <c r="M251" s="98"/>
      <c r="N251" s="98">
        <f t="shared" si="18"/>
        <v>161.59421458333335</v>
      </c>
      <c r="O251" s="98">
        <f t="shared" si="19"/>
        <v>1615.9421458333334</v>
      </c>
      <c r="P251" s="98">
        <v>307.73184235000019</v>
      </c>
      <c r="Q251" s="98">
        <v>802.80005805000008</v>
      </c>
      <c r="R251" s="98">
        <f t="shared" si="20"/>
        <v>18216.475067483334</v>
      </c>
      <c r="S251" s="98">
        <f t="shared" si="21"/>
        <v>18216.475067483334</v>
      </c>
      <c r="T251" s="98" t="s">
        <v>960</v>
      </c>
    </row>
    <row r="252" spans="1:20" ht="23.25" thickBot="1" x14ac:dyDescent="0.3">
      <c r="A252" s="257" t="s">
        <v>1428</v>
      </c>
      <c r="B252" s="106">
        <v>1</v>
      </c>
      <c r="C252" s="98">
        <f t="shared" si="5"/>
        <v>11634.786413506401</v>
      </c>
      <c r="D252" s="98">
        <f t="shared" si="17"/>
        <v>13720.055156948347</v>
      </c>
      <c r="E252" s="98">
        <v>11634.786413506401</v>
      </c>
      <c r="F252" s="98">
        <v>266.66666666666669</v>
      </c>
      <c r="G252" s="98">
        <v>1100</v>
      </c>
      <c r="H252" s="98">
        <v>0</v>
      </c>
      <c r="I252" s="98">
        <v>1745.2179620259601</v>
      </c>
      <c r="J252" s="98">
        <v>349.04359240519199</v>
      </c>
      <c r="K252" s="98">
        <v>232.69572827012803</v>
      </c>
      <c r="L252" s="98">
        <f t="shared" si="6"/>
        <v>2085.2687434419454</v>
      </c>
      <c r="M252" s="98"/>
      <c r="N252" s="98">
        <f t="shared" si="18"/>
        <v>161.59425574314446</v>
      </c>
      <c r="O252" s="98">
        <f t="shared" si="19"/>
        <v>1615.9425574314446</v>
      </c>
      <c r="P252" s="98">
        <v>307.73193026735652</v>
      </c>
      <c r="Q252" s="98">
        <v>802.80026253194171</v>
      </c>
      <c r="R252" s="98">
        <f t="shared" si="20"/>
        <v>18216.479368848235</v>
      </c>
      <c r="S252" s="98">
        <f t="shared" si="21"/>
        <v>18216.479368848235</v>
      </c>
      <c r="T252" s="98" t="s">
        <v>960</v>
      </c>
    </row>
    <row r="253" spans="1:20" ht="23.25" thickBot="1" x14ac:dyDescent="0.3">
      <c r="A253" s="257" t="s">
        <v>1428</v>
      </c>
      <c r="B253" s="106">
        <v>1</v>
      </c>
      <c r="C253" s="98">
        <f t="shared" si="5"/>
        <v>11634.788440040002</v>
      </c>
      <c r="D253" s="98">
        <f t="shared" si="17"/>
        <v>13720.057553211744</v>
      </c>
      <c r="E253" s="98">
        <v>11634.788440040002</v>
      </c>
      <c r="F253" s="98">
        <v>266.66666666666669</v>
      </c>
      <c r="G253" s="98">
        <v>1100</v>
      </c>
      <c r="H253" s="98">
        <v>0</v>
      </c>
      <c r="I253" s="98">
        <v>1745.2182660060005</v>
      </c>
      <c r="J253" s="98">
        <v>349.04365320120002</v>
      </c>
      <c r="K253" s="98">
        <v>232.69576880080004</v>
      </c>
      <c r="L253" s="98">
        <f t="shared" si="6"/>
        <v>2085.2691131717424</v>
      </c>
      <c r="M253" s="98"/>
      <c r="N253" s="98">
        <f t="shared" si="18"/>
        <v>161.59428388944445</v>
      </c>
      <c r="O253" s="98">
        <f t="shared" si="19"/>
        <v>1615.9428388944445</v>
      </c>
      <c r="P253" s="98">
        <v>307.73199038785316</v>
      </c>
      <c r="Q253" s="98">
        <v>802.80040236276011</v>
      </c>
      <c r="R253" s="98">
        <f t="shared" si="20"/>
        <v>18216.482310249175</v>
      </c>
      <c r="S253" s="98">
        <f t="shared" si="21"/>
        <v>18216.482310249175</v>
      </c>
      <c r="T253" s="98" t="s">
        <v>960</v>
      </c>
    </row>
    <row r="254" spans="1:20" ht="23.25" thickBot="1" x14ac:dyDescent="0.3">
      <c r="A254" s="257" t="s">
        <v>1428</v>
      </c>
      <c r="B254" s="106">
        <v>2</v>
      </c>
      <c r="C254" s="98">
        <f t="shared" si="5"/>
        <v>11634.834999999999</v>
      </c>
      <c r="D254" s="98">
        <f t="shared" si="17"/>
        <v>13720.112607777777</v>
      </c>
      <c r="E254" s="98">
        <v>11634.834999999999</v>
      </c>
      <c r="F254" s="98">
        <v>266.66666666666669</v>
      </c>
      <c r="G254" s="98">
        <v>1100</v>
      </c>
      <c r="H254" s="98">
        <v>0</v>
      </c>
      <c r="I254" s="98">
        <v>1745.2252499999997</v>
      </c>
      <c r="J254" s="98">
        <v>349.04504999999995</v>
      </c>
      <c r="K254" s="98">
        <v>232.69669999999999</v>
      </c>
      <c r="L254" s="98">
        <f t="shared" si="6"/>
        <v>2085.277607777778</v>
      </c>
      <c r="M254" s="98"/>
      <c r="N254" s="98">
        <f t="shared" si="18"/>
        <v>161.59493055555555</v>
      </c>
      <c r="O254" s="98">
        <f t="shared" si="19"/>
        <v>1615.9493055555556</v>
      </c>
      <c r="P254" s="98">
        <v>307.73337166666676</v>
      </c>
      <c r="Q254" s="98">
        <v>802.80361499999992</v>
      </c>
      <c r="R254" s="98">
        <f t="shared" si="20"/>
        <v>18216.549889444443</v>
      </c>
      <c r="S254" s="98">
        <f t="shared" si="21"/>
        <v>36433.099778888885</v>
      </c>
      <c r="T254" s="98" t="s">
        <v>960</v>
      </c>
    </row>
    <row r="255" spans="1:20" ht="23.25" thickBot="1" x14ac:dyDescent="0.3">
      <c r="A255" s="257" t="s">
        <v>1428</v>
      </c>
      <c r="B255" s="106">
        <v>1</v>
      </c>
      <c r="C255" s="98">
        <f t="shared" si="5"/>
        <v>11809.5895</v>
      </c>
      <c r="D255" s="98">
        <f t="shared" si="17"/>
        <v>13926.750095444444</v>
      </c>
      <c r="E255" s="98">
        <v>11809.5895</v>
      </c>
      <c r="F255" s="98">
        <v>266.66666666666669</v>
      </c>
      <c r="G255" s="98">
        <v>1100</v>
      </c>
      <c r="H255" s="98">
        <v>0</v>
      </c>
      <c r="I255" s="98">
        <v>1771.4384250000001</v>
      </c>
      <c r="J255" s="98">
        <v>354.28768499999995</v>
      </c>
      <c r="K255" s="98">
        <v>236.19179</v>
      </c>
      <c r="L255" s="98">
        <f t="shared" si="6"/>
        <v>2117.1605954444444</v>
      </c>
      <c r="M255" s="98"/>
      <c r="N255" s="98">
        <f t="shared" si="18"/>
        <v>164.02207638888891</v>
      </c>
      <c r="O255" s="98">
        <f t="shared" si="19"/>
        <v>1640.2207638888888</v>
      </c>
      <c r="P255" s="98">
        <v>312.91775516666678</v>
      </c>
      <c r="Q255" s="98">
        <v>814.86167549999993</v>
      </c>
      <c r="R255" s="98">
        <f t="shared" si="20"/>
        <v>18470.196337611113</v>
      </c>
      <c r="S255" s="98">
        <f t="shared" si="21"/>
        <v>18470.196337611113</v>
      </c>
      <c r="T255" s="98" t="s">
        <v>960</v>
      </c>
    </row>
    <row r="256" spans="1:20" ht="23.25" thickBot="1" x14ac:dyDescent="0.3">
      <c r="A256" s="257" t="s">
        <v>1428</v>
      </c>
      <c r="B256" s="106">
        <v>1</v>
      </c>
      <c r="C256" s="98">
        <f t="shared" si="5"/>
        <v>11868.752870012</v>
      </c>
      <c r="D256" s="98">
        <f t="shared" si="17"/>
        <v>13996.707493629745</v>
      </c>
      <c r="E256" s="98">
        <v>11868.752870012</v>
      </c>
      <c r="F256" s="98">
        <v>266.66666666666669</v>
      </c>
      <c r="G256" s="98">
        <v>1100</v>
      </c>
      <c r="H256" s="98">
        <v>0</v>
      </c>
      <c r="I256" s="98">
        <v>1780.3129305017999</v>
      </c>
      <c r="J256" s="98">
        <v>356.06258610035997</v>
      </c>
      <c r="K256" s="98">
        <v>237.37505740023997</v>
      </c>
      <c r="L256" s="98">
        <f t="shared" si="6"/>
        <v>2127.9546236177448</v>
      </c>
      <c r="M256" s="98"/>
      <c r="N256" s="98">
        <f t="shared" si="18"/>
        <v>164.84378986127777</v>
      </c>
      <c r="O256" s="98">
        <f t="shared" si="19"/>
        <v>1648.4378986127776</v>
      </c>
      <c r="P256" s="98">
        <v>314.67293514368919</v>
      </c>
      <c r="Q256" s="98">
        <v>818.94394803082798</v>
      </c>
      <c r="R256" s="98">
        <f t="shared" si="20"/>
        <v>18556.068682329638</v>
      </c>
      <c r="S256" s="98">
        <f t="shared" si="21"/>
        <v>18556.068682329638</v>
      </c>
      <c r="T256" s="98" t="s">
        <v>960</v>
      </c>
    </row>
    <row r="257" spans="1:20" ht="23.25" thickBot="1" x14ac:dyDescent="0.3">
      <c r="A257" s="257" t="s">
        <v>1428</v>
      </c>
      <c r="B257" s="106">
        <v>2</v>
      </c>
      <c r="C257" s="98">
        <f t="shared" si="5"/>
        <v>12067.3395</v>
      </c>
      <c r="D257" s="98">
        <f t="shared" si="17"/>
        <v>14231.525151</v>
      </c>
      <c r="E257" s="98">
        <v>12067.3395</v>
      </c>
      <c r="F257" s="98">
        <v>266.66666666666669</v>
      </c>
      <c r="G257" s="98">
        <v>1100</v>
      </c>
      <c r="H257" s="98">
        <v>0</v>
      </c>
      <c r="I257" s="98">
        <v>1810.1009249999997</v>
      </c>
      <c r="J257" s="98">
        <v>362.02018500000003</v>
      </c>
      <c r="K257" s="98">
        <v>241.34678999999997</v>
      </c>
      <c r="L257" s="98">
        <f t="shared" si="6"/>
        <v>2164.1856509999998</v>
      </c>
      <c r="M257" s="98"/>
      <c r="N257" s="98">
        <f t="shared" si="18"/>
        <v>167.60193749999999</v>
      </c>
      <c r="O257" s="98">
        <f t="shared" si="19"/>
        <v>1676.0193749999999</v>
      </c>
      <c r="P257" s="98">
        <v>320.56433849999985</v>
      </c>
      <c r="Q257" s="98">
        <v>832.64642550000008</v>
      </c>
      <c r="R257" s="98">
        <f t="shared" si="20"/>
        <v>18844.306143166661</v>
      </c>
      <c r="S257" s="98">
        <f t="shared" si="21"/>
        <v>37688.612286333322</v>
      </c>
      <c r="T257" s="98" t="s">
        <v>960</v>
      </c>
    </row>
    <row r="258" spans="1:20" ht="23.25" thickBot="1" x14ac:dyDescent="0.3">
      <c r="A258" s="257" t="s">
        <v>1428</v>
      </c>
      <c r="B258" s="106">
        <v>1</v>
      </c>
      <c r="C258" s="98">
        <f t="shared" si="5"/>
        <v>12067.34</v>
      </c>
      <c r="D258" s="98">
        <f t="shared" si="17"/>
        <v>14231.525742222222</v>
      </c>
      <c r="E258" s="98">
        <v>12067.34</v>
      </c>
      <c r="F258" s="98">
        <v>266.66666666666669</v>
      </c>
      <c r="G258" s="98">
        <v>1100</v>
      </c>
      <c r="H258" s="98">
        <v>0</v>
      </c>
      <c r="I258" s="98">
        <v>1810.1010000000003</v>
      </c>
      <c r="J258" s="98">
        <v>362.02019999999999</v>
      </c>
      <c r="K258" s="98">
        <v>241.34680000000003</v>
      </c>
      <c r="L258" s="98">
        <f t="shared" si="6"/>
        <v>2164.185742222222</v>
      </c>
      <c r="M258" s="98"/>
      <c r="N258" s="98">
        <f t="shared" si="18"/>
        <v>167.60194444444446</v>
      </c>
      <c r="O258" s="98">
        <f t="shared" si="19"/>
        <v>1676.0194444444444</v>
      </c>
      <c r="P258" s="98">
        <v>320.56435333333337</v>
      </c>
      <c r="Q258" s="98">
        <v>832.64646000000027</v>
      </c>
      <c r="R258" s="98">
        <f t="shared" si="20"/>
        <v>18844.306868888889</v>
      </c>
      <c r="S258" s="98">
        <f t="shared" si="21"/>
        <v>18844.306868888889</v>
      </c>
      <c r="T258" s="98" t="s">
        <v>960</v>
      </c>
    </row>
    <row r="259" spans="1:20" ht="23.25" thickBot="1" x14ac:dyDescent="0.3">
      <c r="A259" s="257" t="s">
        <v>1428</v>
      </c>
      <c r="B259" s="106">
        <v>1</v>
      </c>
      <c r="C259" s="98">
        <f t="shared" si="5"/>
        <v>12665.74221</v>
      </c>
      <c r="D259" s="98">
        <f t="shared" si="17"/>
        <v>14939.103110980001</v>
      </c>
      <c r="E259" s="98">
        <v>12665.74221</v>
      </c>
      <c r="F259" s="98">
        <v>266.66666666666669</v>
      </c>
      <c r="G259" s="98">
        <v>1100</v>
      </c>
      <c r="H259" s="98">
        <v>0</v>
      </c>
      <c r="I259" s="98">
        <v>1899.8613315000002</v>
      </c>
      <c r="J259" s="98">
        <v>379.9722663</v>
      </c>
      <c r="K259" s="98">
        <v>253.31484420000004</v>
      </c>
      <c r="L259" s="98">
        <f t="shared" si="6"/>
        <v>2273.3609009800002</v>
      </c>
      <c r="M259" s="98"/>
      <c r="N259" s="98">
        <f t="shared" si="18"/>
        <v>175.91308625000002</v>
      </c>
      <c r="O259" s="98">
        <f t="shared" si="19"/>
        <v>1759.1308625000001</v>
      </c>
      <c r="P259" s="98">
        <v>338.31695223000003</v>
      </c>
      <c r="Q259" s="98">
        <v>873.93621249000023</v>
      </c>
      <c r="R259" s="98">
        <f t="shared" si="20"/>
        <v>19712.854432136664</v>
      </c>
      <c r="S259" s="98">
        <f t="shared" si="21"/>
        <v>19712.854432136664</v>
      </c>
      <c r="T259" s="98" t="s">
        <v>960</v>
      </c>
    </row>
    <row r="260" spans="1:20" ht="23.25" thickBot="1" x14ac:dyDescent="0.3">
      <c r="A260" s="257" t="s">
        <v>1428</v>
      </c>
      <c r="B260" s="106">
        <v>1</v>
      </c>
      <c r="C260" s="98">
        <f t="shared" si="5"/>
        <v>15502.2462292</v>
      </c>
      <c r="D260" s="98">
        <f t="shared" si="17"/>
        <v>18293.111530127379</v>
      </c>
      <c r="E260" s="98">
        <v>15502.2462292</v>
      </c>
      <c r="F260" s="98">
        <v>266.66666666666669</v>
      </c>
      <c r="G260" s="98">
        <v>1100</v>
      </c>
      <c r="H260" s="98">
        <v>100</v>
      </c>
      <c r="I260" s="98">
        <v>2325.33693438</v>
      </c>
      <c r="J260" s="98">
        <v>465.067386876</v>
      </c>
      <c r="K260" s="98">
        <v>310.044924584</v>
      </c>
      <c r="L260" s="98">
        <f t="shared" si="6"/>
        <v>2790.8653009273776</v>
      </c>
      <c r="M260" s="98"/>
      <c r="N260" s="98">
        <f t="shared" si="18"/>
        <v>215.30897540555557</v>
      </c>
      <c r="O260" s="98">
        <f t="shared" si="19"/>
        <v>2153.0897540555557</v>
      </c>
      <c r="P260" s="98">
        <v>422.46657146626654</v>
      </c>
      <c r="Q260" s="98">
        <v>1069.6549898148003</v>
      </c>
      <c r="R260" s="98">
        <f t="shared" si="20"/>
        <v>23929.882432448841</v>
      </c>
      <c r="S260" s="98">
        <f t="shared" si="21"/>
        <v>23929.882432448841</v>
      </c>
      <c r="T260" s="98" t="s">
        <v>960</v>
      </c>
    </row>
    <row r="261" spans="1:20" ht="23.25" thickBot="1" x14ac:dyDescent="0.3">
      <c r="A261" s="257" t="s">
        <v>966</v>
      </c>
      <c r="B261" s="106">
        <v>6</v>
      </c>
      <c r="C261" s="98">
        <f t="shared" si="5"/>
        <v>10332.5229951088</v>
      </c>
      <c r="D261" s="98">
        <f t="shared" si="17"/>
        <v>12180.201012660873</v>
      </c>
      <c r="E261" s="98">
        <v>10332.5229951088</v>
      </c>
      <c r="F261" s="98">
        <v>430.5217914628667</v>
      </c>
      <c r="G261" s="98">
        <v>1100</v>
      </c>
      <c r="H261" s="98">
        <v>100</v>
      </c>
      <c r="I261" s="98">
        <v>1549.8784492663199</v>
      </c>
      <c r="J261" s="98">
        <v>309.97568985326399</v>
      </c>
      <c r="K261" s="98">
        <v>206.65045990217604</v>
      </c>
      <c r="L261" s="98">
        <f t="shared" si="6"/>
        <v>1847.6780175520721</v>
      </c>
      <c r="M261" s="98"/>
      <c r="N261" s="98">
        <f t="shared" si="18"/>
        <v>143.50726382095556</v>
      </c>
      <c r="O261" s="98">
        <f t="shared" si="19"/>
        <v>1435.0726382095556</v>
      </c>
      <c r="P261" s="98">
        <v>269.098115521561</v>
      </c>
      <c r="Q261" s="98">
        <v>712.94408666250729</v>
      </c>
      <c r="R261" s="98">
        <f t="shared" si="20"/>
        <v>16590.171489808006</v>
      </c>
      <c r="S261" s="98">
        <f t="shared" si="21"/>
        <v>99541.028938848031</v>
      </c>
      <c r="T261" s="98" t="s">
        <v>957</v>
      </c>
    </row>
    <row r="262" spans="1:20" ht="23.25" thickBot="1" x14ac:dyDescent="0.3">
      <c r="A262" s="257" t="s">
        <v>966</v>
      </c>
      <c r="B262" s="106">
        <v>2</v>
      </c>
      <c r="C262" s="98">
        <f t="shared" ref="C262:C325" si="22">E262</f>
        <v>10332.523959999999</v>
      </c>
      <c r="D262" s="98">
        <f t="shared" ref="D262:D325" si="23">E262+L262</f>
        <v>12180.202153591108</v>
      </c>
      <c r="E262" s="98">
        <v>10332.523959999999</v>
      </c>
      <c r="F262" s="98">
        <v>430.52183166666663</v>
      </c>
      <c r="G262" s="98">
        <v>1100</v>
      </c>
      <c r="H262" s="98">
        <v>100</v>
      </c>
      <c r="I262" s="98">
        <v>1549.8785939999998</v>
      </c>
      <c r="J262" s="98">
        <v>309.97571879999992</v>
      </c>
      <c r="K262" s="98">
        <v>206.65047919999998</v>
      </c>
      <c r="L262" s="98">
        <f t="shared" ref="L262:L325" si="24">N262+O262+P262</f>
        <v>1847.6781935911104</v>
      </c>
      <c r="M262" s="98"/>
      <c r="N262" s="98">
        <f t="shared" ref="N262:N325" si="25">+(E262/30*5)/12</f>
        <v>143.5072772222222</v>
      </c>
      <c r="O262" s="98">
        <f t="shared" ref="O262:O325" si="26">+(E262/30*50)/12</f>
        <v>1435.0727722222218</v>
      </c>
      <c r="P262" s="98">
        <v>269.09814414666641</v>
      </c>
      <c r="Q262" s="98">
        <v>712.94415323999999</v>
      </c>
      <c r="R262" s="98">
        <f t="shared" ref="R262:R325" si="27">E262+F262+G262+I262+J262+K262+L262+Q262+H262</f>
        <v>16590.172930497778</v>
      </c>
      <c r="S262" s="98">
        <f t="shared" ref="S262:S325" si="28">R262*B262</f>
        <v>33180.345860995556</v>
      </c>
      <c r="T262" s="98" t="s">
        <v>957</v>
      </c>
    </row>
    <row r="263" spans="1:20" ht="23.25" thickBot="1" x14ac:dyDescent="0.3">
      <c r="A263" s="257" t="s">
        <v>966</v>
      </c>
      <c r="B263" s="106">
        <v>3</v>
      </c>
      <c r="C263" s="98">
        <f t="shared" si="22"/>
        <v>10332.5253796</v>
      </c>
      <c r="D263" s="98">
        <f t="shared" si="23"/>
        <v>12180.203832189243</v>
      </c>
      <c r="E263" s="98">
        <v>10332.5253796</v>
      </c>
      <c r="F263" s="98">
        <v>430.52189081666666</v>
      </c>
      <c r="G263" s="98">
        <v>1100</v>
      </c>
      <c r="H263" s="98">
        <v>100</v>
      </c>
      <c r="I263" s="98">
        <v>1549.8788069399998</v>
      </c>
      <c r="J263" s="98">
        <v>309.97576138799997</v>
      </c>
      <c r="K263" s="98">
        <v>206.65050759200003</v>
      </c>
      <c r="L263" s="98">
        <f t="shared" si="24"/>
        <v>1847.6784525892444</v>
      </c>
      <c r="M263" s="98"/>
      <c r="N263" s="98">
        <f t="shared" si="25"/>
        <v>143.50729693888889</v>
      </c>
      <c r="O263" s="98">
        <f t="shared" si="26"/>
        <v>1435.0729693888889</v>
      </c>
      <c r="P263" s="98">
        <v>269.09818626146665</v>
      </c>
      <c r="Q263" s="98">
        <v>712.94425119239997</v>
      </c>
      <c r="R263" s="98">
        <f t="shared" si="27"/>
        <v>16590.175050118309</v>
      </c>
      <c r="S263" s="98">
        <f t="shared" si="28"/>
        <v>49770.525150354923</v>
      </c>
      <c r="T263" s="98" t="s">
        <v>957</v>
      </c>
    </row>
    <row r="264" spans="1:20" ht="23.25" thickBot="1" x14ac:dyDescent="0.3">
      <c r="A264" s="257" t="s">
        <v>1429</v>
      </c>
      <c r="B264" s="106">
        <v>1</v>
      </c>
      <c r="C264" s="98">
        <f t="shared" si="22"/>
        <v>8655.1573600000011</v>
      </c>
      <c r="D264" s="98">
        <f t="shared" si="23"/>
        <v>10161.485517626668</v>
      </c>
      <c r="E264" s="98">
        <v>8655.1573600000011</v>
      </c>
      <c r="F264" s="98">
        <v>266.66666666666669</v>
      </c>
      <c r="G264" s="98">
        <v>1100</v>
      </c>
      <c r="H264" s="98">
        <v>100</v>
      </c>
      <c r="I264" s="98">
        <v>1298.2736040000002</v>
      </c>
      <c r="J264" s="98">
        <v>259.65472080000001</v>
      </c>
      <c r="K264" s="98">
        <v>173.10314720000005</v>
      </c>
      <c r="L264" s="98">
        <f t="shared" si="24"/>
        <v>1506.328157626667</v>
      </c>
      <c r="M264" s="98"/>
      <c r="N264" s="98">
        <f t="shared" si="25"/>
        <v>120.2105188888889</v>
      </c>
      <c r="O264" s="98">
        <f t="shared" si="26"/>
        <v>1202.1051888888892</v>
      </c>
      <c r="P264" s="98">
        <v>184.01244984888896</v>
      </c>
      <c r="Q264" s="98">
        <v>597.20585784000014</v>
      </c>
      <c r="R264" s="98">
        <f t="shared" si="27"/>
        <v>13956.389514133334</v>
      </c>
      <c r="S264" s="98">
        <f t="shared" si="28"/>
        <v>13956.389514133334</v>
      </c>
      <c r="T264" s="98" t="s">
        <v>960</v>
      </c>
    </row>
    <row r="265" spans="1:20" ht="23.25" thickBot="1" x14ac:dyDescent="0.3">
      <c r="A265" s="257" t="s">
        <v>1429</v>
      </c>
      <c r="B265" s="106">
        <v>1</v>
      </c>
      <c r="C265" s="98">
        <f t="shared" si="22"/>
        <v>13542.014265162801</v>
      </c>
      <c r="D265" s="98">
        <f t="shared" si="23"/>
        <v>15975.24613442917</v>
      </c>
      <c r="E265" s="98">
        <v>13542.014265162801</v>
      </c>
      <c r="F265" s="98">
        <v>266.66666666666669</v>
      </c>
      <c r="G265" s="98">
        <v>0</v>
      </c>
      <c r="H265" s="98">
        <v>0</v>
      </c>
      <c r="I265" s="98">
        <v>2031.3021397744203</v>
      </c>
      <c r="J265" s="98">
        <v>406.26042795488405</v>
      </c>
      <c r="K265" s="98">
        <v>270.84028530325605</v>
      </c>
      <c r="L265" s="98">
        <f t="shared" si="24"/>
        <v>2433.2318692663694</v>
      </c>
      <c r="M265" s="98"/>
      <c r="N265" s="98">
        <f t="shared" si="25"/>
        <v>188.08353146059446</v>
      </c>
      <c r="O265" s="98">
        <f t="shared" si="26"/>
        <v>1880.8353146059446</v>
      </c>
      <c r="P265" s="98">
        <v>364.31302319983001</v>
      </c>
      <c r="Q265" s="98">
        <v>934.39898429623338</v>
      </c>
      <c r="R265" s="98">
        <f t="shared" si="27"/>
        <v>19884.714638424626</v>
      </c>
      <c r="S265" s="98">
        <f t="shared" si="28"/>
        <v>19884.714638424626</v>
      </c>
      <c r="T265" s="98" t="s">
        <v>960</v>
      </c>
    </row>
    <row r="266" spans="1:20" ht="23.25" thickBot="1" x14ac:dyDescent="0.3">
      <c r="A266" s="257" t="s">
        <v>1430</v>
      </c>
      <c r="B266" s="106">
        <v>1</v>
      </c>
      <c r="C266" s="98">
        <f t="shared" si="22"/>
        <v>7730.1569200000013</v>
      </c>
      <c r="D266" s="98">
        <f t="shared" si="23"/>
        <v>9055.4013799778968</v>
      </c>
      <c r="E266" s="98">
        <v>7730.1569200000013</v>
      </c>
      <c r="F266" s="98">
        <v>266.66666666666669</v>
      </c>
      <c r="G266" s="98">
        <v>1100</v>
      </c>
      <c r="H266" s="98">
        <v>100</v>
      </c>
      <c r="I266" s="98">
        <v>1159.5235380000001</v>
      </c>
      <c r="J266" s="98">
        <v>231.90470760000002</v>
      </c>
      <c r="K266" s="98">
        <v>154.60313840000003</v>
      </c>
      <c r="L266" s="98">
        <f t="shared" si="24"/>
        <v>1325.2444599778951</v>
      </c>
      <c r="M266" s="98"/>
      <c r="N266" s="98">
        <f t="shared" si="25"/>
        <v>107.36329055555558</v>
      </c>
      <c r="O266" s="98">
        <f t="shared" si="26"/>
        <v>1073.6329055555559</v>
      </c>
      <c r="P266" s="98">
        <v>144.24826386678367</v>
      </c>
      <c r="Q266" s="98">
        <v>533.38082748000011</v>
      </c>
      <c r="R266" s="98">
        <f t="shared" si="27"/>
        <v>12601.480258124564</v>
      </c>
      <c r="S266" s="98">
        <f t="shared" si="28"/>
        <v>12601.480258124564</v>
      </c>
      <c r="T266" s="98" t="s">
        <v>960</v>
      </c>
    </row>
    <row r="267" spans="1:20" ht="23.25" thickBot="1" x14ac:dyDescent="0.3">
      <c r="A267" s="257" t="s">
        <v>1430</v>
      </c>
      <c r="B267" s="106">
        <v>1</v>
      </c>
      <c r="C267" s="98">
        <f t="shared" si="22"/>
        <v>9613.0051600000006</v>
      </c>
      <c r="D267" s="98">
        <f t="shared" si="23"/>
        <v>11305.816490783654</v>
      </c>
      <c r="E267" s="98">
        <v>9613.0051600000006</v>
      </c>
      <c r="F267" s="98">
        <v>266.66666666666669</v>
      </c>
      <c r="G267" s="98">
        <v>1100</v>
      </c>
      <c r="H267" s="98">
        <v>100</v>
      </c>
      <c r="I267" s="98">
        <v>1441.9507739999999</v>
      </c>
      <c r="J267" s="98">
        <v>288.3901548</v>
      </c>
      <c r="K267" s="98">
        <v>192.2601032</v>
      </c>
      <c r="L267" s="98">
        <f t="shared" si="24"/>
        <v>1692.8113307836547</v>
      </c>
      <c r="M267" s="98"/>
      <c r="N267" s="98">
        <f t="shared" si="25"/>
        <v>133.51396055555557</v>
      </c>
      <c r="O267" s="98">
        <f t="shared" si="26"/>
        <v>1335.1396055555556</v>
      </c>
      <c r="P267" s="98">
        <v>224.15776467254355</v>
      </c>
      <c r="Q267" s="98">
        <v>663.29735604000007</v>
      </c>
      <c r="R267" s="98">
        <f t="shared" si="27"/>
        <v>15358.381545490322</v>
      </c>
      <c r="S267" s="98">
        <f t="shared" si="28"/>
        <v>15358.381545490322</v>
      </c>
      <c r="T267" s="98" t="s">
        <v>960</v>
      </c>
    </row>
    <row r="268" spans="1:20" ht="23.25" thickBot="1" x14ac:dyDescent="0.3">
      <c r="A268" s="257" t="s">
        <v>1430</v>
      </c>
      <c r="B268" s="106">
        <v>2</v>
      </c>
      <c r="C268" s="98">
        <f t="shared" si="22"/>
        <v>9918.501223600002</v>
      </c>
      <c r="D268" s="98">
        <f t="shared" si="23"/>
        <v>11677.563440123533</v>
      </c>
      <c r="E268" s="98">
        <v>9918.501223600002</v>
      </c>
      <c r="F268" s="98">
        <v>266.66666666666669</v>
      </c>
      <c r="G268" s="98">
        <v>1100</v>
      </c>
      <c r="H268" s="98">
        <v>100</v>
      </c>
      <c r="I268" s="98">
        <v>1487.7751835400002</v>
      </c>
      <c r="J268" s="98">
        <v>297.55503670800005</v>
      </c>
      <c r="K268" s="98">
        <v>198.37002447200004</v>
      </c>
      <c r="L268" s="98">
        <f t="shared" si="24"/>
        <v>1759.06221652353</v>
      </c>
      <c r="M268" s="98"/>
      <c r="N268" s="98">
        <f t="shared" si="25"/>
        <v>137.75696143888891</v>
      </c>
      <c r="O268" s="98">
        <f t="shared" si="26"/>
        <v>1377.569614388889</v>
      </c>
      <c r="P268" s="98">
        <v>243.73564069575184</v>
      </c>
      <c r="Q268" s="98">
        <v>684.37658442840018</v>
      </c>
      <c r="R268" s="98">
        <f t="shared" si="27"/>
        <v>15812.306935938597</v>
      </c>
      <c r="S268" s="98">
        <f t="shared" si="28"/>
        <v>31624.613871877194</v>
      </c>
      <c r="T268" s="98" t="s">
        <v>960</v>
      </c>
    </row>
    <row r="269" spans="1:20" ht="23.25" thickBot="1" x14ac:dyDescent="0.3">
      <c r="A269" s="257" t="s">
        <v>1430</v>
      </c>
      <c r="B269" s="106">
        <v>1</v>
      </c>
      <c r="C269" s="98">
        <f t="shared" si="22"/>
        <v>10412.045911600002</v>
      </c>
      <c r="D269" s="98">
        <f t="shared" si="23"/>
        <v>12274.232443471914</v>
      </c>
      <c r="E269" s="98">
        <v>10412.045911600002</v>
      </c>
      <c r="F269" s="98">
        <v>266.66666666666669</v>
      </c>
      <c r="G269" s="98">
        <v>1100</v>
      </c>
      <c r="H269" s="98">
        <v>100</v>
      </c>
      <c r="I269" s="98">
        <v>1561.8068867400004</v>
      </c>
      <c r="J269" s="98">
        <v>312.36137734800008</v>
      </c>
      <c r="K269" s="98">
        <v>208.24091823200004</v>
      </c>
      <c r="L269" s="98">
        <f t="shared" si="24"/>
        <v>1862.1865318719117</v>
      </c>
      <c r="M269" s="98"/>
      <c r="N269" s="98">
        <f t="shared" si="25"/>
        <v>144.61174877222223</v>
      </c>
      <c r="O269" s="98">
        <f t="shared" si="26"/>
        <v>1446.1174877222227</v>
      </c>
      <c r="P269" s="98">
        <v>271.45729537746678</v>
      </c>
      <c r="Q269" s="98">
        <v>718.43116790040028</v>
      </c>
      <c r="R269" s="98">
        <f t="shared" si="27"/>
        <v>16541.739460358978</v>
      </c>
      <c r="S269" s="98">
        <f t="shared" si="28"/>
        <v>16541.739460358978</v>
      </c>
      <c r="T269" s="98" t="s">
        <v>960</v>
      </c>
    </row>
    <row r="270" spans="1:20" ht="23.25" thickBot="1" x14ac:dyDescent="0.3">
      <c r="A270" s="257" t="s">
        <v>1430</v>
      </c>
      <c r="B270" s="106">
        <v>1</v>
      </c>
      <c r="C270" s="98">
        <f t="shared" si="22"/>
        <v>10837.3565</v>
      </c>
      <c r="D270" s="98">
        <f t="shared" si="23"/>
        <v>12777.138585888888</v>
      </c>
      <c r="E270" s="98">
        <v>10837.3565</v>
      </c>
      <c r="F270" s="98">
        <v>266.66666666666669</v>
      </c>
      <c r="G270" s="98">
        <v>1100</v>
      </c>
      <c r="H270" s="98">
        <v>100</v>
      </c>
      <c r="I270" s="98">
        <v>1625.6034749999999</v>
      </c>
      <c r="J270" s="98">
        <v>325.12069499999996</v>
      </c>
      <c r="K270" s="98">
        <v>216.74713</v>
      </c>
      <c r="L270" s="98">
        <f t="shared" si="24"/>
        <v>1939.7820858888888</v>
      </c>
      <c r="M270" s="98"/>
      <c r="N270" s="98">
        <f t="shared" si="25"/>
        <v>150.51884027777777</v>
      </c>
      <c r="O270" s="98">
        <f t="shared" si="26"/>
        <v>1505.1884027777776</v>
      </c>
      <c r="P270" s="98">
        <v>284.07484283333343</v>
      </c>
      <c r="Q270" s="98">
        <v>747.77759849999995</v>
      </c>
      <c r="R270" s="98">
        <f t="shared" si="27"/>
        <v>17159.054151055552</v>
      </c>
      <c r="S270" s="98">
        <f t="shared" si="28"/>
        <v>17159.054151055552</v>
      </c>
      <c r="T270" s="98" t="s">
        <v>960</v>
      </c>
    </row>
    <row r="271" spans="1:20" ht="23.25" thickBot="1" x14ac:dyDescent="0.3">
      <c r="A271" s="257" t="s">
        <v>1430</v>
      </c>
      <c r="B271" s="106">
        <v>1</v>
      </c>
      <c r="C271" s="98">
        <f t="shared" si="22"/>
        <v>10837.3589941952</v>
      </c>
      <c r="D271" s="98">
        <f t="shared" si="23"/>
        <v>12777.141535136147</v>
      </c>
      <c r="E271" s="98">
        <v>10837.3589941952</v>
      </c>
      <c r="F271" s="98">
        <v>266.66666666666669</v>
      </c>
      <c r="G271" s="98">
        <v>1100</v>
      </c>
      <c r="H271" s="98">
        <v>100</v>
      </c>
      <c r="I271" s="98">
        <v>1625.60384912928</v>
      </c>
      <c r="J271" s="98">
        <v>325.12076982585597</v>
      </c>
      <c r="K271" s="98">
        <v>216.74717988390398</v>
      </c>
      <c r="L271" s="98">
        <f t="shared" si="24"/>
        <v>1939.7825409409465</v>
      </c>
      <c r="M271" s="98"/>
      <c r="N271" s="98">
        <f t="shared" si="25"/>
        <v>150.51887491937777</v>
      </c>
      <c r="O271" s="98">
        <f t="shared" si="26"/>
        <v>1505.1887491937778</v>
      </c>
      <c r="P271" s="98">
        <v>284.07491682779107</v>
      </c>
      <c r="Q271" s="98">
        <v>747.77777059946868</v>
      </c>
      <c r="R271" s="98">
        <f t="shared" si="27"/>
        <v>17159.057771241321</v>
      </c>
      <c r="S271" s="98">
        <f t="shared" si="28"/>
        <v>17159.057771241321</v>
      </c>
      <c r="T271" s="98" t="s">
        <v>960</v>
      </c>
    </row>
    <row r="272" spans="1:20" ht="15.75" thickBot="1" x14ac:dyDescent="0.3">
      <c r="A272" s="257" t="s">
        <v>1431</v>
      </c>
      <c r="B272" s="106">
        <v>1</v>
      </c>
      <c r="C272" s="98">
        <f t="shared" si="22"/>
        <v>8063.41</v>
      </c>
      <c r="D272" s="98">
        <f t="shared" si="23"/>
        <v>9454.2643909210528</v>
      </c>
      <c r="E272" s="98">
        <v>8063.41</v>
      </c>
      <c r="F272" s="98">
        <v>266.66666666666669</v>
      </c>
      <c r="G272" s="98">
        <v>1100</v>
      </c>
      <c r="H272" s="98">
        <v>100</v>
      </c>
      <c r="I272" s="98">
        <v>1209.5114999999998</v>
      </c>
      <c r="J272" s="98">
        <v>241.90229999999997</v>
      </c>
      <c r="K272" s="98">
        <v>161.26820000000001</v>
      </c>
      <c r="L272" s="98">
        <f t="shared" si="24"/>
        <v>1390.8543909210528</v>
      </c>
      <c r="M272" s="98"/>
      <c r="N272" s="98">
        <f t="shared" si="25"/>
        <v>111.99180555555556</v>
      </c>
      <c r="O272" s="98">
        <f t="shared" si="26"/>
        <v>1119.9180555555556</v>
      </c>
      <c r="P272" s="98">
        <v>158.94452980994149</v>
      </c>
      <c r="Q272" s="98">
        <v>556.37529000000006</v>
      </c>
      <c r="R272" s="98">
        <f t="shared" si="27"/>
        <v>13089.98834758772</v>
      </c>
      <c r="S272" s="98">
        <f t="shared" si="28"/>
        <v>13089.98834758772</v>
      </c>
      <c r="T272" s="98" t="s">
        <v>960</v>
      </c>
    </row>
    <row r="273" spans="1:20" ht="15.75" thickBot="1" x14ac:dyDescent="0.3">
      <c r="A273" s="257" t="s">
        <v>1432</v>
      </c>
      <c r="B273" s="106">
        <v>1</v>
      </c>
      <c r="C273" s="98">
        <f t="shared" si="22"/>
        <v>9323.8293640000011</v>
      </c>
      <c r="D273" s="98">
        <f t="shared" si="23"/>
        <v>10953.929076199209</v>
      </c>
      <c r="E273" s="98">
        <v>9323.8293640000011</v>
      </c>
      <c r="F273" s="98">
        <v>266.66666666666669</v>
      </c>
      <c r="G273" s="98">
        <v>1100</v>
      </c>
      <c r="H273" s="98">
        <v>100</v>
      </c>
      <c r="I273" s="98">
        <v>1398.5744046</v>
      </c>
      <c r="J273" s="98">
        <v>279.71488091999998</v>
      </c>
      <c r="K273" s="98">
        <v>186.47658728000002</v>
      </c>
      <c r="L273" s="98">
        <f t="shared" si="24"/>
        <v>1630.0997121992077</v>
      </c>
      <c r="M273" s="98"/>
      <c r="N273" s="98">
        <f t="shared" si="25"/>
        <v>129.49763005555556</v>
      </c>
      <c r="O273" s="98">
        <f t="shared" si="26"/>
        <v>1294.9763005555558</v>
      </c>
      <c r="P273" s="98">
        <v>205.6257815880964</v>
      </c>
      <c r="Q273" s="98">
        <v>643.34422611600019</v>
      </c>
      <c r="R273" s="98">
        <f t="shared" si="27"/>
        <v>14928.705841781875</v>
      </c>
      <c r="S273" s="98">
        <f t="shared" si="28"/>
        <v>14928.705841781875</v>
      </c>
      <c r="T273" s="98" t="s">
        <v>960</v>
      </c>
    </row>
    <row r="274" spans="1:20" ht="15.75" thickBot="1" x14ac:dyDescent="0.3">
      <c r="A274" s="257" t="s">
        <v>1432</v>
      </c>
      <c r="B274" s="106">
        <v>1</v>
      </c>
      <c r="C274" s="98">
        <f t="shared" si="22"/>
        <v>9398.400952</v>
      </c>
      <c r="D274" s="98">
        <f t="shared" si="23"/>
        <v>11044.672505164392</v>
      </c>
      <c r="E274" s="98">
        <v>9398.400952</v>
      </c>
      <c r="F274" s="98">
        <v>266.66666666666669</v>
      </c>
      <c r="G274" s="98">
        <v>1100</v>
      </c>
      <c r="H274" s="98">
        <v>100</v>
      </c>
      <c r="I274" s="98">
        <v>1409.7601427999998</v>
      </c>
      <c r="J274" s="98">
        <v>281.95202855999997</v>
      </c>
      <c r="K274" s="98">
        <v>187.96801904000003</v>
      </c>
      <c r="L274" s="98">
        <f t="shared" si="24"/>
        <v>1646.2715531643914</v>
      </c>
      <c r="M274" s="98"/>
      <c r="N274" s="98">
        <f t="shared" si="25"/>
        <v>130.53334655555554</v>
      </c>
      <c r="O274" s="98">
        <f t="shared" si="26"/>
        <v>1305.3334655555554</v>
      </c>
      <c r="P274" s="98">
        <v>210.4047410532805</v>
      </c>
      <c r="Q274" s="98">
        <v>648.48966568800006</v>
      </c>
      <c r="R274" s="98">
        <f t="shared" si="27"/>
        <v>15039.509027919055</v>
      </c>
      <c r="S274" s="98">
        <f t="shared" si="28"/>
        <v>15039.509027919055</v>
      </c>
      <c r="T274" s="98" t="s">
        <v>960</v>
      </c>
    </row>
    <row r="275" spans="1:20" ht="15.75" thickBot="1" x14ac:dyDescent="0.3">
      <c r="A275" s="257" t="s">
        <v>1432</v>
      </c>
      <c r="B275" s="106">
        <v>1</v>
      </c>
      <c r="C275" s="98">
        <f t="shared" si="22"/>
        <v>9509.6397159999997</v>
      </c>
      <c r="D275" s="98">
        <f t="shared" si="23"/>
        <v>11180.034875068715</v>
      </c>
      <c r="E275" s="98">
        <v>9509.6397159999997</v>
      </c>
      <c r="F275" s="98">
        <v>266.66666666666669</v>
      </c>
      <c r="G275" s="98">
        <v>1100</v>
      </c>
      <c r="H275" s="98">
        <v>100</v>
      </c>
      <c r="I275" s="98">
        <v>1426.4459574</v>
      </c>
      <c r="J275" s="98">
        <v>285.28919148</v>
      </c>
      <c r="K275" s="98">
        <v>190.19279431999999</v>
      </c>
      <c r="L275" s="98">
        <f t="shared" si="24"/>
        <v>1670.3951590687161</v>
      </c>
      <c r="M275" s="98"/>
      <c r="N275" s="98">
        <f t="shared" si="25"/>
        <v>132.07832938888887</v>
      </c>
      <c r="O275" s="98">
        <f t="shared" si="26"/>
        <v>1320.7832938888889</v>
      </c>
      <c r="P275" s="98">
        <v>217.53353579093823</v>
      </c>
      <c r="Q275" s="98">
        <v>656.16514040400011</v>
      </c>
      <c r="R275" s="98">
        <f t="shared" si="27"/>
        <v>15204.794625339382</v>
      </c>
      <c r="S275" s="98">
        <f t="shared" si="28"/>
        <v>15204.794625339382</v>
      </c>
      <c r="T275" s="98" t="s">
        <v>960</v>
      </c>
    </row>
    <row r="276" spans="1:20" ht="15.75" thickBot="1" x14ac:dyDescent="0.3">
      <c r="A276" s="257" t="s">
        <v>1432</v>
      </c>
      <c r="B276" s="106">
        <v>3</v>
      </c>
      <c r="C276" s="98">
        <f t="shared" si="22"/>
        <v>9509.64</v>
      </c>
      <c r="D276" s="98">
        <f t="shared" si="23"/>
        <v>11180.035220657894</v>
      </c>
      <c r="E276" s="98">
        <v>9509.64</v>
      </c>
      <c r="F276" s="98">
        <v>266.66666666666669</v>
      </c>
      <c r="G276" s="98">
        <v>1100</v>
      </c>
      <c r="H276" s="98">
        <v>100</v>
      </c>
      <c r="I276" s="98">
        <v>1426.4459999999999</v>
      </c>
      <c r="J276" s="98">
        <v>285.28919999999999</v>
      </c>
      <c r="K276" s="98">
        <v>190.19280000000001</v>
      </c>
      <c r="L276" s="98">
        <f t="shared" si="24"/>
        <v>1670.3952206578945</v>
      </c>
      <c r="M276" s="98"/>
      <c r="N276" s="98">
        <f t="shared" si="25"/>
        <v>132.07833333333335</v>
      </c>
      <c r="O276" s="98">
        <f t="shared" si="26"/>
        <v>1320.7833333333333</v>
      </c>
      <c r="P276" s="98">
        <v>217.53355399122788</v>
      </c>
      <c r="Q276" s="98">
        <v>656.16516000000001</v>
      </c>
      <c r="R276" s="98">
        <f t="shared" si="27"/>
        <v>15204.79504732456</v>
      </c>
      <c r="S276" s="98">
        <f t="shared" si="28"/>
        <v>45614.385141973682</v>
      </c>
      <c r="T276" s="98" t="s">
        <v>960</v>
      </c>
    </row>
    <row r="277" spans="1:20" ht="15.75" thickBot="1" x14ac:dyDescent="0.3">
      <c r="A277" s="257" t="s">
        <v>1432</v>
      </c>
      <c r="B277" s="106">
        <v>2</v>
      </c>
      <c r="C277" s="98">
        <f t="shared" si="22"/>
        <v>10069.758948399998</v>
      </c>
      <c r="D277" s="98">
        <f t="shared" si="23"/>
        <v>11861.623414893331</v>
      </c>
      <c r="E277" s="98">
        <v>10069.758948399998</v>
      </c>
      <c r="F277" s="98">
        <v>266.66666666666669</v>
      </c>
      <c r="G277" s="98">
        <v>1100</v>
      </c>
      <c r="H277" s="98">
        <v>100</v>
      </c>
      <c r="I277" s="98">
        <v>1510.4638422599999</v>
      </c>
      <c r="J277" s="98">
        <v>302.09276845199992</v>
      </c>
      <c r="K277" s="98">
        <v>201.39517896799998</v>
      </c>
      <c r="L277" s="98">
        <f t="shared" si="24"/>
        <v>1791.8644664933322</v>
      </c>
      <c r="M277" s="98"/>
      <c r="N277" s="98">
        <f t="shared" si="25"/>
        <v>139.85776317222221</v>
      </c>
      <c r="O277" s="98">
        <f t="shared" si="26"/>
        <v>1398.5776317222219</v>
      </c>
      <c r="P277" s="98">
        <v>253.42907159888819</v>
      </c>
      <c r="Q277" s="98">
        <v>694.81336743959992</v>
      </c>
      <c r="R277" s="98">
        <f t="shared" si="27"/>
        <v>16037.055238679595</v>
      </c>
      <c r="S277" s="98">
        <f t="shared" si="28"/>
        <v>32074.110477359191</v>
      </c>
      <c r="T277" s="98" t="s">
        <v>960</v>
      </c>
    </row>
    <row r="278" spans="1:20" ht="15.75" thickBot="1" x14ac:dyDescent="0.3">
      <c r="A278" s="257" t="s">
        <v>1432</v>
      </c>
      <c r="B278" s="106">
        <v>1</v>
      </c>
      <c r="C278" s="98">
        <f t="shared" si="22"/>
        <v>11421.63451</v>
      </c>
      <c r="D278" s="98">
        <f t="shared" si="23"/>
        <v>13468.014872824444</v>
      </c>
      <c r="E278" s="98">
        <v>11421.63451</v>
      </c>
      <c r="F278" s="98">
        <v>266.66666666666669</v>
      </c>
      <c r="G278" s="98">
        <v>1100</v>
      </c>
      <c r="H278" s="98">
        <v>100</v>
      </c>
      <c r="I278" s="98">
        <v>1713.2451764999996</v>
      </c>
      <c r="J278" s="98">
        <v>342.64903529999992</v>
      </c>
      <c r="K278" s="98">
        <v>228.4326902</v>
      </c>
      <c r="L278" s="98">
        <f t="shared" si="24"/>
        <v>2046.3803628244445</v>
      </c>
      <c r="M278" s="98"/>
      <c r="N278" s="98">
        <f t="shared" si="25"/>
        <v>158.63381263888888</v>
      </c>
      <c r="O278" s="98">
        <f t="shared" si="26"/>
        <v>1586.3381263888889</v>
      </c>
      <c r="P278" s="98">
        <v>301.4084237966668</v>
      </c>
      <c r="Q278" s="98">
        <v>788.09278118999998</v>
      </c>
      <c r="R278" s="98">
        <f t="shared" si="27"/>
        <v>18007.101222681111</v>
      </c>
      <c r="S278" s="98">
        <f t="shared" si="28"/>
        <v>18007.101222681111</v>
      </c>
      <c r="T278" s="98" t="s">
        <v>960</v>
      </c>
    </row>
    <row r="279" spans="1:20" ht="15.75" thickBot="1" x14ac:dyDescent="0.3">
      <c r="A279" s="257" t="s">
        <v>967</v>
      </c>
      <c r="B279" s="106">
        <v>6</v>
      </c>
      <c r="C279" s="98">
        <f t="shared" si="22"/>
        <v>10332.5229951088</v>
      </c>
      <c r="D279" s="98">
        <f t="shared" si="23"/>
        <v>12180.201012660873</v>
      </c>
      <c r="E279" s="98">
        <v>10332.5229951088</v>
      </c>
      <c r="F279" s="98">
        <v>430.5217914628667</v>
      </c>
      <c r="G279" s="98">
        <v>1100</v>
      </c>
      <c r="H279" s="98">
        <v>100</v>
      </c>
      <c r="I279" s="98">
        <v>1549.8784492663199</v>
      </c>
      <c r="J279" s="98">
        <v>309.97568985326399</v>
      </c>
      <c r="K279" s="98">
        <v>206.65045990217604</v>
      </c>
      <c r="L279" s="98">
        <f t="shared" si="24"/>
        <v>1847.6780175520721</v>
      </c>
      <c r="M279" s="98"/>
      <c r="N279" s="98">
        <f t="shared" si="25"/>
        <v>143.50726382095556</v>
      </c>
      <c r="O279" s="98">
        <f t="shared" si="26"/>
        <v>1435.0726382095556</v>
      </c>
      <c r="P279" s="98">
        <v>269.098115521561</v>
      </c>
      <c r="Q279" s="98">
        <v>712.94408666250729</v>
      </c>
      <c r="R279" s="98">
        <f t="shared" si="27"/>
        <v>16590.171489808006</v>
      </c>
      <c r="S279" s="98">
        <f t="shared" si="28"/>
        <v>99541.028938848031</v>
      </c>
      <c r="T279" s="98" t="s">
        <v>957</v>
      </c>
    </row>
    <row r="280" spans="1:20" ht="15.75" thickBot="1" x14ac:dyDescent="0.3">
      <c r="A280" s="257" t="s">
        <v>967</v>
      </c>
      <c r="B280" s="106">
        <v>1</v>
      </c>
      <c r="C280" s="98">
        <f t="shared" si="22"/>
        <v>10332.537302056002</v>
      </c>
      <c r="D280" s="98">
        <f t="shared" si="23"/>
        <v>12180.217929831108</v>
      </c>
      <c r="E280" s="98">
        <v>10332.537302056002</v>
      </c>
      <c r="F280" s="98">
        <v>430.52238758566676</v>
      </c>
      <c r="G280" s="98">
        <v>1100</v>
      </c>
      <c r="H280" s="98">
        <v>100</v>
      </c>
      <c r="I280" s="98">
        <v>1549.8805953084002</v>
      </c>
      <c r="J280" s="98">
        <v>309.97611906168009</v>
      </c>
      <c r="K280" s="98">
        <v>206.65074604112007</v>
      </c>
      <c r="L280" s="98">
        <f t="shared" si="24"/>
        <v>1847.6806277751061</v>
      </c>
      <c r="M280" s="98"/>
      <c r="N280" s="98">
        <f t="shared" si="25"/>
        <v>143.50746252855558</v>
      </c>
      <c r="O280" s="98">
        <f t="shared" si="26"/>
        <v>1435.0746252855558</v>
      </c>
      <c r="P280" s="98">
        <v>269.09853996099463</v>
      </c>
      <c r="Q280" s="98">
        <v>712.9450738418642</v>
      </c>
      <c r="R280" s="98">
        <f t="shared" si="27"/>
        <v>16590.192851669839</v>
      </c>
      <c r="S280" s="98">
        <f t="shared" si="28"/>
        <v>16590.192851669839</v>
      </c>
      <c r="T280" s="98" t="s">
        <v>957</v>
      </c>
    </row>
    <row r="281" spans="1:20" ht="15.75" thickBot="1" x14ac:dyDescent="0.3">
      <c r="A281" s="257" t="s">
        <v>1433</v>
      </c>
      <c r="B281" s="106">
        <v>1</v>
      </c>
      <c r="C281" s="98">
        <f t="shared" si="22"/>
        <v>9791.2960000000003</v>
      </c>
      <c r="D281" s="98">
        <f t="shared" si="23"/>
        <v>11522.772071435673</v>
      </c>
      <c r="E281" s="98">
        <v>9791.2960000000003</v>
      </c>
      <c r="F281" s="98">
        <v>266.66666666666669</v>
      </c>
      <c r="G281" s="98">
        <v>1100</v>
      </c>
      <c r="H281" s="98">
        <v>100</v>
      </c>
      <c r="I281" s="98">
        <v>1468.6944000000001</v>
      </c>
      <c r="J281" s="98">
        <v>293.73887999999999</v>
      </c>
      <c r="K281" s="98">
        <v>195.82592</v>
      </c>
      <c r="L281" s="98">
        <f t="shared" si="24"/>
        <v>1731.4760714356723</v>
      </c>
      <c r="M281" s="98"/>
      <c r="N281" s="98">
        <f t="shared" si="25"/>
        <v>135.99022222222223</v>
      </c>
      <c r="O281" s="98">
        <f t="shared" si="26"/>
        <v>1359.9022222222222</v>
      </c>
      <c r="P281" s="98">
        <v>235.58362699122793</v>
      </c>
      <c r="Q281" s="98">
        <v>675.599424</v>
      </c>
      <c r="R281" s="98">
        <f t="shared" si="27"/>
        <v>15623.297362102339</v>
      </c>
      <c r="S281" s="98">
        <f t="shared" si="28"/>
        <v>15623.297362102339</v>
      </c>
      <c r="T281" s="98" t="s">
        <v>957</v>
      </c>
    </row>
    <row r="282" spans="1:20" ht="15.75" thickBot="1" x14ac:dyDescent="0.3">
      <c r="A282" s="257" t="s">
        <v>1433</v>
      </c>
      <c r="B282" s="106">
        <v>2</v>
      </c>
      <c r="C282" s="98">
        <f t="shared" si="22"/>
        <v>9791.84</v>
      </c>
      <c r="D282" s="98">
        <f t="shared" si="23"/>
        <v>11523.4340450731</v>
      </c>
      <c r="E282" s="98">
        <v>9791.84</v>
      </c>
      <c r="F282" s="98">
        <v>266.66666666666669</v>
      </c>
      <c r="G282" s="98">
        <v>1100</v>
      </c>
      <c r="H282" s="98">
        <v>100</v>
      </c>
      <c r="I282" s="98">
        <v>1468.7759999999998</v>
      </c>
      <c r="J282" s="98">
        <v>293.7552</v>
      </c>
      <c r="K282" s="98">
        <v>195.83680000000001</v>
      </c>
      <c r="L282" s="98">
        <f t="shared" si="24"/>
        <v>1731.5940450730996</v>
      </c>
      <c r="M282" s="98"/>
      <c r="N282" s="98">
        <f t="shared" si="25"/>
        <v>135.99777777777777</v>
      </c>
      <c r="O282" s="98">
        <f t="shared" si="26"/>
        <v>1359.9777777777779</v>
      </c>
      <c r="P282" s="98">
        <v>235.61848951754382</v>
      </c>
      <c r="Q282" s="98">
        <v>675.63696000000004</v>
      </c>
      <c r="R282" s="98">
        <f t="shared" si="27"/>
        <v>15624.105671739764</v>
      </c>
      <c r="S282" s="98">
        <f t="shared" si="28"/>
        <v>31248.211343479528</v>
      </c>
      <c r="T282" s="98" t="s">
        <v>957</v>
      </c>
    </row>
    <row r="283" spans="1:20" ht="15.75" thickBot="1" x14ac:dyDescent="0.3">
      <c r="A283" s="257" t="s">
        <v>1433</v>
      </c>
      <c r="B283" s="106">
        <v>32</v>
      </c>
      <c r="C283" s="98">
        <f t="shared" si="22"/>
        <v>9791.8420000000006</v>
      </c>
      <c r="D283" s="98">
        <f t="shared" si="23"/>
        <v>11523.436478799707</v>
      </c>
      <c r="E283" s="98">
        <v>9791.8420000000006</v>
      </c>
      <c r="F283" s="98">
        <v>266.66666666666669</v>
      </c>
      <c r="G283" s="98">
        <v>1100</v>
      </c>
      <c r="H283" s="98">
        <v>100</v>
      </c>
      <c r="I283" s="98">
        <v>1468.7763000000002</v>
      </c>
      <c r="J283" s="98">
        <v>293.75526000000002</v>
      </c>
      <c r="K283" s="98">
        <v>195.83684000000002</v>
      </c>
      <c r="L283" s="98">
        <f t="shared" si="24"/>
        <v>1731.5944787997075</v>
      </c>
      <c r="M283" s="98"/>
      <c r="N283" s="98">
        <f t="shared" si="25"/>
        <v>135.99780555555557</v>
      </c>
      <c r="O283" s="98">
        <f t="shared" si="26"/>
        <v>1359.9780555555556</v>
      </c>
      <c r="P283" s="98">
        <v>235.61861768859657</v>
      </c>
      <c r="Q283" s="98">
        <v>675.63709800000004</v>
      </c>
      <c r="R283" s="98">
        <f t="shared" si="27"/>
        <v>15624.108643466372</v>
      </c>
      <c r="S283" s="98">
        <f t="shared" si="28"/>
        <v>499971.47659092391</v>
      </c>
      <c r="T283" s="98" t="s">
        <v>957</v>
      </c>
    </row>
    <row r="284" spans="1:20" ht="15.75" thickBot="1" x14ac:dyDescent="0.3">
      <c r="A284" s="257" t="s">
        <v>1434</v>
      </c>
      <c r="B284" s="106">
        <v>1</v>
      </c>
      <c r="C284" s="98">
        <f t="shared" si="22"/>
        <v>12680.410988082802</v>
      </c>
      <c r="D284" s="98">
        <f t="shared" si="23"/>
        <v>14956.448126130797</v>
      </c>
      <c r="E284" s="98">
        <v>12680.410988082802</v>
      </c>
      <c r="F284" s="98">
        <v>266.66666666666669</v>
      </c>
      <c r="G284" s="98">
        <v>0</v>
      </c>
      <c r="H284" s="98">
        <v>0</v>
      </c>
      <c r="I284" s="98">
        <v>1902.0616482124203</v>
      </c>
      <c r="J284" s="98">
        <v>380.41232964248405</v>
      </c>
      <c r="K284" s="98">
        <v>253.60821976165604</v>
      </c>
      <c r="L284" s="98">
        <f t="shared" si="24"/>
        <v>2276.0371380479955</v>
      </c>
      <c r="M284" s="98"/>
      <c r="N284" s="98">
        <f t="shared" si="25"/>
        <v>176.11681927892778</v>
      </c>
      <c r="O284" s="98">
        <f t="shared" si="26"/>
        <v>1761.168192789278</v>
      </c>
      <c r="P284" s="98">
        <v>338.75212597978981</v>
      </c>
      <c r="Q284" s="98">
        <v>874.94835817771343</v>
      </c>
      <c r="R284" s="98">
        <f t="shared" si="27"/>
        <v>18634.145348591737</v>
      </c>
      <c r="S284" s="98">
        <f t="shared" si="28"/>
        <v>18634.145348591737</v>
      </c>
      <c r="T284" s="98" t="s">
        <v>957</v>
      </c>
    </row>
    <row r="285" spans="1:20" ht="15.75" thickBot="1" x14ac:dyDescent="0.3">
      <c r="A285" s="257" t="s">
        <v>1435</v>
      </c>
      <c r="B285" s="106">
        <v>1</v>
      </c>
      <c r="C285" s="98">
        <f t="shared" si="22"/>
        <v>13254.01</v>
      </c>
      <c r="D285" s="98">
        <f t="shared" si="23"/>
        <v>15634.697091111111</v>
      </c>
      <c r="E285" s="98">
        <v>13254.01</v>
      </c>
      <c r="F285" s="98">
        <v>266.66666666666669</v>
      </c>
      <c r="G285" s="98">
        <v>0</v>
      </c>
      <c r="H285" s="98">
        <v>0</v>
      </c>
      <c r="I285" s="98">
        <v>1988.1014999999998</v>
      </c>
      <c r="J285" s="98">
        <v>397.62029999999999</v>
      </c>
      <c r="K285" s="98">
        <v>265.08019999999999</v>
      </c>
      <c r="L285" s="98">
        <f t="shared" si="24"/>
        <v>2380.6870911111109</v>
      </c>
      <c r="M285" s="98"/>
      <c r="N285" s="98">
        <f t="shared" si="25"/>
        <v>184.08347222222224</v>
      </c>
      <c r="O285" s="98">
        <f t="shared" si="26"/>
        <v>1840.8347222222221</v>
      </c>
      <c r="P285" s="98">
        <v>355.76889666666665</v>
      </c>
      <c r="Q285" s="98">
        <v>914.52669000000003</v>
      </c>
      <c r="R285" s="98">
        <f t="shared" si="27"/>
        <v>19466.692447777779</v>
      </c>
      <c r="S285" s="98">
        <f t="shared" si="28"/>
        <v>19466.692447777779</v>
      </c>
      <c r="T285" s="98" t="s">
        <v>957</v>
      </c>
    </row>
    <row r="286" spans="1:20" ht="23.25" thickBot="1" x14ac:dyDescent="0.3">
      <c r="A286" s="257" t="s">
        <v>1436</v>
      </c>
      <c r="B286" s="106">
        <v>1</v>
      </c>
      <c r="C286" s="98">
        <f t="shared" si="22"/>
        <v>39918</v>
      </c>
      <c r="D286" s="98">
        <f t="shared" si="23"/>
        <v>47627.258333333331</v>
      </c>
      <c r="E286" s="98">
        <v>39918</v>
      </c>
      <c r="F286" s="98">
        <v>0</v>
      </c>
      <c r="G286" s="98">
        <v>0</v>
      </c>
      <c r="H286" s="98">
        <v>0</v>
      </c>
      <c r="I286" s="98">
        <v>5987.7</v>
      </c>
      <c r="J286" s="98">
        <v>1197.54</v>
      </c>
      <c r="K286" s="98">
        <v>798.36</v>
      </c>
      <c r="L286" s="98">
        <f t="shared" si="24"/>
        <v>7709.2583333333341</v>
      </c>
      <c r="M286" s="98"/>
      <c r="N286" s="98">
        <f t="shared" si="25"/>
        <v>554.41666666666663</v>
      </c>
      <c r="O286" s="98">
        <f t="shared" si="26"/>
        <v>5544.166666666667</v>
      </c>
      <c r="P286" s="98">
        <v>1610.675</v>
      </c>
      <c r="Q286" s="98">
        <v>2754.3420000000001</v>
      </c>
      <c r="R286" s="98">
        <f t="shared" si="27"/>
        <v>58365.200333333327</v>
      </c>
      <c r="S286" s="98">
        <f t="shared" si="28"/>
        <v>58365.200333333327</v>
      </c>
      <c r="T286" s="98" t="s">
        <v>957</v>
      </c>
    </row>
    <row r="287" spans="1:20" ht="15.75" thickBot="1" x14ac:dyDescent="0.3">
      <c r="A287" s="257" t="s">
        <v>1437</v>
      </c>
      <c r="B287" s="106">
        <v>1</v>
      </c>
      <c r="C287" s="98">
        <f t="shared" si="22"/>
        <v>44762</v>
      </c>
      <c r="D287" s="98">
        <f t="shared" si="23"/>
        <v>53413.147222222222</v>
      </c>
      <c r="E287" s="98">
        <v>44762</v>
      </c>
      <c r="F287" s="98">
        <v>0</v>
      </c>
      <c r="G287" s="98">
        <v>0</v>
      </c>
      <c r="H287" s="98">
        <v>0</v>
      </c>
      <c r="I287" s="98">
        <v>6714.2999999999993</v>
      </c>
      <c r="J287" s="98">
        <v>1342.86</v>
      </c>
      <c r="K287" s="98">
        <v>895.24000000000012</v>
      </c>
      <c r="L287" s="98">
        <f t="shared" si="24"/>
        <v>8651.1472222222201</v>
      </c>
      <c r="M287" s="98"/>
      <c r="N287" s="98">
        <f t="shared" si="25"/>
        <v>621.69444444444446</v>
      </c>
      <c r="O287" s="98">
        <f t="shared" si="26"/>
        <v>6216.9444444444443</v>
      </c>
      <c r="P287" s="98">
        <v>1812.5083333333321</v>
      </c>
      <c r="Q287" s="98">
        <v>3088.578</v>
      </c>
      <c r="R287" s="98">
        <f t="shared" si="27"/>
        <v>65454.125222222225</v>
      </c>
      <c r="S287" s="98">
        <f t="shared" si="28"/>
        <v>65454.125222222225</v>
      </c>
      <c r="T287" s="98" t="s">
        <v>957</v>
      </c>
    </row>
    <row r="288" spans="1:20" ht="15.75" thickBot="1" x14ac:dyDescent="0.3">
      <c r="A288" s="257" t="s">
        <v>1438</v>
      </c>
      <c r="B288" s="106">
        <v>1</v>
      </c>
      <c r="C288" s="98">
        <f t="shared" si="22"/>
        <v>10712.63</v>
      </c>
      <c r="D288" s="98">
        <f t="shared" si="23"/>
        <v>12629.656428888888</v>
      </c>
      <c r="E288" s="98">
        <v>10712.63</v>
      </c>
      <c r="F288" s="98">
        <v>266.66666666666669</v>
      </c>
      <c r="G288" s="98">
        <v>1100</v>
      </c>
      <c r="H288" s="98">
        <v>100</v>
      </c>
      <c r="I288" s="98">
        <v>1606.8945000000001</v>
      </c>
      <c r="J288" s="98">
        <v>321.37889999999999</v>
      </c>
      <c r="K288" s="98">
        <v>214.2526</v>
      </c>
      <c r="L288" s="98">
        <f t="shared" si="24"/>
        <v>1917.0264288888889</v>
      </c>
      <c r="M288" s="98"/>
      <c r="N288" s="98">
        <f t="shared" si="25"/>
        <v>148.78652777777776</v>
      </c>
      <c r="O288" s="98">
        <f t="shared" si="26"/>
        <v>1487.8652777777777</v>
      </c>
      <c r="P288" s="98">
        <v>280.37462333333349</v>
      </c>
      <c r="Q288" s="98">
        <v>739.17147000000011</v>
      </c>
      <c r="R288" s="98">
        <f t="shared" si="27"/>
        <v>16978.020565555555</v>
      </c>
      <c r="S288" s="98">
        <f t="shared" si="28"/>
        <v>16978.020565555555</v>
      </c>
      <c r="T288" s="98" t="s">
        <v>957</v>
      </c>
    </row>
    <row r="289" spans="1:20" ht="15.75" thickBot="1" x14ac:dyDescent="0.3">
      <c r="A289" s="257" t="s">
        <v>1438</v>
      </c>
      <c r="B289" s="106">
        <v>1</v>
      </c>
      <c r="C289" s="98">
        <f t="shared" si="22"/>
        <v>10737.723794240002</v>
      </c>
      <c r="D289" s="98">
        <f t="shared" si="23"/>
        <v>12659.328446478012</v>
      </c>
      <c r="E289" s="98">
        <v>10737.723794240002</v>
      </c>
      <c r="F289" s="98">
        <v>266.66666666666669</v>
      </c>
      <c r="G289" s="98">
        <v>1100</v>
      </c>
      <c r="H289" s="98">
        <v>100</v>
      </c>
      <c r="I289" s="98">
        <v>1610.6585691360003</v>
      </c>
      <c r="J289" s="98">
        <v>322.13171382720003</v>
      </c>
      <c r="K289" s="98">
        <v>214.75447588480006</v>
      </c>
      <c r="L289" s="98">
        <f t="shared" si="24"/>
        <v>1921.6046522380095</v>
      </c>
      <c r="M289" s="98"/>
      <c r="N289" s="98">
        <f t="shared" si="25"/>
        <v>149.13505269777781</v>
      </c>
      <c r="O289" s="98">
        <f t="shared" si="26"/>
        <v>1491.3505269777781</v>
      </c>
      <c r="P289" s="98">
        <v>281.11907256245348</v>
      </c>
      <c r="Q289" s="98">
        <v>740.90294180256024</v>
      </c>
      <c r="R289" s="98">
        <f t="shared" si="27"/>
        <v>17014.442813795238</v>
      </c>
      <c r="S289" s="98">
        <f t="shared" si="28"/>
        <v>17014.442813795238</v>
      </c>
      <c r="T289" s="98" t="s">
        <v>957</v>
      </c>
    </row>
    <row r="290" spans="1:20" ht="15.75" thickBot="1" x14ac:dyDescent="0.3">
      <c r="A290" s="257" t="s">
        <v>1438</v>
      </c>
      <c r="B290" s="106">
        <v>1</v>
      </c>
      <c r="C290" s="98">
        <f t="shared" si="22"/>
        <v>11044.484399999999</v>
      </c>
      <c r="D290" s="98">
        <f t="shared" si="23"/>
        <v>13022.055820533333</v>
      </c>
      <c r="E290" s="98">
        <v>11044.484399999999</v>
      </c>
      <c r="F290" s="98">
        <v>266.66666666666669</v>
      </c>
      <c r="G290" s="98">
        <v>1100</v>
      </c>
      <c r="H290" s="98">
        <v>100</v>
      </c>
      <c r="I290" s="98">
        <v>1656.67266</v>
      </c>
      <c r="J290" s="98">
        <v>331.33453199999997</v>
      </c>
      <c r="K290" s="98">
        <v>220.88968799999998</v>
      </c>
      <c r="L290" s="98">
        <f t="shared" si="24"/>
        <v>1977.5714205333336</v>
      </c>
      <c r="M290" s="98"/>
      <c r="N290" s="98">
        <f t="shared" si="25"/>
        <v>153.39561666666665</v>
      </c>
      <c r="O290" s="98">
        <f t="shared" si="26"/>
        <v>1533.9561666666666</v>
      </c>
      <c r="P290" s="98">
        <v>290.21963720000025</v>
      </c>
      <c r="Q290" s="98">
        <v>762.06942359999994</v>
      </c>
      <c r="R290" s="98">
        <f t="shared" si="27"/>
        <v>17459.688790799999</v>
      </c>
      <c r="S290" s="98">
        <f t="shared" si="28"/>
        <v>17459.688790799999</v>
      </c>
      <c r="T290" s="98" t="s">
        <v>957</v>
      </c>
    </row>
    <row r="291" spans="1:20" ht="15.75" thickBot="1" x14ac:dyDescent="0.3">
      <c r="A291" s="257" t="s">
        <v>1438</v>
      </c>
      <c r="B291" s="106">
        <v>1</v>
      </c>
      <c r="C291" s="98">
        <f t="shared" si="22"/>
        <v>11302.306569999999</v>
      </c>
      <c r="D291" s="98">
        <f t="shared" si="23"/>
        <v>13326.916213104443</v>
      </c>
      <c r="E291" s="98">
        <v>11302.306569999999</v>
      </c>
      <c r="F291" s="98">
        <v>266.66666666666669</v>
      </c>
      <c r="G291" s="98">
        <v>1100</v>
      </c>
      <c r="H291" s="98">
        <v>100</v>
      </c>
      <c r="I291" s="98">
        <v>1695.3459854999999</v>
      </c>
      <c r="J291" s="98">
        <v>339.06919709999994</v>
      </c>
      <c r="K291" s="98">
        <v>226.04613139999995</v>
      </c>
      <c r="L291" s="98">
        <f t="shared" si="24"/>
        <v>2024.6096431044443</v>
      </c>
      <c r="M291" s="98"/>
      <c r="N291" s="98">
        <f t="shared" si="25"/>
        <v>156.97648013888889</v>
      </c>
      <c r="O291" s="98">
        <f t="shared" si="26"/>
        <v>1569.7648013888886</v>
      </c>
      <c r="P291" s="98">
        <v>297.8683615766667</v>
      </c>
      <c r="Q291" s="98">
        <v>779.85915332999991</v>
      </c>
      <c r="R291" s="98">
        <f t="shared" si="27"/>
        <v>17833.903347101106</v>
      </c>
      <c r="S291" s="98">
        <f t="shared" si="28"/>
        <v>17833.903347101106</v>
      </c>
      <c r="T291" s="98" t="s">
        <v>957</v>
      </c>
    </row>
    <row r="292" spans="1:20" ht="15.75" thickBot="1" x14ac:dyDescent="0.3">
      <c r="A292" s="257" t="s">
        <v>1438</v>
      </c>
      <c r="B292" s="106">
        <v>1</v>
      </c>
      <c r="C292" s="98">
        <f t="shared" si="22"/>
        <v>11302.626180000001</v>
      </c>
      <c r="D292" s="98">
        <f t="shared" si="23"/>
        <v>13327.294134173335</v>
      </c>
      <c r="E292" s="98">
        <v>11302.626180000001</v>
      </c>
      <c r="F292" s="98">
        <v>266.66666666666669</v>
      </c>
      <c r="G292" s="98">
        <v>1100</v>
      </c>
      <c r="H292" s="98">
        <v>100</v>
      </c>
      <c r="I292" s="98">
        <v>1695.3939270000001</v>
      </c>
      <c r="J292" s="98">
        <v>339.07878540000007</v>
      </c>
      <c r="K292" s="98">
        <v>226.05252360000006</v>
      </c>
      <c r="L292" s="98">
        <f t="shared" si="24"/>
        <v>2024.6679541733331</v>
      </c>
      <c r="M292" s="98"/>
      <c r="N292" s="98">
        <f t="shared" si="25"/>
        <v>156.98091916666667</v>
      </c>
      <c r="O292" s="98">
        <f t="shared" si="26"/>
        <v>1569.8091916666665</v>
      </c>
      <c r="P292" s="98">
        <v>297.87784334000003</v>
      </c>
      <c r="Q292" s="98">
        <v>779.88120642000013</v>
      </c>
      <c r="R292" s="98">
        <f t="shared" si="27"/>
        <v>17834.36724326</v>
      </c>
      <c r="S292" s="98">
        <f t="shared" si="28"/>
        <v>17834.36724326</v>
      </c>
      <c r="T292" s="98" t="s">
        <v>957</v>
      </c>
    </row>
    <row r="293" spans="1:20" ht="15.75" thickBot="1" x14ac:dyDescent="0.3">
      <c r="A293" s="257" t="s">
        <v>1438</v>
      </c>
      <c r="B293" s="106">
        <v>2</v>
      </c>
      <c r="C293" s="98">
        <f t="shared" si="22"/>
        <v>11418.933339488</v>
      </c>
      <c r="D293" s="98">
        <f t="shared" si="23"/>
        <v>13464.820888759032</v>
      </c>
      <c r="E293" s="98">
        <v>11418.933339488</v>
      </c>
      <c r="F293" s="98">
        <v>266.66666666666669</v>
      </c>
      <c r="G293" s="98">
        <v>1100</v>
      </c>
      <c r="H293" s="98">
        <v>100</v>
      </c>
      <c r="I293" s="98">
        <v>1712.8400009231998</v>
      </c>
      <c r="J293" s="98">
        <v>342.56800018463997</v>
      </c>
      <c r="K293" s="98">
        <v>228.37866678975999</v>
      </c>
      <c r="L293" s="98">
        <f t="shared" si="24"/>
        <v>2045.8875492710326</v>
      </c>
      <c r="M293" s="98"/>
      <c r="N293" s="98">
        <f t="shared" si="25"/>
        <v>158.59629638177776</v>
      </c>
      <c r="O293" s="98">
        <f t="shared" si="26"/>
        <v>1585.9629638177776</v>
      </c>
      <c r="P293" s="98">
        <v>301.32828907147734</v>
      </c>
      <c r="Q293" s="98">
        <v>787.90640042467203</v>
      </c>
      <c r="R293" s="98">
        <f t="shared" si="27"/>
        <v>18003.180623747969</v>
      </c>
      <c r="S293" s="98">
        <f t="shared" si="28"/>
        <v>36006.361247495937</v>
      </c>
      <c r="T293" s="98" t="s">
        <v>957</v>
      </c>
    </row>
    <row r="294" spans="1:20" ht="15.75" thickBot="1" x14ac:dyDescent="0.3">
      <c r="A294" s="257" t="s">
        <v>1438</v>
      </c>
      <c r="B294" s="106">
        <v>1</v>
      </c>
      <c r="C294" s="98">
        <f t="shared" si="22"/>
        <v>11458.99</v>
      </c>
      <c r="D294" s="98">
        <f t="shared" si="23"/>
        <v>13512.185664444445</v>
      </c>
      <c r="E294" s="98">
        <v>11458.99</v>
      </c>
      <c r="F294" s="98">
        <v>0</v>
      </c>
      <c r="G294" s="98">
        <v>0</v>
      </c>
      <c r="H294" s="98">
        <v>0</v>
      </c>
      <c r="I294" s="98">
        <v>1718.8485000000001</v>
      </c>
      <c r="J294" s="98">
        <v>343.7697</v>
      </c>
      <c r="K294" s="98">
        <v>229.1798</v>
      </c>
      <c r="L294" s="98">
        <f t="shared" si="24"/>
        <v>2053.1956644444454</v>
      </c>
      <c r="M294" s="98"/>
      <c r="N294" s="98">
        <f t="shared" si="25"/>
        <v>159.1526388888889</v>
      </c>
      <c r="O294" s="98">
        <f t="shared" si="26"/>
        <v>1591.5263888888892</v>
      </c>
      <c r="P294" s="98">
        <v>302.51663666666701</v>
      </c>
      <c r="Q294" s="98">
        <v>790.67031000000009</v>
      </c>
      <c r="R294" s="98">
        <f t="shared" si="27"/>
        <v>16594.653974444445</v>
      </c>
      <c r="S294" s="98">
        <f t="shared" si="28"/>
        <v>16594.653974444445</v>
      </c>
      <c r="T294" s="98" t="s">
        <v>957</v>
      </c>
    </row>
    <row r="295" spans="1:20" ht="15.75" thickBot="1" x14ac:dyDescent="0.3">
      <c r="A295" s="257" t="s">
        <v>1438</v>
      </c>
      <c r="B295" s="106">
        <v>1</v>
      </c>
      <c r="C295" s="98">
        <f t="shared" si="22"/>
        <v>11470.11213</v>
      </c>
      <c r="D295" s="98">
        <f t="shared" si="23"/>
        <v>13525.336965273333</v>
      </c>
      <c r="E295" s="98">
        <v>11470.11213</v>
      </c>
      <c r="F295" s="98">
        <v>266.66666666666669</v>
      </c>
      <c r="G295" s="98">
        <v>1100</v>
      </c>
      <c r="H295" s="98">
        <v>100</v>
      </c>
      <c r="I295" s="98">
        <v>1720.5168194999997</v>
      </c>
      <c r="J295" s="98">
        <v>344.10336389999998</v>
      </c>
      <c r="K295" s="98">
        <v>229.40224259999999</v>
      </c>
      <c r="L295" s="98">
        <f t="shared" si="24"/>
        <v>2055.2248352733336</v>
      </c>
      <c r="M295" s="98"/>
      <c r="N295" s="98">
        <f t="shared" si="25"/>
        <v>159.30711291666665</v>
      </c>
      <c r="O295" s="98">
        <f t="shared" si="26"/>
        <v>1593.0711291666667</v>
      </c>
      <c r="P295" s="98">
        <v>302.84659319000008</v>
      </c>
      <c r="Q295" s="98">
        <v>791.43773697000006</v>
      </c>
      <c r="R295" s="98">
        <f t="shared" si="27"/>
        <v>18077.46379491</v>
      </c>
      <c r="S295" s="98">
        <f t="shared" si="28"/>
        <v>18077.46379491</v>
      </c>
      <c r="T295" s="98" t="s">
        <v>957</v>
      </c>
    </row>
    <row r="296" spans="1:20" ht="15.75" thickBot="1" x14ac:dyDescent="0.3">
      <c r="A296" s="257" t="s">
        <v>1438</v>
      </c>
      <c r="B296" s="106">
        <v>1</v>
      </c>
      <c r="C296" s="98">
        <f t="shared" si="22"/>
        <v>11633.63904</v>
      </c>
      <c r="D296" s="98">
        <f t="shared" si="23"/>
        <v>13718.69845152</v>
      </c>
      <c r="E296" s="98">
        <v>11633.63904</v>
      </c>
      <c r="F296" s="98">
        <v>266.66666666666669</v>
      </c>
      <c r="G296" s="98">
        <v>1100</v>
      </c>
      <c r="H296" s="98">
        <v>0</v>
      </c>
      <c r="I296" s="98">
        <v>1745.0458559999997</v>
      </c>
      <c r="J296" s="98">
        <v>349.00917120000003</v>
      </c>
      <c r="K296" s="98">
        <v>232.67278079999997</v>
      </c>
      <c r="L296" s="98">
        <f t="shared" si="24"/>
        <v>2085.0594115199997</v>
      </c>
      <c r="M296" s="98"/>
      <c r="N296" s="98">
        <f t="shared" si="25"/>
        <v>161.57831999999999</v>
      </c>
      <c r="O296" s="98">
        <f t="shared" si="26"/>
        <v>1615.7831999999999</v>
      </c>
      <c r="P296" s="98">
        <v>307.69789151999976</v>
      </c>
      <c r="Q296" s="98">
        <v>802.72109375999992</v>
      </c>
      <c r="R296" s="98">
        <f t="shared" si="27"/>
        <v>18214.814019946665</v>
      </c>
      <c r="S296" s="98">
        <f t="shared" si="28"/>
        <v>18214.814019946665</v>
      </c>
      <c r="T296" s="98" t="s">
        <v>957</v>
      </c>
    </row>
    <row r="297" spans="1:20" ht="15.75" thickBot="1" x14ac:dyDescent="0.3">
      <c r="A297" s="257" t="s">
        <v>1438</v>
      </c>
      <c r="B297" s="106">
        <v>1</v>
      </c>
      <c r="C297" s="98">
        <f t="shared" si="22"/>
        <v>11749.9977</v>
      </c>
      <c r="D297" s="98">
        <f t="shared" si="23"/>
        <v>13856.286102599999</v>
      </c>
      <c r="E297" s="98">
        <v>11749.9977</v>
      </c>
      <c r="F297" s="98">
        <v>266.66666666666669</v>
      </c>
      <c r="G297" s="98">
        <v>1100</v>
      </c>
      <c r="H297" s="98">
        <v>0</v>
      </c>
      <c r="I297" s="98">
        <v>1762.4996549999998</v>
      </c>
      <c r="J297" s="98">
        <v>352.499931</v>
      </c>
      <c r="K297" s="98">
        <v>234.999954</v>
      </c>
      <c r="L297" s="98">
        <f t="shared" si="24"/>
        <v>2106.2884025999997</v>
      </c>
      <c r="M297" s="98"/>
      <c r="N297" s="98">
        <f t="shared" si="25"/>
        <v>163.1944125</v>
      </c>
      <c r="O297" s="98">
        <f t="shared" si="26"/>
        <v>1631.944125</v>
      </c>
      <c r="P297" s="98">
        <v>311.14986509999972</v>
      </c>
      <c r="Q297" s="98">
        <v>810.74984129999996</v>
      </c>
      <c r="R297" s="98">
        <f t="shared" si="27"/>
        <v>18383.702150566667</v>
      </c>
      <c r="S297" s="98">
        <f t="shared" si="28"/>
        <v>18383.702150566667</v>
      </c>
      <c r="T297" s="98" t="s">
        <v>957</v>
      </c>
    </row>
    <row r="298" spans="1:20" ht="15.75" thickBot="1" x14ac:dyDescent="0.3">
      <c r="A298" s="257" t="s">
        <v>1438</v>
      </c>
      <c r="B298" s="106">
        <v>2</v>
      </c>
      <c r="C298" s="98">
        <f t="shared" si="22"/>
        <v>11868.751744159999</v>
      </c>
      <c r="D298" s="98">
        <f t="shared" si="23"/>
        <v>13996.706162372302</v>
      </c>
      <c r="E298" s="98">
        <v>11868.751744159999</v>
      </c>
      <c r="F298" s="98">
        <v>266.66666666666669</v>
      </c>
      <c r="G298" s="98">
        <v>0</v>
      </c>
      <c r="H298" s="98">
        <v>0</v>
      </c>
      <c r="I298" s="98">
        <v>1780.3127616239999</v>
      </c>
      <c r="J298" s="98">
        <v>356.06255232479998</v>
      </c>
      <c r="K298" s="98">
        <v>237.37503488319999</v>
      </c>
      <c r="L298" s="98">
        <f t="shared" si="24"/>
        <v>2127.9544182123022</v>
      </c>
      <c r="M298" s="98"/>
      <c r="N298" s="98">
        <f t="shared" si="25"/>
        <v>164.84377422444445</v>
      </c>
      <c r="O298" s="98">
        <f t="shared" si="26"/>
        <v>1648.4377422444443</v>
      </c>
      <c r="P298" s="98">
        <v>314.67290174341349</v>
      </c>
      <c r="Q298" s="98">
        <v>818.94387034704005</v>
      </c>
      <c r="R298" s="98">
        <f t="shared" si="27"/>
        <v>17456.067048218007</v>
      </c>
      <c r="S298" s="98">
        <f t="shared" si="28"/>
        <v>34912.134096436013</v>
      </c>
      <c r="T298" s="98" t="s">
        <v>957</v>
      </c>
    </row>
    <row r="299" spans="1:20" ht="15.75" thickBot="1" x14ac:dyDescent="0.3">
      <c r="A299" s="257" t="s">
        <v>1438</v>
      </c>
      <c r="B299" s="106">
        <v>1</v>
      </c>
      <c r="C299" s="98">
        <f t="shared" si="22"/>
        <v>11873.739268519999</v>
      </c>
      <c r="D299" s="98">
        <f t="shared" si="23"/>
        <v>14002.603632843315</v>
      </c>
      <c r="E299" s="98">
        <v>11873.739268519999</v>
      </c>
      <c r="F299" s="98">
        <v>266.66666666666669</v>
      </c>
      <c r="G299" s="98">
        <v>0</v>
      </c>
      <c r="H299" s="98">
        <v>0</v>
      </c>
      <c r="I299" s="98">
        <v>1781.0608902779995</v>
      </c>
      <c r="J299" s="98">
        <v>356.21217805559991</v>
      </c>
      <c r="K299" s="98">
        <v>237.47478537039999</v>
      </c>
      <c r="L299" s="98">
        <f t="shared" si="24"/>
        <v>2128.8643643233154</v>
      </c>
      <c r="M299" s="98"/>
      <c r="N299" s="98">
        <f t="shared" si="25"/>
        <v>164.9130453961111</v>
      </c>
      <c r="O299" s="98">
        <f t="shared" si="26"/>
        <v>1649.130453961111</v>
      </c>
      <c r="P299" s="98">
        <v>314.82086496609332</v>
      </c>
      <c r="Q299" s="98">
        <v>819.28800952788004</v>
      </c>
      <c r="R299" s="98">
        <f t="shared" si="27"/>
        <v>17463.306162741861</v>
      </c>
      <c r="S299" s="98">
        <f t="shared" si="28"/>
        <v>17463.306162741861</v>
      </c>
      <c r="T299" s="98" t="s">
        <v>957</v>
      </c>
    </row>
    <row r="300" spans="1:20" ht="15.75" thickBot="1" x14ac:dyDescent="0.3">
      <c r="A300" s="257" t="s">
        <v>1438</v>
      </c>
      <c r="B300" s="106">
        <v>1</v>
      </c>
      <c r="C300" s="98">
        <f t="shared" si="22"/>
        <v>12351.81</v>
      </c>
      <c r="D300" s="98">
        <f t="shared" si="23"/>
        <v>14567.895713333332</v>
      </c>
      <c r="E300" s="98">
        <v>12351.81</v>
      </c>
      <c r="F300" s="98">
        <v>0</v>
      </c>
      <c r="G300" s="98">
        <v>0</v>
      </c>
      <c r="H300" s="98">
        <v>0</v>
      </c>
      <c r="I300" s="98">
        <v>1852.7714999999998</v>
      </c>
      <c r="J300" s="98">
        <v>370.55430000000001</v>
      </c>
      <c r="K300" s="98">
        <v>247.03620000000001</v>
      </c>
      <c r="L300" s="98">
        <f t="shared" si="24"/>
        <v>2216.0857133333329</v>
      </c>
      <c r="M300" s="98"/>
      <c r="N300" s="98">
        <f t="shared" si="25"/>
        <v>171.55291666666665</v>
      </c>
      <c r="O300" s="98">
        <f t="shared" si="26"/>
        <v>1715.5291666666665</v>
      </c>
      <c r="P300" s="98">
        <v>329.00362999999982</v>
      </c>
      <c r="Q300" s="98">
        <v>852.27489000000014</v>
      </c>
      <c r="R300" s="98">
        <f t="shared" si="27"/>
        <v>17890.532603333333</v>
      </c>
      <c r="S300" s="98">
        <f t="shared" si="28"/>
        <v>17890.532603333333</v>
      </c>
      <c r="T300" s="98" t="s">
        <v>957</v>
      </c>
    </row>
    <row r="301" spans="1:20" ht="15.75" thickBot="1" x14ac:dyDescent="0.3">
      <c r="A301" s="257" t="s">
        <v>1438</v>
      </c>
      <c r="B301" s="106">
        <v>1</v>
      </c>
      <c r="C301" s="98">
        <f t="shared" si="22"/>
        <v>12662.68014</v>
      </c>
      <c r="D301" s="98">
        <f t="shared" si="23"/>
        <v>14935.482383320001</v>
      </c>
      <c r="E301" s="98">
        <v>12662.68014</v>
      </c>
      <c r="F301" s="98">
        <v>266.66666666666669</v>
      </c>
      <c r="G301" s="98">
        <v>0</v>
      </c>
      <c r="H301" s="98">
        <v>0</v>
      </c>
      <c r="I301" s="98">
        <v>1899.4020210000001</v>
      </c>
      <c r="J301" s="98">
        <v>379.88040419999999</v>
      </c>
      <c r="K301" s="98">
        <v>253.25360280000004</v>
      </c>
      <c r="L301" s="98">
        <f t="shared" si="24"/>
        <v>2272.8022433199999</v>
      </c>
      <c r="M301" s="98"/>
      <c r="N301" s="98">
        <f t="shared" si="25"/>
        <v>175.87055749999999</v>
      </c>
      <c r="O301" s="98">
        <f t="shared" si="26"/>
        <v>1758.705575</v>
      </c>
      <c r="P301" s="98">
        <v>338.22611082000009</v>
      </c>
      <c r="Q301" s="98">
        <v>873.72492966000016</v>
      </c>
      <c r="R301" s="98">
        <f t="shared" si="27"/>
        <v>18608.410007646664</v>
      </c>
      <c r="S301" s="98">
        <f t="shared" si="28"/>
        <v>18608.410007646664</v>
      </c>
      <c r="T301" s="98" t="s">
        <v>957</v>
      </c>
    </row>
    <row r="302" spans="1:20" ht="15.75" thickBot="1" x14ac:dyDescent="0.3">
      <c r="A302" s="257" t="s">
        <v>1438</v>
      </c>
      <c r="B302" s="106">
        <v>1</v>
      </c>
      <c r="C302" s="98">
        <f t="shared" si="22"/>
        <v>12680.22776</v>
      </c>
      <c r="D302" s="98">
        <f t="shared" si="23"/>
        <v>14956.231469102222</v>
      </c>
      <c r="E302" s="98">
        <v>12680.22776</v>
      </c>
      <c r="F302" s="98">
        <v>266.66666666666669</v>
      </c>
      <c r="G302" s="98">
        <v>0</v>
      </c>
      <c r="H302" s="98">
        <v>0</v>
      </c>
      <c r="I302" s="98">
        <v>1902.0341639999997</v>
      </c>
      <c r="J302" s="98">
        <v>380.4068327999999</v>
      </c>
      <c r="K302" s="98">
        <v>253.60455519999996</v>
      </c>
      <c r="L302" s="98">
        <f t="shared" si="24"/>
        <v>2276.0037091022218</v>
      </c>
      <c r="M302" s="98"/>
      <c r="N302" s="98">
        <f t="shared" si="25"/>
        <v>176.11427444444448</v>
      </c>
      <c r="O302" s="98">
        <f t="shared" si="26"/>
        <v>1761.1427444444444</v>
      </c>
      <c r="P302" s="98">
        <v>338.74669021333307</v>
      </c>
      <c r="Q302" s="98">
        <v>874.93571543999997</v>
      </c>
      <c r="R302" s="98">
        <f t="shared" si="27"/>
        <v>18633.879403208884</v>
      </c>
      <c r="S302" s="98">
        <f t="shared" si="28"/>
        <v>18633.879403208884</v>
      </c>
      <c r="T302" s="98" t="s">
        <v>957</v>
      </c>
    </row>
    <row r="303" spans="1:20" ht="15.75" thickBot="1" x14ac:dyDescent="0.3">
      <c r="A303" s="257" t="s">
        <v>1438</v>
      </c>
      <c r="B303" s="106">
        <v>1</v>
      </c>
      <c r="C303" s="98">
        <f t="shared" si="22"/>
        <v>12680.392720000002</v>
      </c>
      <c r="D303" s="98">
        <f t="shared" si="23"/>
        <v>14956.42652513778</v>
      </c>
      <c r="E303" s="98">
        <v>12680.392720000002</v>
      </c>
      <c r="F303" s="98">
        <v>266.66666666666669</v>
      </c>
      <c r="G303" s="98">
        <v>0</v>
      </c>
      <c r="H303" s="98">
        <v>0</v>
      </c>
      <c r="I303" s="98">
        <v>1902.058908</v>
      </c>
      <c r="J303" s="98">
        <v>380.41178160000004</v>
      </c>
      <c r="K303" s="98">
        <v>253.60785440000004</v>
      </c>
      <c r="L303" s="98">
        <f t="shared" si="24"/>
        <v>2276.033805137778</v>
      </c>
      <c r="M303" s="98"/>
      <c r="N303" s="98">
        <f t="shared" si="25"/>
        <v>176.11656555555558</v>
      </c>
      <c r="O303" s="98">
        <f t="shared" si="26"/>
        <v>1761.1656555555558</v>
      </c>
      <c r="P303" s="98">
        <v>338.75158402666682</v>
      </c>
      <c r="Q303" s="98">
        <v>874.94709768000018</v>
      </c>
      <c r="R303" s="98">
        <f t="shared" si="27"/>
        <v>18634.118833484445</v>
      </c>
      <c r="S303" s="98">
        <f t="shared" si="28"/>
        <v>18634.118833484445</v>
      </c>
      <c r="T303" s="98" t="s">
        <v>957</v>
      </c>
    </row>
    <row r="304" spans="1:20" ht="15.75" thickBot="1" x14ac:dyDescent="0.3">
      <c r="A304" s="257" t="s">
        <v>1438</v>
      </c>
      <c r="B304" s="106">
        <v>4</v>
      </c>
      <c r="C304" s="98">
        <f t="shared" si="22"/>
        <v>12680.410988082802</v>
      </c>
      <c r="D304" s="98">
        <f t="shared" si="23"/>
        <v>14956.448126130797</v>
      </c>
      <c r="E304" s="98">
        <v>12680.410988082802</v>
      </c>
      <c r="F304" s="98">
        <v>266.66666666666669</v>
      </c>
      <c r="G304" s="98">
        <v>0</v>
      </c>
      <c r="H304" s="98">
        <v>0</v>
      </c>
      <c r="I304" s="98">
        <v>1902.0616482124203</v>
      </c>
      <c r="J304" s="98">
        <v>380.41232964248405</v>
      </c>
      <c r="K304" s="98">
        <v>253.60821976165604</v>
      </c>
      <c r="L304" s="98">
        <f t="shared" si="24"/>
        <v>2276.0371380479955</v>
      </c>
      <c r="M304" s="98"/>
      <c r="N304" s="98">
        <f t="shared" si="25"/>
        <v>176.11681927892778</v>
      </c>
      <c r="O304" s="98">
        <f t="shared" si="26"/>
        <v>1761.168192789278</v>
      </c>
      <c r="P304" s="98">
        <v>338.75212597978981</v>
      </c>
      <c r="Q304" s="98">
        <v>874.94835817771343</v>
      </c>
      <c r="R304" s="98">
        <f t="shared" si="27"/>
        <v>18634.145348591737</v>
      </c>
      <c r="S304" s="98">
        <f t="shared" si="28"/>
        <v>74536.581394366949</v>
      </c>
      <c r="T304" s="98" t="s">
        <v>957</v>
      </c>
    </row>
    <row r="305" spans="1:20" ht="15.75" thickBot="1" x14ac:dyDescent="0.3">
      <c r="A305" s="257" t="s">
        <v>1438</v>
      </c>
      <c r="B305" s="106">
        <v>1</v>
      </c>
      <c r="C305" s="98">
        <f t="shared" si="22"/>
        <v>12680.413339999999</v>
      </c>
      <c r="D305" s="98">
        <f t="shared" si="23"/>
        <v>14956.450907142222</v>
      </c>
      <c r="E305" s="98">
        <v>12680.413339999999</v>
      </c>
      <c r="F305" s="98">
        <v>266.66666666666669</v>
      </c>
      <c r="G305" s="98">
        <v>0</v>
      </c>
      <c r="H305" s="98">
        <v>0</v>
      </c>
      <c r="I305" s="98">
        <v>1902.062001</v>
      </c>
      <c r="J305" s="98">
        <v>380.41240019999992</v>
      </c>
      <c r="K305" s="98">
        <v>253.6082668</v>
      </c>
      <c r="L305" s="98">
        <f t="shared" si="24"/>
        <v>2276.0375671422225</v>
      </c>
      <c r="M305" s="98"/>
      <c r="N305" s="98">
        <f t="shared" si="25"/>
        <v>176.11685194444442</v>
      </c>
      <c r="O305" s="98">
        <f t="shared" si="26"/>
        <v>1761.1685194444444</v>
      </c>
      <c r="P305" s="98">
        <v>338.75219575333347</v>
      </c>
      <c r="Q305" s="98">
        <v>874.94852046000005</v>
      </c>
      <c r="R305" s="98">
        <f t="shared" si="27"/>
        <v>18634.148762268887</v>
      </c>
      <c r="S305" s="98">
        <f t="shared" si="28"/>
        <v>18634.148762268887</v>
      </c>
      <c r="T305" s="98" t="s">
        <v>957</v>
      </c>
    </row>
    <row r="306" spans="1:20" ht="15.75" thickBot="1" x14ac:dyDescent="0.3">
      <c r="A306" s="257" t="s">
        <v>1438</v>
      </c>
      <c r="B306" s="106">
        <v>2</v>
      </c>
      <c r="C306" s="98">
        <f t="shared" si="22"/>
        <v>12680.5849322168</v>
      </c>
      <c r="D306" s="98">
        <f t="shared" si="23"/>
        <v>14956.653805405687</v>
      </c>
      <c r="E306" s="98">
        <v>12680.5849322168</v>
      </c>
      <c r="F306" s="98">
        <v>266.66666666666669</v>
      </c>
      <c r="G306" s="98">
        <v>0</v>
      </c>
      <c r="H306" s="98">
        <v>0</v>
      </c>
      <c r="I306" s="98">
        <v>1902.0877398325199</v>
      </c>
      <c r="J306" s="98">
        <v>380.41754796650395</v>
      </c>
      <c r="K306" s="98">
        <v>253.611698644336</v>
      </c>
      <c r="L306" s="98">
        <f t="shared" si="24"/>
        <v>2276.0688731888872</v>
      </c>
      <c r="M306" s="98"/>
      <c r="N306" s="98">
        <f t="shared" si="25"/>
        <v>176.11923516967781</v>
      </c>
      <c r="O306" s="98">
        <f t="shared" si="26"/>
        <v>1761.1923516967779</v>
      </c>
      <c r="P306" s="98">
        <v>338.75728632243164</v>
      </c>
      <c r="Q306" s="98">
        <v>874.96036032295922</v>
      </c>
      <c r="R306" s="98">
        <f t="shared" si="27"/>
        <v>18634.397818838672</v>
      </c>
      <c r="S306" s="98">
        <f t="shared" si="28"/>
        <v>37268.795637677344</v>
      </c>
      <c r="T306" s="98" t="s">
        <v>957</v>
      </c>
    </row>
    <row r="307" spans="1:20" ht="15.75" thickBot="1" x14ac:dyDescent="0.3">
      <c r="A307" s="257" t="s">
        <v>1438</v>
      </c>
      <c r="B307" s="106">
        <v>1</v>
      </c>
      <c r="C307" s="98">
        <f t="shared" si="22"/>
        <v>12798.89</v>
      </c>
      <c r="D307" s="98">
        <f t="shared" si="23"/>
        <v>15096.542975555556</v>
      </c>
      <c r="E307" s="98">
        <v>12798.89</v>
      </c>
      <c r="F307" s="98">
        <v>0</v>
      </c>
      <c r="G307" s="98">
        <v>0</v>
      </c>
      <c r="H307" s="98">
        <v>0</v>
      </c>
      <c r="I307" s="98">
        <v>1919.8334999999997</v>
      </c>
      <c r="J307" s="98">
        <v>383.96669999999995</v>
      </c>
      <c r="K307" s="98">
        <v>255.9778</v>
      </c>
      <c r="L307" s="98">
        <f t="shared" si="24"/>
        <v>2297.6529755555557</v>
      </c>
      <c r="M307" s="98"/>
      <c r="N307" s="98">
        <f t="shared" si="25"/>
        <v>177.76236111111109</v>
      </c>
      <c r="O307" s="98">
        <f t="shared" si="26"/>
        <v>1777.6236111111111</v>
      </c>
      <c r="P307" s="98">
        <v>342.26700333333355</v>
      </c>
      <c r="Q307" s="98">
        <v>883.12341000000004</v>
      </c>
      <c r="R307" s="98">
        <f t="shared" si="27"/>
        <v>18539.444385555558</v>
      </c>
      <c r="S307" s="98">
        <f t="shared" si="28"/>
        <v>18539.444385555558</v>
      </c>
      <c r="T307" s="98" t="s">
        <v>957</v>
      </c>
    </row>
    <row r="308" spans="1:20" ht="15.75" thickBot="1" x14ac:dyDescent="0.3">
      <c r="A308" s="257" t="s">
        <v>1438</v>
      </c>
      <c r="B308" s="106">
        <v>1</v>
      </c>
      <c r="C308" s="98">
        <f t="shared" si="22"/>
        <v>12947.72071</v>
      </c>
      <c r="D308" s="98">
        <f t="shared" si="23"/>
        <v>15272.527021757778</v>
      </c>
      <c r="E308" s="98">
        <v>12947.72071</v>
      </c>
      <c r="F308" s="98">
        <v>266.66666666666669</v>
      </c>
      <c r="G308" s="98">
        <v>0</v>
      </c>
      <c r="H308" s="98">
        <v>0</v>
      </c>
      <c r="I308" s="98">
        <v>1942.1581064999998</v>
      </c>
      <c r="J308" s="98">
        <v>388.43162129999996</v>
      </c>
      <c r="K308" s="98">
        <v>258.95441419999997</v>
      </c>
      <c r="L308" s="98">
        <f t="shared" si="24"/>
        <v>2324.8063117577781</v>
      </c>
      <c r="M308" s="98"/>
      <c r="N308" s="98">
        <f t="shared" si="25"/>
        <v>179.82945430555557</v>
      </c>
      <c r="O308" s="98">
        <f t="shared" si="26"/>
        <v>1798.2945430555556</v>
      </c>
      <c r="P308" s="98">
        <v>346.68231439666687</v>
      </c>
      <c r="Q308" s="98">
        <v>893.39272898999991</v>
      </c>
      <c r="R308" s="98">
        <f t="shared" si="27"/>
        <v>19022.13055941444</v>
      </c>
      <c r="S308" s="98">
        <f t="shared" si="28"/>
        <v>19022.13055941444</v>
      </c>
      <c r="T308" s="98" t="s">
        <v>957</v>
      </c>
    </row>
    <row r="309" spans="1:20" ht="15.75" thickBot="1" x14ac:dyDescent="0.3">
      <c r="A309" s="257" t="s">
        <v>1438</v>
      </c>
      <c r="B309" s="106">
        <v>2</v>
      </c>
      <c r="C309" s="98">
        <f t="shared" si="22"/>
        <v>13083.173490000001</v>
      </c>
      <c r="D309" s="98">
        <f t="shared" si="23"/>
        <v>15432.692408953335</v>
      </c>
      <c r="E309" s="98">
        <v>13083.173490000001</v>
      </c>
      <c r="F309" s="98">
        <v>266.66666666666669</v>
      </c>
      <c r="G309" s="98">
        <v>0</v>
      </c>
      <c r="H309" s="98">
        <v>0</v>
      </c>
      <c r="I309" s="98">
        <v>1962.4760235000001</v>
      </c>
      <c r="J309" s="98">
        <v>392.49520469999999</v>
      </c>
      <c r="K309" s="98">
        <v>261.66346980000003</v>
      </c>
      <c r="L309" s="98">
        <f t="shared" si="24"/>
        <v>2349.5189189533335</v>
      </c>
      <c r="M309" s="98"/>
      <c r="N309" s="98">
        <f t="shared" si="25"/>
        <v>181.7107429166667</v>
      </c>
      <c r="O309" s="98">
        <f t="shared" si="26"/>
        <v>1817.1074291666666</v>
      </c>
      <c r="P309" s="98">
        <v>350.7007468700001</v>
      </c>
      <c r="Q309" s="98">
        <v>902.73897081000007</v>
      </c>
      <c r="R309" s="98">
        <f t="shared" si="27"/>
        <v>19218.732744430003</v>
      </c>
      <c r="S309" s="98">
        <f t="shared" si="28"/>
        <v>38437.465488860005</v>
      </c>
      <c r="T309" s="98" t="s">
        <v>957</v>
      </c>
    </row>
    <row r="310" spans="1:20" ht="15.75" thickBot="1" x14ac:dyDescent="0.3">
      <c r="A310" s="257" t="s">
        <v>1438</v>
      </c>
      <c r="B310" s="106">
        <v>1</v>
      </c>
      <c r="C310" s="98">
        <f t="shared" si="22"/>
        <v>13158</v>
      </c>
      <c r="D310" s="98">
        <f t="shared" si="23"/>
        <v>15521.170599999999</v>
      </c>
      <c r="E310" s="98">
        <v>13158</v>
      </c>
      <c r="F310" s="98">
        <v>0</v>
      </c>
      <c r="G310" s="98">
        <v>0</v>
      </c>
      <c r="H310" s="98">
        <v>0</v>
      </c>
      <c r="I310" s="98">
        <v>1973.6999999999998</v>
      </c>
      <c r="J310" s="98">
        <v>394.74</v>
      </c>
      <c r="K310" s="98">
        <v>263.16000000000003</v>
      </c>
      <c r="L310" s="98">
        <f t="shared" si="24"/>
        <v>2363.1705999999999</v>
      </c>
      <c r="M310" s="98"/>
      <c r="N310" s="98">
        <f t="shared" si="25"/>
        <v>182.75</v>
      </c>
      <c r="O310" s="98">
        <f t="shared" si="26"/>
        <v>1827.5</v>
      </c>
      <c r="P310" s="98">
        <v>352.92059999999975</v>
      </c>
      <c r="Q310" s="98">
        <v>907.90200000000004</v>
      </c>
      <c r="R310" s="98">
        <f t="shared" si="27"/>
        <v>19060.672599999998</v>
      </c>
      <c r="S310" s="98">
        <f t="shared" si="28"/>
        <v>19060.672599999998</v>
      </c>
      <c r="T310" s="98" t="s">
        <v>957</v>
      </c>
    </row>
    <row r="311" spans="1:20" ht="15.75" thickBot="1" x14ac:dyDescent="0.3">
      <c r="A311" s="257" t="s">
        <v>1438</v>
      </c>
      <c r="B311" s="106">
        <v>10</v>
      </c>
      <c r="C311" s="98">
        <f t="shared" si="22"/>
        <v>13158.8733193388</v>
      </c>
      <c r="D311" s="98">
        <f t="shared" si="23"/>
        <v>15522.203251600389</v>
      </c>
      <c r="E311" s="98">
        <v>13158.8733193388</v>
      </c>
      <c r="F311" s="98">
        <v>266.66666666666669</v>
      </c>
      <c r="G311" s="98">
        <v>0</v>
      </c>
      <c r="H311" s="98">
        <v>0</v>
      </c>
      <c r="I311" s="98">
        <v>1973.8309979008197</v>
      </c>
      <c r="J311" s="98">
        <v>394.76619958016391</v>
      </c>
      <c r="K311" s="98">
        <v>263.17746638677596</v>
      </c>
      <c r="L311" s="98">
        <f t="shared" si="24"/>
        <v>2363.3299322615903</v>
      </c>
      <c r="M311" s="98"/>
      <c r="N311" s="98">
        <f t="shared" si="25"/>
        <v>182.76212943526113</v>
      </c>
      <c r="O311" s="98">
        <f t="shared" si="26"/>
        <v>1827.6212943526114</v>
      </c>
      <c r="P311" s="98">
        <v>352.94650847371759</v>
      </c>
      <c r="Q311" s="98">
        <v>907.9622590343771</v>
      </c>
      <c r="R311" s="98">
        <f t="shared" si="27"/>
        <v>19328.606841169196</v>
      </c>
      <c r="S311" s="98">
        <f t="shared" si="28"/>
        <v>193286.06841169196</v>
      </c>
      <c r="T311" s="98" t="s">
        <v>957</v>
      </c>
    </row>
    <row r="312" spans="1:20" ht="15.75" thickBot="1" x14ac:dyDescent="0.3">
      <c r="A312" s="257" t="s">
        <v>1438</v>
      </c>
      <c r="B312" s="106">
        <v>1</v>
      </c>
      <c r="C312" s="98">
        <f t="shared" si="22"/>
        <v>13158.87680948</v>
      </c>
      <c r="D312" s="98">
        <f t="shared" si="23"/>
        <v>15522.207378498462</v>
      </c>
      <c r="E312" s="98">
        <v>13158.87680948</v>
      </c>
      <c r="F312" s="98">
        <v>266.66666666666669</v>
      </c>
      <c r="G312" s="98">
        <v>0</v>
      </c>
      <c r="H312" s="98">
        <v>0</v>
      </c>
      <c r="I312" s="98">
        <v>1973.8315214219999</v>
      </c>
      <c r="J312" s="98">
        <v>394.76630428439995</v>
      </c>
      <c r="K312" s="98">
        <v>263.17753618959995</v>
      </c>
      <c r="L312" s="98">
        <f t="shared" si="24"/>
        <v>2363.3305690184625</v>
      </c>
      <c r="M312" s="98"/>
      <c r="N312" s="98">
        <f t="shared" si="25"/>
        <v>182.76217790944443</v>
      </c>
      <c r="O312" s="98">
        <f t="shared" si="26"/>
        <v>1827.6217790944445</v>
      </c>
      <c r="P312" s="98">
        <v>352.94661201457325</v>
      </c>
      <c r="Q312" s="98">
        <v>907.96249985411998</v>
      </c>
      <c r="R312" s="98">
        <f t="shared" si="27"/>
        <v>19328.611906915248</v>
      </c>
      <c r="S312" s="98">
        <f t="shared" si="28"/>
        <v>19328.611906915248</v>
      </c>
      <c r="T312" s="98" t="s">
        <v>957</v>
      </c>
    </row>
    <row r="313" spans="1:20" ht="15.75" thickBot="1" x14ac:dyDescent="0.3">
      <c r="A313" s="257" t="s">
        <v>1438</v>
      </c>
      <c r="B313" s="106">
        <v>11</v>
      </c>
      <c r="C313" s="98">
        <f t="shared" si="22"/>
        <v>13245.578672000001</v>
      </c>
      <c r="D313" s="98">
        <f t="shared" si="23"/>
        <v>15624.727514158225</v>
      </c>
      <c r="E313" s="98">
        <v>13245.578672000001</v>
      </c>
      <c r="F313" s="98">
        <v>266.66666666666669</v>
      </c>
      <c r="G313" s="98">
        <v>0</v>
      </c>
      <c r="H313" s="98">
        <v>0</v>
      </c>
      <c r="I313" s="98">
        <v>1986.8368008</v>
      </c>
      <c r="J313" s="98">
        <v>397.36736016000003</v>
      </c>
      <c r="K313" s="98">
        <v>264.91157344000004</v>
      </c>
      <c r="L313" s="98">
        <f t="shared" si="24"/>
        <v>2379.1488421582226</v>
      </c>
      <c r="M313" s="98"/>
      <c r="N313" s="98">
        <f t="shared" si="25"/>
        <v>183.96637044444446</v>
      </c>
      <c r="O313" s="98">
        <f t="shared" si="26"/>
        <v>1839.6637044444444</v>
      </c>
      <c r="P313" s="98">
        <v>355.51876726933364</v>
      </c>
      <c r="Q313" s="98">
        <v>913.94492836800009</v>
      </c>
      <c r="R313" s="98">
        <f t="shared" si="27"/>
        <v>19454.454843592892</v>
      </c>
      <c r="S313" s="98">
        <f t="shared" si="28"/>
        <v>213999.0032795218</v>
      </c>
      <c r="T313" s="98" t="s">
        <v>957</v>
      </c>
    </row>
    <row r="314" spans="1:20" ht="15.75" thickBot="1" x14ac:dyDescent="0.3">
      <c r="A314" s="257" t="s">
        <v>1438</v>
      </c>
      <c r="B314" s="106">
        <v>1</v>
      </c>
      <c r="C314" s="98">
        <f t="shared" si="22"/>
        <v>13246</v>
      </c>
      <c r="D314" s="98">
        <f t="shared" si="23"/>
        <v>15625.22571111111</v>
      </c>
      <c r="E314" s="98">
        <v>13246</v>
      </c>
      <c r="F314" s="98">
        <v>0</v>
      </c>
      <c r="G314" s="98">
        <v>0</v>
      </c>
      <c r="H314" s="98">
        <v>0</v>
      </c>
      <c r="I314" s="98">
        <v>1986.8999999999999</v>
      </c>
      <c r="J314" s="98">
        <v>397.37999999999994</v>
      </c>
      <c r="K314" s="98">
        <v>264.92</v>
      </c>
      <c r="L314" s="98">
        <f t="shared" si="24"/>
        <v>2379.2257111111112</v>
      </c>
      <c r="M314" s="98"/>
      <c r="N314" s="98">
        <f t="shared" si="25"/>
        <v>183.97222222222226</v>
      </c>
      <c r="O314" s="98">
        <f t="shared" si="26"/>
        <v>1839.7222222222224</v>
      </c>
      <c r="P314" s="98">
        <v>355.53126666666657</v>
      </c>
      <c r="Q314" s="98">
        <v>913.97400000000005</v>
      </c>
      <c r="R314" s="98">
        <f t="shared" si="27"/>
        <v>19188.399711111109</v>
      </c>
      <c r="S314" s="98">
        <f t="shared" si="28"/>
        <v>19188.399711111109</v>
      </c>
      <c r="T314" s="98" t="s">
        <v>957</v>
      </c>
    </row>
    <row r="315" spans="1:20" ht="15.75" thickBot="1" x14ac:dyDescent="0.3">
      <c r="A315" s="257" t="s">
        <v>1438</v>
      </c>
      <c r="B315" s="106">
        <v>1</v>
      </c>
      <c r="C315" s="98">
        <f t="shared" si="22"/>
        <v>13254.010189999999</v>
      </c>
      <c r="D315" s="98">
        <f t="shared" si="23"/>
        <v>15634.697315775555</v>
      </c>
      <c r="E315" s="98">
        <v>13254.010189999999</v>
      </c>
      <c r="F315" s="98">
        <v>0</v>
      </c>
      <c r="G315" s="98">
        <v>0</v>
      </c>
      <c r="H315" s="98">
        <v>0</v>
      </c>
      <c r="I315" s="98">
        <v>1988.1015284999996</v>
      </c>
      <c r="J315" s="98">
        <v>397.62030569999996</v>
      </c>
      <c r="K315" s="98">
        <v>265.08020379999999</v>
      </c>
      <c r="L315" s="98">
        <f t="shared" si="24"/>
        <v>2380.6871257755556</v>
      </c>
      <c r="M315" s="98"/>
      <c r="N315" s="98">
        <f t="shared" si="25"/>
        <v>184.08347486111109</v>
      </c>
      <c r="O315" s="98">
        <f t="shared" si="26"/>
        <v>1840.8347486111109</v>
      </c>
      <c r="P315" s="98">
        <v>355.76890230333362</v>
      </c>
      <c r="Q315" s="98">
        <v>914.52670310999986</v>
      </c>
      <c r="R315" s="98">
        <f t="shared" si="27"/>
        <v>19200.026056885556</v>
      </c>
      <c r="S315" s="98">
        <f t="shared" si="28"/>
        <v>19200.026056885556</v>
      </c>
      <c r="T315" s="98" t="s">
        <v>957</v>
      </c>
    </row>
    <row r="316" spans="1:20" ht="15.75" thickBot="1" x14ac:dyDescent="0.3">
      <c r="A316" s="257" t="s">
        <v>1438</v>
      </c>
      <c r="B316" s="106">
        <v>2</v>
      </c>
      <c r="C316" s="98">
        <f t="shared" si="22"/>
        <v>13257.97954</v>
      </c>
      <c r="D316" s="98">
        <f t="shared" si="23"/>
        <v>15639.390851631111</v>
      </c>
      <c r="E316" s="98">
        <v>13257.97954</v>
      </c>
      <c r="F316" s="98">
        <v>266.66666666666669</v>
      </c>
      <c r="G316" s="98">
        <v>0</v>
      </c>
      <c r="H316" s="98">
        <v>0</v>
      </c>
      <c r="I316" s="98">
        <v>1988.6969310000002</v>
      </c>
      <c r="J316" s="98">
        <v>397.73938619999996</v>
      </c>
      <c r="K316" s="98">
        <v>265.15959079999999</v>
      </c>
      <c r="L316" s="98">
        <f t="shared" si="24"/>
        <v>2381.4113116311114</v>
      </c>
      <c r="M316" s="98"/>
      <c r="N316" s="98">
        <f t="shared" si="25"/>
        <v>184.13860472222223</v>
      </c>
      <c r="O316" s="98">
        <f t="shared" si="26"/>
        <v>1841.3860472222223</v>
      </c>
      <c r="P316" s="98">
        <v>355.88665968666692</v>
      </c>
      <c r="Q316" s="98">
        <v>914.80058826000004</v>
      </c>
      <c r="R316" s="98">
        <f t="shared" si="27"/>
        <v>19472.454014557781</v>
      </c>
      <c r="S316" s="98">
        <f t="shared" si="28"/>
        <v>38944.908029115562</v>
      </c>
      <c r="T316" s="98" t="s">
        <v>957</v>
      </c>
    </row>
    <row r="317" spans="1:20" ht="15.75" thickBot="1" x14ac:dyDescent="0.3">
      <c r="A317" s="257" t="s">
        <v>1438</v>
      </c>
      <c r="B317" s="106">
        <v>1</v>
      </c>
      <c r="C317" s="98">
        <f t="shared" si="22"/>
        <v>13257.98</v>
      </c>
      <c r="D317" s="98">
        <f t="shared" si="23"/>
        <v>15639.391395555554</v>
      </c>
      <c r="E317" s="98">
        <v>13257.98</v>
      </c>
      <c r="F317" s="98">
        <v>0</v>
      </c>
      <c r="G317" s="98">
        <v>0</v>
      </c>
      <c r="H317" s="98">
        <v>0</v>
      </c>
      <c r="I317" s="98">
        <v>1988.6970000000001</v>
      </c>
      <c r="J317" s="98">
        <v>397.73939999999999</v>
      </c>
      <c r="K317" s="98">
        <v>265.15960000000001</v>
      </c>
      <c r="L317" s="98">
        <f t="shared" si="24"/>
        <v>2381.4113955555554</v>
      </c>
      <c r="M317" s="98"/>
      <c r="N317" s="98">
        <f t="shared" si="25"/>
        <v>184.13861111111112</v>
      </c>
      <c r="O317" s="98">
        <f t="shared" si="26"/>
        <v>1841.3861111111109</v>
      </c>
      <c r="P317" s="98">
        <v>355.88667333333325</v>
      </c>
      <c r="Q317" s="98">
        <v>914.80062000000009</v>
      </c>
      <c r="R317" s="98">
        <f t="shared" si="27"/>
        <v>19205.788015555558</v>
      </c>
      <c r="S317" s="98">
        <f t="shared" si="28"/>
        <v>19205.788015555558</v>
      </c>
      <c r="T317" s="98" t="s">
        <v>957</v>
      </c>
    </row>
    <row r="318" spans="1:20" ht="15.75" thickBot="1" x14ac:dyDescent="0.3">
      <c r="A318" s="257" t="s">
        <v>1438</v>
      </c>
      <c r="B318" s="106">
        <v>1</v>
      </c>
      <c r="C318" s="98">
        <f t="shared" si="22"/>
        <v>13340.923490000001</v>
      </c>
      <c r="D318" s="98">
        <f t="shared" si="23"/>
        <v>15737.467464508889</v>
      </c>
      <c r="E318" s="98">
        <v>13340.923490000001</v>
      </c>
      <c r="F318" s="98">
        <v>266.66666666666669</v>
      </c>
      <c r="G318" s="98">
        <v>0</v>
      </c>
      <c r="H318" s="98">
        <v>0</v>
      </c>
      <c r="I318" s="98">
        <v>2001.1385235</v>
      </c>
      <c r="J318" s="98">
        <v>400.2277047</v>
      </c>
      <c r="K318" s="98">
        <v>266.81846980000006</v>
      </c>
      <c r="L318" s="98">
        <f t="shared" si="24"/>
        <v>2396.5439745088888</v>
      </c>
      <c r="M318" s="98"/>
      <c r="N318" s="98">
        <f t="shared" si="25"/>
        <v>185.29060402777782</v>
      </c>
      <c r="O318" s="98">
        <f t="shared" si="26"/>
        <v>1852.9060402777779</v>
      </c>
      <c r="P318" s="98">
        <v>358.34733020333323</v>
      </c>
      <c r="Q318" s="98">
        <v>920.52372081000021</v>
      </c>
      <c r="R318" s="98">
        <f t="shared" si="27"/>
        <v>19592.842549985558</v>
      </c>
      <c r="S318" s="98">
        <f t="shared" si="28"/>
        <v>19592.842549985558</v>
      </c>
      <c r="T318" s="98" t="s">
        <v>957</v>
      </c>
    </row>
    <row r="319" spans="1:20" ht="15.75" thickBot="1" x14ac:dyDescent="0.3">
      <c r="A319" s="257" t="s">
        <v>1438</v>
      </c>
      <c r="B319" s="106">
        <v>6</v>
      </c>
      <c r="C319" s="98">
        <f t="shared" si="22"/>
        <v>13341.078140000001</v>
      </c>
      <c r="D319" s="98">
        <f t="shared" si="23"/>
        <v>15737.650329542224</v>
      </c>
      <c r="E319" s="98">
        <v>13341.078140000001</v>
      </c>
      <c r="F319" s="98">
        <v>266.66666666666669</v>
      </c>
      <c r="G319" s="98">
        <v>0</v>
      </c>
      <c r="H319" s="98">
        <v>0</v>
      </c>
      <c r="I319" s="98">
        <v>2001.1617210000004</v>
      </c>
      <c r="J319" s="98">
        <v>400.23234420000011</v>
      </c>
      <c r="K319" s="98">
        <v>266.82156280000009</v>
      </c>
      <c r="L319" s="98">
        <f t="shared" si="24"/>
        <v>2396.5721895422225</v>
      </c>
      <c r="M319" s="98"/>
      <c r="N319" s="98">
        <f t="shared" si="25"/>
        <v>185.29275194444449</v>
      </c>
      <c r="O319" s="98">
        <f t="shared" si="26"/>
        <v>1852.9275194444447</v>
      </c>
      <c r="P319" s="98">
        <v>358.35191815333354</v>
      </c>
      <c r="Q319" s="98">
        <v>920.53439166000032</v>
      </c>
      <c r="R319" s="98">
        <f t="shared" si="27"/>
        <v>19593.067015868888</v>
      </c>
      <c r="S319" s="98">
        <f t="shared" si="28"/>
        <v>117558.40209521333</v>
      </c>
      <c r="T319" s="98" t="s">
        <v>957</v>
      </c>
    </row>
    <row r="320" spans="1:20" ht="15.75" thickBot="1" x14ac:dyDescent="0.3">
      <c r="A320" s="257" t="s">
        <v>1438</v>
      </c>
      <c r="B320" s="106">
        <v>1</v>
      </c>
      <c r="C320" s="98">
        <f t="shared" si="22"/>
        <v>13341.088450000001</v>
      </c>
      <c r="D320" s="98">
        <f t="shared" si="23"/>
        <v>15737.662520544445</v>
      </c>
      <c r="E320" s="98">
        <v>13341.088450000001</v>
      </c>
      <c r="F320" s="98">
        <v>266.66666666666669</v>
      </c>
      <c r="G320" s="98">
        <v>0</v>
      </c>
      <c r="H320" s="98">
        <v>0</v>
      </c>
      <c r="I320" s="98">
        <v>2001.1632675000001</v>
      </c>
      <c r="J320" s="98">
        <v>400.23265349999997</v>
      </c>
      <c r="K320" s="98">
        <v>266.82176900000002</v>
      </c>
      <c r="L320" s="98">
        <f t="shared" si="24"/>
        <v>2396.5740705444446</v>
      </c>
      <c r="M320" s="98"/>
      <c r="N320" s="98">
        <f t="shared" si="25"/>
        <v>185.29289513888889</v>
      </c>
      <c r="O320" s="98">
        <f t="shared" si="26"/>
        <v>1852.9289513888891</v>
      </c>
      <c r="P320" s="98">
        <v>358.35222401666647</v>
      </c>
      <c r="Q320" s="98">
        <v>920.53510305000009</v>
      </c>
      <c r="R320" s="98">
        <f t="shared" si="27"/>
        <v>19593.081980261111</v>
      </c>
      <c r="S320" s="98">
        <f t="shared" si="28"/>
        <v>19593.081980261111</v>
      </c>
      <c r="T320" s="98" t="s">
        <v>957</v>
      </c>
    </row>
    <row r="321" spans="1:20" ht="15.75" thickBot="1" x14ac:dyDescent="0.3">
      <c r="A321" s="257" t="s">
        <v>1438</v>
      </c>
      <c r="B321" s="106">
        <v>1</v>
      </c>
      <c r="C321" s="98">
        <f t="shared" si="22"/>
        <v>13399.020339999999</v>
      </c>
      <c r="D321" s="98">
        <f t="shared" si="23"/>
        <v>15806.16376203111</v>
      </c>
      <c r="E321" s="98">
        <v>13399.020339999999</v>
      </c>
      <c r="F321" s="98">
        <v>266.66666666666669</v>
      </c>
      <c r="G321" s="98">
        <v>0</v>
      </c>
      <c r="H321" s="98">
        <v>0</v>
      </c>
      <c r="I321" s="98">
        <v>2009.8530509999998</v>
      </c>
      <c r="J321" s="98">
        <v>401.97061019999995</v>
      </c>
      <c r="K321" s="98">
        <v>267.98040679999997</v>
      </c>
      <c r="L321" s="98">
        <f t="shared" si="24"/>
        <v>2407.1434220311112</v>
      </c>
      <c r="M321" s="98"/>
      <c r="N321" s="98">
        <f t="shared" si="25"/>
        <v>186.09750472222223</v>
      </c>
      <c r="O321" s="98">
        <f t="shared" si="26"/>
        <v>1860.9750472222222</v>
      </c>
      <c r="P321" s="98">
        <v>360.07087008666662</v>
      </c>
      <c r="Q321" s="98">
        <v>924.53240345999995</v>
      </c>
      <c r="R321" s="98">
        <f t="shared" si="27"/>
        <v>19677.166900157779</v>
      </c>
      <c r="S321" s="98">
        <f t="shared" si="28"/>
        <v>19677.166900157779</v>
      </c>
      <c r="T321" s="98" t="s">
        <v>957</v>
      </c>
    </row>
    <row r="322" spans="1:20" ht="15.75" thickBot="1" x14ac:dyDescent="0.3">
      <c r="A322" s="257" t="s">
        <v>1438</v>
      </c>
      <c r="B322" s="106">
        <v>1</v>
      </c>
      <c r="C322" s="98">
        <f t="shared" si="22"/>
        <v>13455.31294</v>
      </c>
      <c r="D322" s="98">
        <f t="shared" si="23"/>
        <v>15872.726634164444</v>
      </c>
      <c r="E322" s="98">
        <v>13455.31294</v>
      </c>
      <c r="F322" s="98">
        <v>560.63803916666666</v>
      </c>
      <c r="G322" s="98">
        <v>0</v>
      </c>
      <c r="H322" s="98">
        <v>0</v>
      </c>
      <c r="I322" s="98">
        <v>2018.2969409999996</v>
      </c>
      <c r="J322" s="98">
        <v>403.65938819999997</v>
      </c>
      <c r="K322" s="98">
        <v>269.10625879999998</v>
      </c>
      <c r="L322" s="98">
        <f t="shared" si="24"/>
        <v>2417.4136941644447</v>
      </c>
      <c r="M322" s="98"/>
      <c r="N322" s="98">
        <f t="shared" si="25"/>
        <v>186.87934638888888</v>
      </c>
      <c r="O322" s="98">
        <f t="shared" si="26"/>
        <v>1868.7934638888889</v>
      </c>
      <c r="P322" s="98">
        <v>361.74088388666672</v>
      </c>
      <c r="Q322" s="98">
        <v>928.41659286000004</v>
      </c>
      <c r="R322" s="98">
        <f t="shared" si="27"/>
        <v>20052.843854191113</v>
      </c>
      <c r="S322" s="98">
        <f t="shared" si="28"/>
        <v>20052.843854191113</v>
      </c>
      <c r="T322" s="98" t="s">
        <v>957</v>
      </c>
    </row>
    <row r="323" spans="1:20" ht="15.75" thickBot="1" x14ac:dyDescent="0.3">
      <c r="A323" s="257" t="s">
        <v>1438</v>
      </c>
      <c r="B323" s="106">
        <v>1</v>
      </c>
      <c r="C323" s="98">
        <f t="shared" si="22"/>
        <v>13455.323249999999</v>
      </c>
      <c r="D323" s="98">
        <f t="shared" si="23"/>
        <v>15872.738825166665</v>
      </c>
      <c r="E323" s="98">
        <v>13455.323249999999</v>
      </c>
      <c r="F323" s="98">
        <v>560.63846875000002</v>
      </c>
      <c r="G323" s="98">
        <v>0</v>
      </c>
      <c r="H323" s="98">
        <v>0</v>
      </c>
      <c r="I323" s="98">
        <v>2018.2984875</v>
      </c>
      <c r="J323" s="98">
        <v>403.65969749999994</v>
      </c>
      <c r="K323" s="98">
        <v>269.10646500000001</v>
      </c>
      <c r="L323" s="98">
        <f t="shared" si="24"/>
        <v>2417.4155751666663</v>
      </c>
      <c r="M323" s="98"/>
      <c r="N323" s="98">
        <f t="shared" si="25"/>
        <v>186.87948958333331</v>
      </c>
      <c r="O323" s="98">
        <f t="shared" si="26"/>
        <v>1868.7948958333334</v>
      </c>
      <c r="P323" s="98">
        <v>361.74118974999971</v>
      </c>
      <c r="Q323" s="98">
        <v>928.41730425000003</v>
      </c>
      <c r="R323" s="98">
        <f t="shared" si="27"/>
        <v>20052.859248166667</v>
      </c>
      <c r="S323" s="98">
        <f t="shared" si="28"/>
        <v>20052.859248166667</v>
      </c>
      <c r="T323" s="98" t="s">
        <v>957</v>
      </c>
    </row>
    <row r="324" spans="1:20" ht="15.75" thickBot="1" x14ac:dyDescent="0.3">
      <c r="A324" s="257" t="s">
        <v>1438</v>
      </c>
      <c r="B324" s="106">
        <v>1</v>
      </c>
      <c r="C324" s="98">
        <f t="shared" si="22"/>
        <v>13473.78846</v>
      </c>
      <c r="D324" s="98">
        <f t="shared" si="23"/>
        <v>15894.572910146666</v>
      </c>
      <c r="E324" s="98">
        <v>13473.78846</v>
      </c>
      <c r="F324" s="98">
        <v>266.66666666666669</v>
      </c>
      <c r="G324" s="98">
        <v>0</v>
      </c>
      <c r="H324" s="98">
        <v>0</v>
      </c>
      <c r="I324" s="98">
        <v>2021.0682690000001</v>
      </c>
      <c r="J324" s="98">
        <v>404.21365380000003</v>
      </c>
      <c r="K324" s="98">
        <v>269.4757692</v>
      </c>
      <c r="L324" s="98">
        <f t="shared" si="24"/>
        <v>2420.7844501466666</v>
      </c>
      <c r="M324" s="98"/>
      <c r="N324" s="98">
        <f t="shared" si="25"/>
        <v>187.13595083333334</v>
      </c>
      <c r="O324" s="98">
        <f t="shared" si="26"/>
        <v>1871.3595083333332</v>
      </c>
      <c r="P324" s="98">
        <v>362.28899098000016</v>
      </c>
      <c r="Q324" s="98">
        <v>929.69140374000017</v>
      </c>
      <c r="R324" s="98">
        <f t="shared" si="27"/>
        <v>19785.688672553333</v>
      </c>
      <c r="S324" s="98">
        <f t="shared" si="28"/>
        <v>19785.688672553333</v>
      </c>
      <c r="T324" s="98" t="s">
        <v>957</v>
      </c>
    </row>
    <row r="325" spans="1:20" ht="15.75" thickBot="1" x14ac:dyDescent="0.3">
      <c r="A325" s="257" t="s">
        <v>1438</v>
      </c>
      <c r="B325" s="106">
        <v>1</v>
      </c>
      <c r="C325" s="98">
        <f t="shared" si="22"/>
        <v>13473.793375808</v>
      </c>
      <c r="D325" s="98">
        <f t="shared" si="23"/>
        <v>15894.578722816526</v>
      </c>
      <c r="E325" s="98">
        <v>13473.793375808</v>
      </c>
      <c r="F325" s="98">
        <v>266.66666666666669</v>
      </c>
      <c r="G325" s="98">
        <v>0</v>
      </c>
      <c r="H325" s="98">
        <v>0</v>
      </c>
      <c r="I325" s="98">
        <v>2021.0690063711997</v>
      </c>
      <c r="J325" s="98">
        <v>404.21380127423998</v>
      </c>
      <c r="K325" s="98">
        <v>269.47586751616001</v>
      </c>
      <c r="L325" s="98">
        <f t="shared" si="24"/>
        <v>2420.7853470085265</v>
      </c>
      <c r="M325" s="98"/>
      <c r="N325" s="98">
        <f t="shared" si="25"/>
        <v>187.13601910844443</v>
      </c>
      <c r="O325" s="98">
        <f t="shared" si="26"/>
        <v>1871.3601910844443</v>
      </c>
      <c r="P325" s="98">
        <v>362.2891368156379</v>
      </c>
      <c r="Q325" s="98">
        <v>929.69174293075196</v>
      </c>
      <c r="R325" s="98">
        <f t="shared" si="27"/>
        <v>19785.695807575539</v>
      </c>
      <c r="S325" s="98">
        <f t="shared" si="28"/>
        <v>19785.695807575539</v>
      </c>
      <c r="T325" s="98" t="s">
        <v>957</v>
      </c>
    </row>
    <row r="326" spans="1:20" ht="15.75" thickBot="1" x14ac:dyDescent="0.3">
      <c r="A326" s="257" t="s">
        <v>1438</v>
      </c>
      <c r="B326" s="106">
        <v>3</v>
      </c>
      <c r="C326" s="98">
        <f t="shared" ref="C326:C389" si="29">E326</f>
        <v>13474</v>
      </c>
      <c r="D326" s="98">
        <f t="shared" ref="D326:D389" si="30">E326+L326</f>
        <v>15894.823044444445</v>
      </c>
      <c r="E326" s="98">
        <v>13474</v>
      </c>
      <c r="F326" s="98">
        <v>0</v>
      </c>
      <c r="G326" s="98">
        <v>0</v>
      </c>
      <c r="H326" s="98">
        <v>0</v>
      </c>
      <c r="I326" s="98">
        <v>2021.1000000000001</v>
      </c>
      <c r="J326" s="98">
        <v>404.21999999999997</v>
      </c>
      <c r="K326" s="98">
        <v>269.48</v>
      </c>
      <c r="L326" s="98">
        <f t="shared" ref="L326:L389" si="31">N326+O326+P326</f>
        <v>2420.8230444444443</v>
      </c>
      <c r="M326" s="98"/>
      <c r="N326" s="98">
        <f t="shared" ref="N326:N389" si="32">+(E326/30*5)/12</f>
        <v>187.13888888888889</v>
      </c>
      <c r="O326" s="98">
        <f t="shared" ref="O326:O389" si="33">+(E326/30*50)/12</f>
        <v>1871.3888888888889</v>
      </c>
      <c r="P326" s="98">
        <v>362.29526666666635</v>
      </c>
      <c r="Q326" s="98">
        <v>929.70600000000013</v>
      </c>
      <c r="R326" s="98">
        <f t="shared" ref="R326:R389" si="34">E326+F326+G326+I326+J326+K326+L326+Q326+H326</f>
        <v>19519.329044444443</v>
      </c>
      <c r="S326" s="98">
        <f t="shared" ref="S326:S389" si="35">R326*B326</f>
        <v>58557.987133333329</v>
      </c>
      <c r="T326" s="98" t="s">
        <v>957</v>
      </c>
    </row>
    <row r="327" spans="1:20" ht="15.75" thickBot="1" x14ac:dyDescent="0.3">
      <c r="A327" s="257" t="s">
        <v>1438</v>
      </c>
      <c r="B327" s="106">
        <v>1</v>
      </c>
      <c r="C327" s="98">
        <f t="shared" si="29"/>
        <v>14165.94</v>
      </c>
      <c r="D327" s="98">
        <f t="shared" si="30"/>
        <v>16713.003653333333</v>
      </c>
      <c r="E327" s="98">
        <v>14165.94</v>
      </c>
      <c r="F327" s="98">
        <v>0</v>
      </c>
      <c r="G327" s="98">
        <v>0</v>
      </c>
      <c r="H327" s="98">
        <v>0</v>
      </c>
      <c r="I327" s="98">
        <v>2124.8910000000001</v>
      </c>
      <c r="J327" s="98">
        <v>424.97820000000002</v>
      </c>
      <c r="K327" s="98">
        <v>283.31880000000001</v>
      </c>
      <c r="L327" s="98">
        <f t="shared" si="31"/>
        <v>2547.0636533333336</v>
      </c>
      <c r="M327" s="98"/>
      <c r="N327" s="98">
        <f t="shared" si="32"/>
        <v>196.7491666666667</v>
      </c>
      <c r="O327" s="98">
        <f t="shared" si="33"/>
        <v>1967.4916666666668</v>
      </c>
      <c r="P327" s="98">
        <v>382.82282000000026</v>
      </c>
      <c r="Q327" s="98">
        <v>977.44986000000006</v>
      </c>
      <c r="R327" s="98">
        <f t="shared" si="34"/>
        <v>20523.641513333336</v>
      </c>
      <c r="S327" s="98">
        <f t="shared" si="35"/>
        <v>20523.641513333336</v>
      </c>
      <c r="T327" s="98" t="s">
        <v>957</v>
      </c>
    </row>
    <row r="328" spans="1:20" ht="15.75" thickBot="1" x14ac:dyDescent="0.3">
      <c r="A328" s="257" t="s">
        <v>1438</v>
      </c>
      <c r="B328" s="106">
        <v>2</v>
      </c>
      <c r="C328" s="98">
        <f t="shared" si="29"/>
        <v>14253.32756</v>
      </c>
      <c r="D328" s="98">
        <f t="shared" si="30"/>
        <v>16816.334588168887</v>
      </c>
      <c r="E328" s="98">
        <v>14253.32756</v>
      </c>
      <c r="F328" s="98">
        <v>0</v>
      </c>
      <c r="G328" s="98">
        <v>0</v>
      </c>
      <c r="H328" s="98">
        <v>0</v>
      </c>
      <c r="I328" s="98">
        <v>2137.9991340000001</v>
      </c>
      <c r="J328" s="98">
        <v>427.59982680000002</v>
      </c>
      <c r="K328" s="98">
        <v>285.06655119999999</v>
      </c>
      <c r="L328" s="98">
        <f t="shared" si="31"/>
        <v>2563.0070281688891</v>
      </c>
      <c r="M328" s="98"/>
      <c r="N328" s="98">
        <f t="shared" si="32"/>
        <v>197.96288277777776</v>
      </c>
      <c r="O328" s="98">
        <f t="shared" si="33"/>
        <v>1979.6288277777776</v>
      </c>
      <c r="P328" s="98">
        <v>385.41531761333357</v>
      </c>
      <c r="Q328" s="98">
        <v>983.47960164000006</v>
      </c>
      <c r="R328" s="98">
        <f t="shared" si="34"/>
        <v>20650.47970180889</v>
      </c>
      <c r="S328" s="98">
        <f t="shared" si="35"/>
        <v>41300.95940361778</v>
      </c>
      <c r="T328" s="98" t="s">
        <v>957</v>
      </c>
    </row>
    <row r="329" spans="1:20" ht="15.75" thickBot="1" x14ac:dyDescent="0.3">
      <c r="A329" s="257" t="s">
        <v>1438</v>
      </c>
      <c r="B329" s="106">
        <v>1</v>
      </c>
      <c r="C329" s="98">
        <f t="shared" si="29"/>
        <v>14254.172979999999</v>
      </c>
      <c r="D329" s="98">
        <f t="shared" si="30"/>
        <v>16817.334250351108</v>
      </c>
      <c r="E329" s="98">
        <v>14254.172979999999</v>
      </c>
      <c r="F329" s="98">
        <v>0</v>
      </c>
      <c r="G329" s="98">
        <v>0</v>
      </c>
      <c r="H329" s="98">
        <v>0</v>
      </c>
      <c r="I329" s="98">
        <v>2138.1259469999995</v>
      </c>
      <c r="J329" s="98">
        <v>427.62518939999995</v>
      </c>
      <c r="K329" s="98">
        <v>285.08345959999997</v>
      </c>
      <c r="L329" s="98">
        <f t="shared" si="31"/>
        <v>2563.1612703511109</v>
      </c>
      <c r="M329" s="98"/>
      <c r="N329" s="98">
        <f t="shared" si="32"/>
        <v>197.97462472222222</v>
      </c>
      <c r="O329" s="98">
        <f t="shared" si="33"/>
        <v>1979.7462472222221</v>
      </c>
      <c r="P329" s="98">
        <v>385.44039840666659</v>
      </c>
      <c r="Q329" s="98">
        <v>983.53793561999998</v>
      </c>
      <c r="R329" s="98">
        <f t="shared" si="34"/>
        <v>20651.706781971108</v>
      </c>
      <c r="S329" s="98">
        <f t="shared" si="35"/>
        <v>20651.706781971108</v>
      </c>
      <c r="T329" s="98" t="s">
        <v>957</v>
      </c>
    </row>
    <row r="330" spans="1:20" ht="15.75" thickBot="1" x14ac:dyDescent="0.3">
      <c r="A330" s="257" t="s">
        <v>1438</v>
      </c>
      <c r="B330" s="106">
        <v>18</v>
      </c>
      <c r="C330" s="98">
        <f t="shared" si="29"/>
        <v>14423.69</v>
      </c>
      <c r="D330" s="98">
        <f t="shared" si="30"/>
        <v>17017.778708888887</v>
      </c>
      <c r="E330" s="98">
        <v>14423.69</v>
      </c>
      <c r="F330" s="98">
        <v>0</v>
      </c>
      <c r="G330" s="98">
        <v>0</v>
      </c>
      <c r="H330" s="98">
        <v>0</v>
      </c>
      <c r="I330" s="98">
        <v>2163.5535</v>
      </c>
      <c r="J330" s="98">
        <v>432.71070000000003</v>
      </c>
      <c r="K330" s="98">
        <v>288.47380000000004</v>
      </c>
      <c r="L330" s="98">
        <f t="shared" si="31"/>
        <v>2594.0887088888885</v>
      </c>
      <c r="M330" s="98"/>
      <c r="N330" s="98">
        <f t="shared" si="32"/>
        <v>200.32902777777778</v>
      </c>
      <c r="O330" s="98">
        <f t="shared" si="33"/>
        <v>2003.2902777777779</v>
      </c>
      <c r="P330" s="98">
        <v>390.46940333333305</v>
      </c>
      <c r="Q330" s="98">
        <v>995.23461000000009</v>
      </c>
      <c r="R330" s="98">
        <f t="shared" si="34"/>
        <v>20897.751318888888</v>
      </c>
      <c r="S330" s="98">
        <f t="shared" si="35"/>
        <v>376159.52373999998</v>
      </c>
      <c r="T330" s="98" t="s">
        <v>957</v>
      </c>
    </row>
    <row r="331" spans="1:20" ht="15.75" thickBot="1" x14ac:dyDescent="0.3">
      <c r="A331" s="257" t="s">
        <v>1438</v>
      </c>
      <c r="B331" s="106">
        <v>1</v>
      </c>
      <c r="C331" s="98">
        <f t="shared" si="29"/>
        <v>14424</v>
      </c>
      <c r="D331" s="98">
        <f t="shared" si="30"/>
        <v>17018.145266666666</v>
      </c>
      <c r="E331" s="98">
        <v>14424</v>
      </c>
      <c r="F331" s="98">
        <v>0</v>
      </c>
      <c r="G331" s="98">
        <v>0</v>
      </c>
      <c r="H331" s="98">
        <v>0</v>
      </c>
      <c r="I331" s="98">
        <v>2163.6</v>
      </c>
      <c r="J331" s="98">
        <v>432.71999999999997</v>
      </c>
      <c r="K331" s="98">
        <v>288.48</v>
      </c>
      <c r="L331" s="98">
        <f t="shared" si="31"/>
        <v>2594.1452666666664</v>
      </c>
      <c r="M331" s="98"/>
      <c r="N331" s="98">
        <f t="shared" si="32"/>
        <v>200.33333333333334</v>
      </c>
      <c r="O331" s="98">
        <f t="shared" si="33"/>
        <v>2003.3333333333333</v>
      </c>
      <c r="P331" s="98">
        <v>390.47859999999997</v>
      </c>
      <c r="Q331" s="98">
        <v>995.25599999999997</v>
      </c>
      <c r="R331" s="98">
        <f t="shared" si="34"/>
        <v>20898.201266666667</v>
      </c>
      <c r="S331" s="98">
        <f t="shared" si="35"/>
        <v>20898.201266666667</v>
      </c>
      <c r="T331" s="98" t="s">
        <v>957</v>
      </c>
    </row>
    <row r="332" spans="1:20" ht="15.75" thickBot="1" x14ac:dyDescent="0.3">
      <c r="A332" s="257" t="s">
        <v>1438</v>
      </c>
      <c r="B332" s="106">
        <v>6</v>
      </c>
      <c r="C332" s="98">
        <f t="shared" si="29"/>
        <v>14511.922979999999</v>
      </c>
      <c r="D332" s="98">
        <f t="shared" si="30"/>
        <v>17122.109305906666</v>
      </c>
      <c r="E332" s="98">
        <v>14511.922979999999</v>
      </c>
      <c r="F332" s="98">
        <v>0</v>
      </c>
      <c r="G332" s="98">
        <v>0</v>
      </c>
      <c r="H332" s="98">
        <v>0</v>
      </c>
      <c r="I332" s="98">
        <v>2176.7884469999995</v>
      </c>
      <c r="J332" s="98">
        <v>435.35768939999997</v>
      </c>
      <c r="K332" s="98">
        <v>290.2384596</v>
      </c>
      <c r="L332" s="98">
        <f t="shared" si="31"/>
        <v>2610.1863259066668</v>
      </c>
      <c r="M332" s="98"/>
      <c r="N332" s="98">
        <f t="shared" si="32"/>
        <v>201.5544858333333</v>
      </c>
      <c r="O332" s="98">
        <f t="shared" si="33"/>
        <v>2015.544858333333</v>
      </c>
      <c r="P332" s="98">
        <v>393.08698174000034</v>
      </c>
      <c r="Q332" s="98">
        <v>1001.3226856199999</v>
      </c>
      <c r="R332" s="98">
        <f t="shared" si="34"/>
        <v>21025.816587526664</v>
      </c>
      <c r="S332" s="98">
        <f t="shared" si="35"/>
        <v>126154.89952515998</v>
      </c>
      <c r="T332" s="98" t="s">
        <v>957</v>
      </c>
    </row>
    <row r="333" spans="1:20" ht="15.75" thickBot="1" x14ac:dyDescent="0.3">
      <c r="A333" s="257" t="s">
        <v>1438</v>
      </c>
      <c r="B333" s="106">
        <v>1</v>
      </c>
      <c r="C333" s="98">
        <f t="shared" si="29"/>
        <v>14745.6</v>
      </c>
      <c r="D333" s="98">
        <f t="shared" si="30"/>
        <v>17398.419400000002</v>
      </c>
      <c r="E333" s="98">
        <v>14745.6</v>
      </c>
      <c r="F333" s="98">
        <v>0</v>
      </c>
      <c r="G333" s="98">
        <v>0</v>
      </c>
      <c r="H333" s="98">
        <v>0</v>
      </c>
      <c r="I333" s="98">
        <v>2211.84</v>
      </c>
      <c r="J333" s="98">
        <v>442.36799999999999</v>
      </c>
      <c r="K333" s="98">
        <v>294.91200000000003</v>
      </c>
      <c r="L333" s="98">
        <f t="shared" si="31"/>
        <v>2652.8194000000012</v>
      </c>
      <c r="M333" s="98"/>
      <c r="N333" s="98">
        <f t="shared" si="32"/>
        <v>204.80000000000004</v>
      </c>
      <c r="O333" s="98">
        <f t="shared" si="33"/>
        <v>2048.0000000000005</v>
      </c>
      <c r="P333" s="98">
        <v>400.01940000000059</v>
      </c>
      <c r="Q333" s="98">
        <v>1017.4464000000002</v>
      </c>
      <c r="R333" s="98">
        <f t="shared" si="34"/>
        <v>21364.985800000002</v>
      </c>
      <c r="S333" s="98">
        <f t="shared" si="35"/>
        <v>21364.985800000002</v>
      </c>
      <c r="T333" s="98" t="s">
        <v>957</v>
      </c>
    </row>
    <row r="334" spans="1:20" ht="15.75" thickBot="1" x14ac:dyDescent="0.3">
      <c r="A334" s="257" t="s">
        <v>1438</v>
      </c>
      <c r="B334" s="106">
        <v>2</v>
      </c>
      <c r="C334" s="98">
        <f t="shared" si="29"/>
        <v>14745.98</v>
      </c>
      <c r="D334" s="98">
        <f t="shared" si="30"/>
        <v>17398.86872888889</v>
      </c>
      <c r="E334" s="98">
        <v>14745.98</v>
      </c>
      <c r="F334" s="98">
        <v>0</v>
      </c>
      <c r="G334" s="98">
        <v>0</v>
      </c>
      <c r="H334" s="98">
        <v>0</v>
      </c>
      <c r="I334" s="98">
        <v>2211.8969999999999</v>
      </c>
      <c r="J334" s="98">
        <v>442.37940000000003</v>
      </c>
      <c r="K334" s="98">
        <v>294.9196</v>
      </c>
      <c r="L334" s="98">
        <f t="shared" si="31"/>
        <v>2652.8887288888891</v>
      </c>
      <c r="M334" s="98"/>
      <c r="N334" s="98">
        <f t="shared" si="32"/>
        <v>204.80527777777777</v>
      </c>
      <c r="O334" s="98">
        <f t="shared" si="33"/>
        <v>2048.0527777777779</v>
      </c>
      <c r="P334" s="98">
        <v>400.03067333333303</v>
      </c>
      <c r="Q334" s="98">
        <v>1017.4726200000001</v>
      </c>
      <c r="R334" s="98">
        <f t="shared" si="34"/>
        <v>21365.537348888894</v>
      </c>
      <c r="S334" s="98">
        <f t="shared" si="35"/>
        <v>42731.074697777789</v>
      </c>
      <c r="T334" s="98" t="s">
        <v>957</v>
      </c>
    </row>
    <row r="335" spans="1:20" ht="15.75" thickBot="1" x14ac:dyDescent="0.3">
      <c r="A335" s="257" t="s">
        <v>1438</v>
      </c>
      <c r="B335" s="106">
        <v>3</v>
      </c>
      <c r="C335" s="98">
        <f t="shared" si="29"/>
        <v>14995.98</v>
      </c>
      <c r="D335" s="98">
        <f t="shared" si="30"/>
        <v>17694.47984</v>
      </c>
      <c r="E335" s="98">
        <v>14995.98</v>
      </c>
      <c r="F335" s="98">
        <v>0</v>
      </c>
      <c r="G335" s="98">
        <v>0</v>
      </c>
      <c r="H335" s="98">
        <v>0</v>
      </c>
      <c r="I335" s="98">
        <v>2249.3969999999999</v>
      </c>
      <c r="J335" s="98">
        <v>449.87940000000003</v>
      </c>
      <c r="K335" s="98">
        <v>299.9196</v>
      </c>
      <c r="L335" s="98">
        <f t="shared" si="31"/>
        <v>2698.4998400000004</v>
      </c>
      <c r="M335" s="98"/>
      <c r="N335" s="98">
        <f t="shared" si="32"/>
        <v>208.2775</v>
      </c>
      <c r="O335" s="98">
        <f t="shared" si="33"/>
        <v>2082.7750000000001</v>
      </c>
      <c r="P335" s="98">
        <v>407.44734000000017</v>
      </c>
      <c r="Q335" s="98">
        <v>1034.7226200000002</v>
      </c>
      <c r="R335" s="98">
        <f t="shared" si="34"/>
        <v>21728.398460000004</v>
      </c>
      <c r="S335" s="98">
        <f t="shared" si="35"/>
        <v>65185.195380000012</v>
      </c>
      <c r="T335" s="98" t="s">
        <v>957</v>
      </c>
    </row>
    <row r="336" spans="1:20" ht="15.75" thickBot="1" x14ac:dyDescent="0.3">
      <c r="A336" s="257" t="s">
        <v>1438</v>
      </c>
      <c r="B336" s="106">
        <v>1</v>
      </c>
      <c r="C336" s="98">
        <f t="shared" si="29"/>
        <v>15925.82</v>
      </c>
      <c r="D336" s="98">
        <f t="shared" si="30"/>
        <v>18793.963982222223</v>
      </c>
      <c r="E336" s="98">
        <v>15925.82</v>
      </c>
      <c r="F336" s="98">
        <v>0</v>
      </c>
      <c r="G336" s="98">
        <v>0</v>
      </c>
      <c r="H336" s="98">
        <v>0</v>
      </c>
      <c r="I336" s="98">
        <v>2388.873</v>
      </c>
      <c r="J336" s="98">
        <v>477.77459999999996</v>
      </c>
      <c r="K336" s="98">
        <v>318.51640000000003</v>
      </c>
      <c r="L336" s="98">
        <f t="shared" si="31"/>
        <v>2868.1439822222219</v>
      </c>
      <c r="M336" s="98"/>
      <c r="N336" s="98">
        <f t="shared" si="32"/>
        <v>221.19194444444443</v>
      </c>
      <c r="O336" s="98">
        <f t="shared" si="33"/>
        <v>2211.9194444444447</v>
      </c>
      <c r="P336" s="98">
        <v>435.03259333333295</v>
      </c>
      <c r="Q336" s="98">
        <v>1098.88158</v>
      </c>
      <c r="R336" s="98">
        <f t="shared" si="34"/>
        <v>23078.009562222222</v>
      </c>
      <c r="S336" s="98">
        <f t="shared" si="35"/>
        <v>23078.009562222222</v>
      </c>
      <c r="T336" s="98" t="s">
        <v>957</v>
      </c>
    </row>
    <row r="337" spans="1:20" ht="15.75" thickBot="1" x14ac:dyDescent="0.3">
      <c r="A337" s="257" t="s">
        <v>1438</v>
      </c>
      <c r="B337" s="106">
        <v>1</v>
      </c>
      <c r="C337" s="98">
        <f t="shared" si="29"/>
        <v>15990</v>
      </c>
      <c r="D337" s="98">
        <f t="shared" si="30"/>
        <v>18869.853266666665</v>
      </c>
      <c r="E337" s="98">
        <v>15990</v>
      </c>
      <c r="F337" s="98">
        <v>0</v>
      </c>
      <c r="G337" s="98">
        <v>0</v>
      </c>
      <c r="H337" s="98">
        <v>0</v>
      </c>
      <c r="I337" s="98">
        <v>2398.5</v>
      </c>
      <c r="J337" s="98">
        <v>479.7</v>
      </c>
      <c r="K337" s="98">
        <v>319.8</v>
      </c>
      <c r="L337" s="98">
        <f t="shared" si="31"/>
        <v>2879.853266666667</v>
      </c>
      <c r="M337" s="98"/>
      <c r="N337" s="98">
        <f t="shared" si="32"/>
        <v>222.08333333333334</v>
      </c>
      <c r="O337" s="98">
        <f t="shared" si="33"/>
        <v>2220.8333333333335</v>
      </c>
      <c r="P337" s="98">
        <v>436.93660000000023</v>
      </c>
      <c r="Q337" s="98">
        <v>1103.3100000000002</v>
      </c>
      <c r="R337" s="98">
        <f t="shared" si="34"/>
        <v>23171.163266666666</v>
      </c>
      <c r="S337" s="98">
        <f t="shared" si="35"/>
        <v>23171.163266666666</v>
      </c>
      <c r="T337" s="98" t="s">
        <v>957</v>
      </c>
    </row>
    <row r="338" spans="1:20" ht="15.75" thickBot="1" x14ac:dyDescent="0.3">
      <c r="A338" s="257" t="s">
        <v>1438</v>
      </c>
      <c r="B338" s="106">
        <v>1</v>
      </c>
      <c r="C338" s="98">
        <f t="shared" si="29"/>
        <v>16700</v>
      </c>
      <c r="D338" s="98">
        <f t="shared" si="30"/>
        <v>19709.388822222223</v>
      </c>
      <c r="E338" s="98">
        <v>16700</v>
      </c>
      <c r="F338" s="98">
        <v>266.66666666666669</v>
      </c>
      <c r="G338" s="98">
        <v>0</v>
      </c>
      <c r="H338" s="98">
        <v>0</v>
      </c>
      <c r="I338" s="98">
        <v>2505</v>
      </c>
      <c r="J338" s="98">
        <v>501</v>
      </c>
      <c r="K338" s="98">
        <v>334</v>
      </c>
      <c r="L338" s="98">
        <f t="shared" si="31"/>
        <v>3009.3888222222217</v>
      </c>
      <c r="M338" s="98"/>
      <c r="N338" s="98">
        <f t="shared" si="32"/>
        <v>231.94444444444443</v>
      </c>
      <c r="O338" s="98">
        <f t="shared" si="33"/>
        <v>2319.4444444444443</v>
      </c>
      <c r="P338" s="98">
        <v>457.9999333333331</v>
      </c>
      <c r="Q338" s="98">
        <v>1152.3</v>
      </c>
      <c r="R338" s="98">
        <f t="shared" si="34"/>
        <v>24468.35548888889</v>
      </c>
      <c r="S338" s="98">
        <f t="shared" si="35"/>
        <v>24468.35548888889</v>
      </c>
      <c r="T338" s="98" t="s">
        <v>957</v>
      </c>
    </row>
    <row r="339" spans="1:20" ht="15.75" thickBot="1" x14ac:dyDescent="0.3">
      <c r="A339" s="257" t="s">
        <v>1438</v>
      </c>
      <c r="B339" s="106">
        <v>1</v>
      </c>
      <c r="C339" s="98">
        <f t="shared" si="29"/>
        <v>16700</v>
      </c>
      <c r="D339" s="98">
        <f t="shared" si="30"/>
        <v>19709.388822222223</v>
      </c>
      <c r="E339" s="98">
        <v>16700</v>
      </c>
      <c r="F339" s="98">
        <v>695.83333333333337</v>
      </c>
      <c r="G339" s="98">
        <v>0</v>
      </c>
      <c r="H339" s="98">
        <v>0</v>
      </c>
      <c r="I339" s="98">
        <v>2505</v>
      </c>
      <c r="J339" s="98">
        <v>501</v>
      </c>
      <c r="K339" s="98">
        <v>334</v>
      </c>
      <c r="L339" s="98">
        <f t="shared" si="31"/>
        <v>3009.3888222222217</v>
      </c>
      <c r="M339" s="98"/>
      <c r="N339" s="98">
        <f t="shared" si="32"/>
        <v>231.94444444444443</v>
      </c>
      <c r="O339" s="98">
        <f t="shared" si="33"/>
        <v>2319.4444444444443</v>
      </c>
      <c r="P339" s="98">
        <v>457.9999333333331</v>
      </c>
      <c r="Q339" s="98">
        <v>1152.3</v>
      </c>
      <c r="R339" s="98">
        <f t="shared" si="34"/>
        <v>24897.522155555554</v>
      </c>
      <c r="S339" s="98">
        <f t="shared" si="35"/>
        <v>24897.522155555554</v>
      </c>
      <c r="T339" s="98" t="s">
        <v>957</v>
      </c>
    </row>
    <row r="340" spans="1:20" ht="15.75" thickBot="1" x14ac:dyDescent="0.3">
      <c r="A340" s="257" t="s">
        <v>1438</v>
      </c>
      <c r="B340" s="106">
        <v>1</v>
      </c>
      <c r="C340" s="98">
        <f t="shared" si="29"/>
        <v>17258.5</v>
      </c>
      <c r="D340" s="98">
        <f t="shared" si="30"/>
        <v>20369.784044444445</v>
      </c>
      <c r="E340" s="98">
        <v>17258.5</v>
      </c>
      <c r="F340" s="98">
        <v>0</v>
      </c>
      <c r="G340" s="98">
        <v>0</v>
      </c>
      <c r="H340" s="98">
        <v>0</v>
      </c>
      <c r="I340" s="98">
        <v>2588.7750000000001</v>
      </c>
      <c r="J340" s="98">
        <v>517.755</v>
      </c>
      <c r="K340" s="98">
        <v>345.17</v>
      </c>
      <c r="L340" s="98">
        <f t="shared" si="31"/>
        <v>3111.2840444444441</v>
      </c>
      <c r="M340" s="98"/>
      <c r="N340" s="98">
        <f t="shared" si="32"/>
        <v>239.70138888888889</v>
      </c>
      <c r="O340" s="98">
        <f t="shared" si="33"/>
        <v>2397.0138888888887</v>
      </c>
      <c r="P340" s="98">
        <v>474.56876666666682</v>
      </c>
      <c r="Q340" s="98">
        <v>1190.8365000000001</v>
      </c>
      <c r="R340" s="98">
        <f t="shared" si="34"/>
        <v>25012.320544444447</v>
      </c>
      <c r="S340" s="98">
        <f t="shared" si="35"/>
        <v>25012.320544444447</v>
      </c>
      <c r="T340" s="98" t="s">
        <v>957</v>
      </c>
    </row>
    <row r="341" spans="1:20" ht="15.75" thickBot="1" x14ac:dyDescent="0.3">
      <c r="A341" s="257" t="s">
        <v>1438</v>
      </c>
      <c r="B341" s="106">
        <v>3</v>
      </c>
      <c r="C341" s="98">
        <f t="shared" si="29"/>
        <v>17550</v>
      </c>
      <c r="D341" s="98">
        <f t="shared" si="30"/>
        <v>20714.4666</v>
      </c>
      <c r="E341" s="98">
        <v>17550</v>
      </c>
      <c r="F341" s="98">
        <v>0</v>
      </c>
      <c r="G341" s="98">
        <v>0</v>
      </c>
      <c r="H341" s="98">
        <v>0</v>
      </c>
      <c r="I341" s="98">
        <v>2632.5</v>
      </c>
      <c r="J341" s="98">
        <v>526.5</v>
      </c>
      <c r="K341" s="98">
        <v>351</v>
      </c>
      <c r="L341" s="98">
        <f t="shared" si="31"/>
        <v>3164.4666000000007</v>
      </c>
      <c r="M341" s="98"/>
      <c r="N341" s="98">
        <f t="shared" si="32"/>
        <v>243.75</v>
      </c>
      <c r="O341" s="98">
        <f t="shared" si="33"/>
        <v>2437.5</v>
      </c>
      <c r="P341" s="98">
        <v>483.2166000000006</v>
      </c>
      <c r="Q341" s="98">
        <v>1210.95</v>
      </c>
      <c r="R341" s="98">
        <f t="shared" si="34"/>
        <v>25435.4166</v>
      </c>
      <c r="S341" s="98">
        <f t="shared" si="35"/>
        <v>76306.249800000005</v>
      </c>
      <c r="T341" s="98" t="s">
        <v>957</v>
      </c>
    </row>
    <row r="342" spans="1:20" ht="15.75" thickBot="1" x14ac:dyDescent="0.3">
      <c r="A342" s="257" t="s">
        <v>1438</v>
      </c>
      <c r="B342" s="106">
        <v>1</v>
      </c>
      <c r="C342" s="98">
        <f t="shared" si="29"/>
        <v>17876.47</v>
      </c>
      <c r="D342" s="98">
        <f t="shared" si="30"/>
        <v>21100.499237777778</v>
      </c>
      <c r="E342" s="98">
        <v>17876.47</v>
      </c>
      <c r="F342" s="98">
        <v>0</v>
      </c>
      <c r="G342" s="98">
        <v>0</v>
      </c>
      <c r="H342" s="98">
        <v>0</v>
      </c>
      <c r="I342" s="98">
        <v>2681.4704999999999</v>
      </c>
      <c r="J342" s="98">
        <v>536.29409999999996</v>
      </c>
      <c r="K342" s="98">
        <v>357.52940000000007</v>
      </c>
      <c r="L342" s="98">
        <f t="shared" si="31"/>
        <v>3224.0292377777773</v>
      </c>
      <c r="M342" s="98"/>
      <c r="N342" s="98">
        <f t="shared" si="32"/>
        <v>248.28430555555556</v>
      </c>
      <c r="O342" s="98">
        <f t="shared" si="33"/>
        <v>2482.8430555555556</v>
      </c>
      <c r="P342" s="98">
        <v>492.90187666666651</v>
      </c>
      <c r="Q342" s="98">
        <v>1233.4764300000002</v>
      </c>
      <c r="R342" s="98">
        <f t="shared" si="34"/>
        <v>25909.269667777775</v>
      </c>
      <c r="S342" s="98">
        <f t="shared" si="35"/>
        <v>25909.269667777775</v>
      </c>
      <c r="T342" s="98" t="s">
        <v>957</v>
      </c>
    </row>
    <row r="343" spans="1:20" ht="23.25" thickBot="1" x14ac:dyDescent="0.3">
      <c r="A343" s="257" t="s">
        <v>1439</v>
      </c>
      <c r="B343" s="106">
        <v>1</v>
      </c>
      <c r="C343" s="98">
        <f t="shared" si="29"/>
        <v>13341.078140000001</v>
      </c>
      <c r="D343" s="98">
        <f t="shared" si="30"/>
        <v>15737.650329542224</v>
      </c>
      <c r="E343" s="98">
        <v>13341.078140000001</v>
      </c>
      <c r="F343" s="98">
        <v>266.66666666666669</v>
      </c>
      <c r="G343" s="98">
        <v>0</v>
      </c>
      <c r="H343" s="98">
        <v>0</v>
      </c>
      <c r="I343" s="98">
        <v>2001.1617210000004</v>
      </c>
      <c r="J343" s="98">
        <v>400.23234420000011</v>
      </c>
      <c r="K343" s="98">
        <v>266.82156280000009</v>
      </c>
      <c r="L343" s="98">
        <f t="shared" si="31"/>
        <v>2396.5721895422225</v>
      </c>
      <c r="M343" s="98"/>
      <c r="N343" s="98">
        <f t="shared" si="32"/>
        <v>185.29275194444449</v>
      </c>
      <c r="O343" s="98">
        <f t="shared" si="33"/>
        <v>1852.9275194444447</v>
      </c>
      <c r="P343" s="98">
        <v>358.35191815333354</v>
      </c>
      <c r="Q343" s="98">
        <v>920.53439166000032</v>
      </c>
      <c r="R343" s="98">
        <f t="shared" si="34"/>
        <v>19593.067015868888</v>
      </c>
      <c r="S343" s="98">
        <f t="shared" si="35"/>
        <v>19593.067015868888</v>
      </c>
      <c r="T343" s="98" t="s">
        <v>957</v>
      </c>
    </row>
    <row r="344" spans="1:20" ht="23.25" thickBot="1" x14ac:dyDescent="0.3">
      <c r="A344" s="257" t="s">
        <v>1439</v>
      </c>
      <c r="B344" s="106">
        <v>1</v>
      </c>
      <c r="C344" s="98">
        <f t="shared" si="29"/>
        <v>13429.913068937602</v>
      </c>
      <c r="D344" s="98">
        <f t="shared" si="30"/>
        <v>15842.692697737106</v>
      </c>
      <c r="E344" s="98">
        <v>13429.913068937602</v>
      </c>
      <c r="F344" s="98">
        <v>266.66666666666669</v>
      </c>
      <c r="G344" s="98">
        <v>0</v>
      </c>
      <c r="H344" s="98">
        <v>0</v>
      </c>
      <c r="I344" s="98">
        <v>2014.4869603406403</v>
      </c>
      <c r="J344" s="98">
        <v>402.897392068128</v>
      </c>
      <c r="K344" s="98">
        <v>268.59826137875206</v>
      </c>
      <c r="L344" s="98">
        <f t="shared" si="31"/>
        <v>2412.7796287995043</v>
      </c>
      <c r="M344" s="98"/>
      <c r="N344" s="98">
        <f t="shared" si="32"/>
        <v>186.52657040191113</v>
      </c>
      <c r="O344" s="98">
        <f t="shared" si="33"/>
        <v>1865.2657040191114</v>
      </c>
      <c r="P344" s="98">
        <v>360.987354378482</v>
      </c>
      <c r="Q344" s="98">
        <v>926.66400175669457</v>
      </c>
      <c r="R344" s="98">
        <f t="shared" si="34"/>
        <v>19722.005979947986</v>
      </c>
      <c r="S344" s="98">
        <f t="shared" si="35"/>
        <v>19722.005979947986</v>
      </c>
      <c r="T344" s="98" t="s">
        <v>957</v>
      </c>
    </row>
    <row r="345" spans="1:20" ht="15.75" thickBot="1" x14ac:dyDescent="0.3">
      <c r="A345" s="257" t="s">
        <v>1440</v>
      </c>
      <c r="B345" s="106">
        <v>1</v>
      </c>
      <c r="C345" s="98">
        <f t="shared" si="29"/>
        <v>17550</v>
      </c>
      <c r="D345" s="98">
        <f t="shared" si="30"/>
        <v>20714.4666</v>
      </c>
      <c r="E345" s="98">
        <v>17550</v>
      </c>
      <c r="F345" s="98">
        <v>0</v>
      </c>
      <c r="G345" s="98">
        <v>0</v>
      </c>
      <c r="H345" s="98">
        <v>0</v>
      </c>
      <c r="I345" s="98">
        <v>2632.5</v>
      </c>
      <c r="J345" s="98">
        <v>526.5</v>
      </c>
      <c r="K345" s="98">
        <v>351</v>
      </c>
      <c r="L345" s="98">
        <f t="shared" si="31"/>
        <v>3164.4666000000007</v>
      </c>
      <c r="M345" s="98"/>
      <c r="N345" s="98">
        <f t="shared" si="32"/>
        <v>243.75</v>
      </c>
      <c r="O345" s="98">
        <f t="shared" si="33"/>
        <v>2437.5</v>
      </c>
      <c r="P345" s="98">
        <v>483.2166000000006</v>
      </c>
      <c r="Q345" s="98">
        <v>1210.95</v>
      </c>
      <c r="R345" s="98">
        <f t="shared" si="34"/>
        <v>25435.4166</v>
      </c>
      <c r="S345" s="98">
        <f t="shared" si="35"/>
        <v>25435.4166</v>
      </c>
      <c r="T345" s="98" t="s">
        <v>957</v>
      </c>
    </row>
    <row r="346" spans="1:20" ht="15.75" thickBot="1" x14ac:dyDescent="0.3">
      <c r="A346" s="257" t="s">
        <v>1441</v>
      </c>
      <c r="B346" s="106">
        <v>1</v>
      </c>
      <c r="C346" s="98">
        <f t="shared" si="29"/>
        <v>17550</v>
      </c>
      <c r="D346" s="98">
        <f t="shared" si="30"/>
        <v>20714.4666</v>
      </c>
      <c r="E346" s="98">
        <v>17550</v>
      </c>
      <c r="F346" s="98">
        <v>0</v>
      </c>
      <c r="G346" s="98">
        <v>0</v>
      </c>
      <c r="H346" s="98">
        <v>0</v>
      </c>
      <c r="I346" s="98">
        <v>2632.5</v>
      </c>
      <c r="J346" s="98">
        <v>526.5</v>
      </c>
      <c r="K346" s="98">
        <v>351</v>
      </c>
      <c r="L346" s="98">
        <f t="shared" si="31"/>
        <v>3164.4666000000007</v>
      </c>
      <c r="M346" s="98"/>
      <c r="N346" s="98">
        <f t="shared" si="32"/>
        <v>243.75</v>
      </c>
      <c r="O346" s="98">
        <f t="shared" si="33"/>
        <v>2437.5</v>
      </c>
      <c r="P346" s="98">
        <v>483.2166000000006</v>
      </c>
      <c r="Q346" s="98">
        <v>1210.95</v>
      </c>
      <c r="R346" s="98">
        <f t="shared" si="34"/>
        <v>25435.4166</v>
      </c>
      <c r="S346" s="98">
        <f t="shared" si="35"/>
        <v>25435.4166</v>
      </c>
      <c r="T346" s="98" t="s">
        <v>957</v>
      </c>
    </row>
    <row r="347" spans="1:20" ht="15.75" thickBot="1" x14ac:dyDescent="0.3">
      <c r="A347" s="257" t="s">
        <v>1442</v>
      </c>
      <c r="B347" s="106">
        <v>1</v>
      </c>
      <c r="C347" s="98">
        <f t="shared" si="29"/>
        <v>17550</v>
      </c>
      <c r="D347" s="98">
        <f t="shared" si="30"/>
        <v>20714.4666</v>
      </c>
      <c r="E347" s="98">
        <v>17550</v>
      </c>
      <c r="F347" s="98">
        <v>0</v>
      </c>
      <c r="G347" s="98">
        <v>0</v>
      </c>
      <c r="H347" s="98">
        <v>0</v>
      </c>
      <c r="I347" s="98">
        <v>2632.5</v>
      </c>
      <c r="J347" s="98">
        <v>526.5</v>
      </c>
      <c r="K347" s="98">
        <v>351</v>
      </c>
      <c r="L347" s="98">
        <f t="shared" si="31"/>
        <v>3164.4666000000007</v>
      </c>
      <c r="M347" s="98"/>
      <c r="N347" s="98">
        <f t="shared" si="32"/>
        <v>243.75</v>
      </c>
      <c r="O347" s="98">
        <f t="shared" si="33"/>
        <v>2437.5</v>
      </c>
      <c r="P347" s="98">
        <v>483.2166000000006</v>
      </c>
      <c r="Q347" s="98">
        <v>1210.95</v>
      </c>
      <c r="R347" s="98">
        <f t="shared" si="34"/>
        <v>25435.4166</v>
      </c>
      <c r="S347" s="98">
        <f t="shared" si="35"/>
        <v>25435.4166</v>
      </c>
      <c r="T347" s="98" t="s">
        <v>957</v>
      </c>
    </row>
    <row r="348" spans="1:20" ht="15.75" thickBot="1" x14ac:dyDescent="0.3">
      <c r="A348" s="257" t="s">
        <v>1443</v>
      </c>
      <c r="B348" s="106">
        <v>1</v>
      </c>
      <c r="C348" s="98">
        <f t="shared" si="29"/>
        <v>17550</v>
      </c>
      <c r="D348" s="98">
        <f t="shared" si="30"/>
        <v>20714.4666</v>
      </c>
      <c r="E348" s="98">
        <v>17550</v>
      </c>
      <c r="F348" s="98">
        <v>0</v>
      </c>
      <c r="G348" s="98">
        <v>0</v>
      </c>
      <c r="H348" s="98">
        <v>0</v>
      </c>
      <c r="I348" s="98">
        <v>2632.5</v>
      </c>
      <c r="J348" s="98">
        <v>526.5</v>
      </c>
      <c r="K348" s="98">
        <v>351</v>
      </c>
      <c r="L348" s="98">
        <f t="shared" si="31"/>
        <v>3164.4666000000007</v>
      </c>
      <c r="M348" s="98"/>
      <c r="N348" s="98">
        <f t="shared" si="32"/>
        <v>243.75</v>
      </c>
      <c r="O348" s="98">
        <f t="shared" si="33"/>
        <v>2437.5</v>
      </c>
      <c r="P348" s="98">
        <v>483.2166000000006</v>
      </c>
      <c r="Q348" s="98">
        <v>1210.95</v>
      </c>
      <c r="R348" s="98">
        <f t="shared" si="34"/>
        <v>25435.4166</v>
      </c>
      <c r="S348" s="98">
        <f t="shared" si="35"/>
        <v>25435.4166</v>
      </c>
      <c r="T348" s="98" t="s">
        <v>957</v>
      </c>
    </row>
    <row r="349" spans="1:20" ht="15.75" thickBot="1" x14ac:dyDescent="0.3">
      <c r="A349" s="257" t="s">
        <v>1444</v>
      </c>
      <c r="B349" s="106">
        <v>1</v>
      </c>
      <c r="C349" s="98">
        <f t="shared" si="29"/>
        <v>11873.739268519999</v>
      </c>
      <c r="D349" s="98">
        <f t="shared" si="30"/>
        <v>14002.603632843315</v>
      </c>
      <c r="E349" s="98">
        <v>11873.739268519999</v>
      </c>
      <c r="F349" s="98">
        <v>266.66666666666669</v>
      </c>
      <c r="G349" s="98">
        <v>1100</v>
      </c>
      <c r="H349" s="98">
        <v>0</v>
      </c>
      <c r="I349" s="98">
        <v>1781.0608902779995</v>
      </c>
      <c r="J349" s="98">
        <v>356.21217805559991</v>
      </c>
      <c r="K349" s="98">
        <v>237.47478537039999</v>
      </c>
      <c r="L349" s="98">
        <f t="shared" si="31"/>
        <v>2128.8643643233154</v>
      </c>
      <c r="M349" s="98"/>
      <c r="N349" s="98">
        <f t="shared" si="32"/>
        <v>164.9130453961111</v>
      </c>
      <c r="O349" s="98">
        <f t="shared" si="33"/>
        <v>1649.130453961111</v>
      </c>
      <c r="P349" s="98">
        <v>314.82086496609332</v>
      </c>
      <c r="Q349" s="98">
        <v>819.28800952788004</v>
      </c>
      <c r="R349" s="98">
        <f t="shared" si="34"/>
        <v>18563.306162741861</v>
      </c>
      <c r="S349" s="98">
        <f t="shared" si="35"/>
        <v>18563.306162741861</v>
      </c>
      <c r="T349" s="98" t="s">
        <v>957</v>
      </c>
    </row>
    <row r="350" spans="1:20" ht="15.75" thickBot="1" x14ac:dyDescent="0.3">
      <c r="A350" s="257" t="s">
        <v>1444</v>
      </c>
      <c r="B350" s="106">
        <v>1</v>
      </c>
      <c r="C350" s="98">
        <f t="shared" si="29"/>
        <v>17550</v>
      </c>
      <c r="D350" s="98">
        <f t="shared" si="30"/>
        <v>20714.4666</v>
      </c>
      <c r="E350" s="98">
        <v>17550</v>
      </c>
      <c r="F350" s="98">
        <v>0</v>
      </c>
      <c r="G350" s="98">
        <v>0</v>
      </c>
      <c r="H350" s="98">
        <v>0</v>
      </c>
      <c r="I350" s="98">
        <v>2632.5</v>
      </c>
      <c r="J350" s="98">
        <v>526.5</v>
      </c>
      <c r="K350" s="98">
        <v>351</v>
      </c>
      <c r="L350" s="98">
        <f t="shared" si="31"/>
        <v>3164.4666000000007</v>
      </c>
      <c r="M350" s="98"/>
      <c r="N350" s="98">
        <f t="shared" si="32"/>
        <v>243.75</v>
      </c>
      <c r="O350" s="98">
        <f t="shared" si="33"/>
        <v>2437.5</v>
      </c>
      <c r="P350" s="98">
        <v>483.2166000000006</v>
      </c>
      <c r="Q350" s="98">
        <v>1210.95</v>
      </c>
      <c r="R350" s="98">
        <f t="shared" si="34"/>
        <v>25435.4166</v>
      </c>
      <c r="S350" s="98">
        <f t="shared" si="35"/>
        <v>25435.4166</v>
      </c>
      <c r="T350" s="98" t="s">
        <v>957</v>
      </c>
    </row>
    <row r="351" spans="1:20" ht="15.75" thickBot="1" x14ac:dyDescent="0.3">
      <c r="A351" s="257" t="s">
        <v>1445</v>
      </c>
      <c r="B351" s="106">
        <v>13</v>
      </c>
      <c r="C351" s="98">
        <f t="shared" si="29"/>
        <v>16050</v>
      </c>
      <c r="D351" s="98">
        <f t="shared" si="30"/>
        <v>18940.799933333332</v>
      </c>
      <c r="E351" s="98">
        <v>16050</v>
      </c>
      <c r="F351" s="98">
        <v>0</v>
      </c>
      <c r="G351" s="98">
        <v>1500</v>
      </c>
      <c r="H351" s="98">
        <v>0</v>
      </c>
      <c r="I351" s="98">
        <v>2407.5</v>
      </c>
      <c r="J351" s="98">
        <v>481.5</v>
      </c>
      <c r="K351" s="98">
        <v>321</v>
      </c>
      <c r="L351" s="98">
        <f t="shared" si="31"/>
        <v>2890.7999333333328</v>
      </c>
      <c r="M351" s="98"/>
      <c r="N351" s="98">
        <f t="shared" si="32"/>
        <v>222.91666666666666</v>
      </c>
      <c r="O351" s="98">
        <f t="shared" si="33"/>
        <v>2229.1666666666665</v>
      </c>
      <c r="P351" s="98">
        <v>438.71659999999957</v>
      </c>
      <c r="Q351" s="98">
        <v>1107.45</v>
      </c>
      <c r="R351" s="98">
        <f t="shared" si="34"/>
        <v>24758.249933333333</v>
      </c>
      <c r="S351" s="98">
        <f t="shared" si="35"/>
        <v>321857.24913333333</v>
      </c>
      <c r="T351" s="98" t="s">
        <v>957</v>
      </c>
    </row>
    <row r="352" spans="1:20" ht="15.75" thickBot="1" x14ac:dyDescent="0.3">
      <c r="A352" s="257" t="s">
        <v>1445</v>
      </c>
      <c r="B352" s="106">
        <v>3</v>
      </c>
      <c r="C352" s="98">
        <f t="shared" si="29"/>
        <v>17550</v>
      </c>
      <c r="D352" s="98">
        <f t="shared" si="30"/>
        <v>20714.4666</v>
      </c>
      <c r="E352" s="98">
        <v>17550</v>
      </c>
      <c r="F352" s="98">
        <v>266.66666666666669</v>
      </c>
      <c r="G352" s="98">
        <v>1100</v>
      </c>
      <c r="H352" s="98">
        <v>100</v>
      </c>
      <c r="I352" s="98">
        <v>2632.5</v>
      </c>
      <c r="J352" s="98">
        <v>526.5</v>
      </c>
      <c r="K352" s="98">
        <v>351</v>
      </c>
      <c r="L352" s="98">
        <f t="shared" si="31"/>
        <v>3164.4666000000007</v>
      </c>
      <c r="M352" s="98"/>
      <c r="N352" s="98">
        <f t="shared" si="32"/>
        <v>243.75</v>
      </c>
      <c r="O352" s="98">
        <f t="shared" si="33"/>
        <v>2437.5</v>
      </c>
      <c r="P352" s="98">
        <v>483.2166000000006</v>
      </c>
      <c r="Q352" s="98">
        <v>1210.95</v>
      </c>
      <c r="R352" s="98">
        <f t="shared" si="34"/>
        <v>26902.083266666668</v>
      </c>
      <c r="S352" s="98">
        <f t="shared" si="35"/>
        <v>80706.249800000005</v>
      </c>
      <c r="T352" s="98" t="s">
        <v>957</v>
      </c>
    </row>
    <row r="353" spans="1:20" ht="15.75" thickBot="1" x14ac:dyDescent="0.3">
      <c r="A353" s="257" t="s">
        <v>1445</v>
      </c>
      <c r="B353" s="106">
        <v>2</v>
      </c>
      <c r="C353" s="98">
        <f t="shared" si="29"/>
        <v>17550</v>
      </c>
      <c r="D353" s="98">
        <f t="shared" si="30"/>
        <v>20714.4666</v>
      </c>
      <c r="E353" s="98">
        <v>17550</v>
      </c>
      <c r="F353" s="98">
        <v>266.66666666666669</v>
      </c>
      <c r="G353" s="98">
        <v>0</v>
      </c>
      <c r="H353" s="98">
        <v>0</v>
      </c>
      <c r="I353" s="98">
        <v>2632.5</v>
      </c>
      <c r="J353" s="98">
        <v>526.5</v>
      </c>
      <c r="K353" s="98">
        <v>351</v>
      </c>
      <c r="L353" s="98">
        <f t="shared" si="31"/>
        <v>3164.4666000000007</v>
      </c>
      <c r="M353" s="98"/>
      <c r="N353" s="98">
        <f t="shared" si="32"/>
        <v>243.75</v>
      </c>
      <c r="O353" s="98">
        <f t="shared" si="33"/>
        <v>2437.5</v>
      </c>
      <c r="P353" s="98">
        <v>483.2166000000006</v>
      </c>
      <c r="Q353" s="98">
        <v>1210.95</v>
      </c>
      <c r="R353" s="98">
        <f t="shared" si="34"/>
        <v>25702.083266666668</v>
      </c>
      <c r="S353" s="98">
        <f t="shared" si="35"/>
        <v>51404.166533333337</v>
      </c>
      <c r="T353" s="98" t="s">
        <v>957</v>
      </c>
    </row>
    <row r="354" spans="1:20" ht="15.75" thickBot="1" x14ac:dyDescent="0.3">
      <c r="A354" s="257" t="s">
        <v>1445</v>
      </c>
      <c r="B354" s="106">
        <v>6</v>
      </c>
      <c r="C354" s="98">
        <f t="shared" si="29"/>
        <v>17550</v>
      </c>
      <c r="D354" s="98">
        <f t="shared" si="30"/>
        <v>20714.4666</v>
      </c>
      <c r="E354" s="98">
        <v>17550</v>
      </c>
      <c r="F354" s="98">
        <v>0</v>
      </c>
      <c r="G354" s="98">
        <v>0</v>
      </c>
      <c r="H354" s="98">
        <v>0</v>
      </c>
      <c r="I354" s="98">
        <v>2632.5</v>
      </c>
      <c r="J354" s="98">
        <v>526.5</v>
      </c>
      <c r="K354" s="98">
        <v>351</v>
      </c>
      <c r="L354" s="98">
        <f t="shared" si="31"/>
        <v>3164.4666000000007</v>
      </c>
      <c r="M354" s="98"/>
      <c r="N354" s="98">
        <f t="shared" si="32"/>
        <v>243.75</v>
      </c>
      <c r="O354" s="98">
        <f t="shared" si="33"/>
        <v>2437.5</v>
      </c>
      <c r="P354" s="98">
        <v>483.2166000000006</v>
      </c>
      <c r="Q354" s="98">
        <v>1210.95</v>
      </c>
      <c r="R354" s="98">
        <f t="shared" si="34"/>
        <v>25435.4166</v>
      </c>
      <c r="S354" s="98">
        <f t="shared" si="35"/>
        <v>152612.49960000001</v>
      </c>
      <c r="T354" s="98" t="s">
        <v>957</v>
      </c>
    </row>
    <row r="355" spans="1:20" ht="15.75" thickBot="1" x14ac:dyDescent="0.3">
      <c r="A355" s="257" t="s">
        <v>1446</v>
      </c>
      <c r="B355" s="106">
        <v>4</v>
      </c>
      <c r="C355" s="98">
        <f t="shared" si="29"/>
        <v>13900</v>
      </c>
      <c r="D355" s="98">
        <f t="shared" si="30"/>
        <v>16398.544377777776</v>
      </c>
      <c r="E355" s="98">
        <v>13900</v>
      </c>
      <c r="F355" s="98">
        <v>0</v>
      </c>
      <c r="G355" s="98">
        <v>0</v>
      </c>
      <c r="H355" s="98">
        <v>0</v>
      </c>
      <c r="I355" s="98">
        <v>2085</v>
      </c>
      <c r="J355" s="98">
        <v>417</v>
      </c>
      <c r="K355" s="98">
        <v>278</v>
      </c>
      <c r="L355" s="98">
        <f t="shared" si="31"/>
        <v>2498.5443777777773</v>
      </c>
      <c r="M355" s="98"/>
      <c r="N355" s="98">
        <f t="shared" si="32"/>
        <v>193.05555555555554</v>
      </c>
      <c r="O355" s="98">
        <f t="shared" si="33"/>
        <v>1930.5555555555554</v>
      </c>
      <c r="P355" s="98">
        <v>374.93326666666667</v>
      </c>
      <c r="Q355" s="98">
        <v>959.1</v>
      </c>
      <c r="R355" s="98">
        <f t="shared" si="34"/>
        <v>20137.644377777775</v>
      </c>
      <c r="S355" s="98">
        <f t="shared" si="35"/>
        <v>80550.5775111111</v>
      </c>
      <c r="T355" s="98" t="s">
        <v>957</v>
      </c>
    </row>
    <row r="356" spans="1:20" ht="34.5" thickBot="1" x14ac:dyDescent="0.3">
      <c r="A356" s="257" t="s">
        <v>1447</v>
      </c>
      <c r="B356" s="106">
        <v>1</v>
      </c>
      <c r="C356" s="98">
        <f t="shared" si="29"/>
        <v>54815</v>
      </c>
      <c r="D356" s="98">
        <f t="shared" si="30"/>
        <v>65420.897222222222</v>
      </c>
      <c r="E356" s="98">
        <v>54815</v>
      </c>
      <c r="F356" s="98">
        <v>0</v>
      </c>
      <c r="G356" s="98">
        <v>0</v>
      </c>
      <c r="H356" s="98">
        <v>0</v>
      </c>
      <c r="I356" s="98">
        <v>8222.25</v>
      </c>
      <c r="J356" s="98">
        <v>1644.4499999999998</v>
      </c>
      <c r="K356" s="98">
        <v>1096.3</v>
      </c>
      <c r="L356" s="98">
        <f t="shared" si="31"/>
        <v>10605.897222222224</v>
      </c>
      <c r="M356" s="98"/>
      <c r="N356" s="98">
        <f t="shared" si="32"/>
        <v>761.31944444444446</v>
      </c>
      <c r="O356" s="98">
        <f t="shared" si="33"/>
        <v>7613.1944444444453</v>
      </c>
      <c r="P356" s="98">
        <v>2231.3833333333337</v>
      </c>
      <c r="Q356" s="98">
        <v>3782.2350000000006</v>
      </c>
      <c r="R356" s="98">
        <f t="shared" si="34"/>
        <v>80166.132222222222</v>
      </c>
      <c r="S356" s="98">
        <f t="shared" si="35"/>
        <v>80166.132222222222</v>
      </c>
      <c r="T356" s="98" t="s">
        <v>957</v>
      </c>
    </row>
    <row r="357" spans="1:20" ht="34.5" thickBot="1" x14ac:dyDescent="0.3">
      <c r="A357" s="257" t="s">
        <v>1448</v>
      </c>
      <c r="B357" s="106">
        <v>1</v>
      </c>
      <c r="C357" s="98">
        <f t="shared" si="29"/>
        <v>54815</v>
      </c>
      <c r="D357" s="98">
        <f t="shared" si="30"/>
        <v>65420.897222222222</v>
      </c>
      <c r="E357" s="98">
        <v>54815</v>
      </c>
      <c r="F357" s="98">
        <v>0</v>
      </c>
      <c r="G357" s="98">
        <v>0</v>
      </c>
      <c r="H357" s="98">
        <v>0</v>
      </c>
      <c r="I357" s="98">
        <v>8222.25</v>
      </c>
      <c r="J357" s="98">
        <v>1644.4499999999998</v>
      </c>
      <c r="K357" s="98">
        <v>1096.3</v>
      </c>
      <c r="L357" s="98">
        <f t="shared" si="31"/>
        <v>10605.897222222224</v>
      </c>
      <c r="M357" s="98"/>
      <c r="N357" s="98">
        <f t="shared" si="32"/>
        <v>761.31944444444446</v>
      </c>
      <c r="O357" s="98">
        <f t="shared" si="33"/>
        <v>7613.1944444444453</v>
      </c>
      <c r="P357" s="98">
        <v>2231.3833333333337</v>
      </c>
      <c r="Q357" s="98">
        <v>3782.2350000000006</v>
      </c>
      <c r="R357" s="98">
        <f t="shared" si="34"/>
        <v>80166.132222222222</v>
      </c>
      <c r="S357" s="98">
        <f t="shared" si="35"/>
        <v>80166.132222222222</v>
      </c>
      <c r="T357" s="98" t="s">
        <v>957</v>
      </c>
    </row>
    <row r="358" spans="1:20" ht="34.5" thickBot="1" x14ac:dyDescent="0.3">
      <c r="A358" s="257" t="s">
        <v>1449</v>
      </c>
      <c r="B358" s="106">
        <v>1</v>
      </c>
      <c r="C358" s="98">
        <f t="shared" si="29"/>
        <v>54815</v>
      </c>
      <c r="D358" s="98">
        <f t="shared" si="30"/>
        <v>65420.897222222222</v>
      </c>
      <c r="E358" s="98">
        <v>54815</v>
      </c>
      <c r="F358" s="98">
        <v>0</v>
      </c>
      <c r="G358" s="98">
        <v>0</v>
      </c>
      <c r="H358" s="98">
        <v>0</v>
      </c>
      <c r="I358" s="98">
        <v>8222.25</v>
      </c>
      <c r="J358" s="98">
        <v>1644.4499999999998</v>
      </c>
      <c r="K358" s="98">
        <v>1096.3</v>
      </c>
      <c r="L358" s="98">
        <f t="shared" si="31"/>
        <v>10605.897222222224</v>
      </c>
      <c r="M358" s="98"/>
      <c r="N358" s="98">
        <f t="shared" si="32"/>
        <v>761.31944444444446</v>
      </c>
      <c r="O358" s="98">
        <f t="shared" si="33"/>
        <v>7613.1944444444453</v>
      </c>
      <c r="P358" s="98">
        <v>2231.3833333333337</v>
      </c>
      <c r="Q358" s="98">
        <v>3782.2350000000006</v>
      </c>
      <c r="R358" s="98">
        <f t="shared" si="34"/>
        <v>80166.132222222222</v>
      </c>
      <c r="S358" s="98">
        <f t="shared" si="35"/>
        <v>80166.132222222222</v>
      </c>
      <c r="T358" s="98" t="s">
        <v>957</v>
      </c>
    </row>
    <row r="359" spans="1:20" ht="23.25" thickBot="1" x14ac:dyDescent="0.3">
      <c r="A359" s="257" t="s">
        <v>1450</v>
      </c>
      <c r="B359" s="106">
        <v>1</v>
      </c>
      <c r="C359" s="98">
        <f t="shared" si="29"/>
        <v>54815</v>
      </c>
      <c r="D359" s="98">
        <f t="shared" si="30"/>
        <v>65420.897222222222</v>
      </c>
      <c r="E359" s="98">
        <v>54815</v>
      </c>
      <c r="F359" s="98">
        <v>0</v>
      </c>
      <c r="G359" s="98">
        <v>0</v>
      </c>
      <c r="H359" s="98">
        <v>0</v>
      </c>
      <c r="I359" s="98">
        <v>8222.25</v>
      </c>
      <c r="J359" s="98">
        <v>1644.4499999999998</v>
      </c>
      <c r="K359" s="98">
        <v>1096.3</v>
      </c>
      <c r="L359" s="98">
        <f t="shared" si="31"/>
        <v>10605.897222222224</v>
      </c>
      <c r="M359" s="98"/>
      <c r="N359" s="98">
        <f t="shared" si="32"/>
        <v>761.31944444444446</v>
      </c>
      <c r="O359" s="98">
        <f t="shared" si="33"/>
        <v>7613.1944444444453</v>
      </c>
      <c r="P359" s="98">
        <v>2231.3833333333337</v>
      </c>
      <c r="Q359" s="98">
        <v>3782.2350000000006</v>
      </c>
      <c r="R359" s="98">
        <f t="shared" si="34"/>
        <v>80166.132222222222</v>
      </c>
      <c r="S359" s="98">
        <f t="shared" si="35"/>
        <v>80166.132222222222</v>
      </c>
      <c r="T359" s="98" t="s">
        <v>957</v>
      </c>
    </row>
    <row r="360" spans="1:20" ht="15.75" thickBot="1" x14ac:dyDescent="0.3">
      <c r="A360" s="257" t="s">
        <v>968</v>
      </c>
      <c r="B360" s="106">
        <v>3</v>
      </c>
      <c r="C360" s="98">
        <f t="shared" si="29"/>
        <v>14511.922979999999</v>
      </c>
      <c r="D360" s="98">
        <f t="shared" si="30"/>
        <v>17122.109305906666</v>
      </c>
      <c r="E360" s="98">
        <v>14511.922979999999</v>
      </c>
      <c r="F360" s="98">
        <v>604.66345749999994</v>
      </c>
      <c r="G360" s="98">
        <v>0</v>
      </c>
      <c r="H360" s="98">
        <v>0</v>
      </c>
      <c r="I360" s="98">
        <v>2176.7884469999995</v>
      </c>
      <c r="J360" s="98">
        <v>435.35768939999997</v>
      </c>
      <c r="K360" s="98">
        <v>290.2384596</v>
      </c>
      <c r="L360" s="98">
        <f t="shared" si="31"/>
        <v>2610.1863259066668</v>
      </c>
      <c r="M360" s="98"/>
      <c r="N360" s="98">
        <f t="shared" si="32"/>
        <v>201.5544858333333</v>
      </c>
      <c r="O360" s="98">
        <f t="shared" si="33"/>
        <v>2015.544858333333</v>
      </c>
      <c r="P360" s="98">
        <v>393.08698174000034</v>
      </c>
      <c r="Q360" s="98">
        <v>1001.3226856199999</v>
      </c>
      <c r="R360" s="98">
        <f t="shared" si="34"/>
        <v>21630.48004502667</v>
      </c>
      <c r="S360" s="98">
        <f t="shared" si="35"/>
        <v>64891.440135080011</v>
      </c>
      <c r="T360" s="98" t="s">
        <v>957</v>
      </c>
    </row>
    <row r="361" spans="1:20" ht="15.75" thickBot="1" x14ac:dyDescent="0.3">
      <c r="A361" s="257" t="s">
        <v>1451</v>
      </c>
      <c r="B361" s="106">
        <v>3</v>
      </c>
      <c r="C361" s="98">
        <f t="shared" si="29"/>
        <v>10837.361696240001</v>
      </c>
      <c r="D361" s="98">
        <f t="shared" si="30"/>
        <v>12777.14473015401</v>
      </c>
      <c r="E361" s="98">
        <v>10837.361696240001</v>
      </c>
      <c r="F361" s="98">
        <v>266.66666666666669</v>
      </c>
      <c r="G361" s="98">
        <v>1100</v>
      </c>
      <c r="H361" s="98">
        <v>100</v>
      </c>
      <c r="I361" s="98">
        <v>1625.604254436</v>
      </c>
      <c r="J361" s="98">
        <v>325.12085088719999</v>
      </c>
      <c r="K361" s="98">
        <v>216.74723392480004</v>
      </c>
      <c r="L361" s="98">
        <f t="shared" si="31"/>
        <v>1939.7830339140096</v>
      </c>
      <c r="M361" s="98"/>
      <c r="N361" s="98">
        <f t="shared" si="32"/>
        <v>150.51891244777781</v>
      </c>
      <c r="O361" s="98">
        <f t="shared" si="33"/>
        <v>1505.189124477778</v>
      </c>
      <c r="P361" s="98">
        <v>284.07499698845362</v>
      </c>
      <c r="Q361" s="98">
        <v>747.77795704056007</v>
      </c>
      <c r="R361" s="98">
        <f t="shared" si="34"/>
        <v>17159.061693109237</v>
      </c>
      <c r="S361" s="98">
        <f t="shared" si="35"/>
        <v>51477.185079327712</v>
      </c>
      <c r="T361" s="98" t="s">
        <v>957</v>
      </c>
    </row>
    <row r="362" spans="1:20" ht="15.75" thickBot="1" x14ac:dyDescent="0.3">
      <c r="A362" s="257" t="s">
        <v>1452</v>
      </c>
      <c r="B362" s="106">
        <v>10</v>
      </c>
      <c r="C362" s="98">
        <f t="shared" si="29"/>
        <v>12351.807326405602</v>
      </c>
      <c r="D362" s="98">
        <f t="shared" si="30"/>
        <v>14567.892551956491</v>
      </c>
      <c r="E362" s="98">
        <v>12351.807326405602</v>
      </c>
      <c r="F362" s="98">
        <v>266.66666666666669</v>
      </c>
      <c r="G362" s="98">
        <v>0</v>
      </c>
      <c r="H362" s="98">
        <v>0</v>
      </c>
      <c r="I362" s="98">
        <v>1852.7710989608404</v>
      </c>
      <c r="J362" s="98">
        <v>370.55421979216811</v>
      </c>
      <c r="K362" s="98">
        <v>247.03614652811208</v>
      </c>
      <c r="L362" s="98">
        <f t="shared" si="31"/>
        <v>2216.0852255508885</v>
      </c>
      <c r="M362" s="98"/>
      <c r="N362" s="98">
        <f t="shared" si="32"/>
        <v>171.55287953341113</v>
      </c>
      <c r="O362" s="98">
        <f t="shared" si="33"/>
        <v>1715.5287953341112</v>
      </c>
      <c r="P362" s="98">
        <v>329.00355068336614</v>
      </c>
      <c r="Q362" s="98">
        <v>852.27470552198668</v>
      </c>
      <c r="R362" s="98">
        <f t="shared" si="34"/>
        <v>18157.195389426262</v>
      </c>
      <c r="S362" s="98">
        <f t="shared" si="35"/>
        <v>181571.95389426261</v>
      </c>
      <c r="T362" s="98" t="s">
        <v>957</v>
      </c>
    </row>
    <row r="363" spans="1:20" ht="15.75" thickBot="1" x14ac:dyDescent="0.3">
      <c r="A363" s="257" t="s">
        <v>1452</v>
      </c>
      <c r="B363" s="106">
        <v>2</v>
      </c>
      <c r="C363" s="98">
        <f t="shared" si="29"/>
        <v>12351.809803280001</v>
      </c>
      <c r="D363" s="98">
        <f t="shared" si="30"/>
        <v>14567.895480722864</v>
      </c>
      <c r="E363" s="98">
        <v>12351.809803280001</v>
      </c>
      <c r="F363" s="98">
        <v>266.66666666666669</v>
      </c>
      <c r="G363" s="98">
        <v>0</v>
      </c>
      <c r="H363" s="98">
        <v>0</v>
      </c>
      <c r="I363" s="98">
        <v>1852.7714704919999</v>
      </c>
      <c r="J363" s="98">
        <v>370.55429409840002</v>
      </c>
      <c r="K363" s="98">
        <v>247.03619606560002</v>
      </c>
      <c r="L363" s="98">
        <f t="shared" si="31"/>
        <v>2216.085677442863</v>
      </c>
      <c r="M363" s="98"/>
      <c r="N363" s="98">
        <f t="shared" si="32"/>
        <v>171.55291393444443</v>
      </c>
      <c r="O363" s="98">
        <f t="shared" si="33"/>
        <v>1715.5291393444447</v>
      </c>
      <c r="P363" s="98">
        <v>329.00362416397377</v>
      </c>
      <c r="Q363" s="98">
        <v>852.27487642632002</v>
      </c>
      <c r="R363" s="98">
        <f t="shared" si="34"/>
        <v>18157.198984471848</v>
      </c>
      <c r="S363" s="98">
        <f t="shared" si="35"/>
        <v>36314.397968943696</v>
      </c>
      <c r="T363" s="98" t="s">
        <v>957</v>
      </c>
    </row>
    <row r="364" spans="1:20" ht="15.75" thickBot="1" x14ac:dyDescent="0.3">
      <c r="A364" s="257" t="s">
        <v>969</v>
      </c>
      <c r="B364" s="106">
        <v>3</v>
      </c>
      <c r="C364" s="98">
        <f t="shared" si="29"/>
        <v>14511.922979999999</v>
      </c>
      <c r="D364" s="98">
        <f t="shared" si="30"/>
        <v>17122.109305906666</v>
      </c>
      <c r="E364" s="98">
        <v>14511.922979999999</v>
      </c>
      <c r="F364" s="98">
        <v>0</v>
      </c>
      <c r="G364" s="98">
        <v>0</v>
      </c>
      <c r="H364" s="98">
        <v>0</v>
      </c>
      <c r="I364" s="98">
        <v>2176.7884469999995</v>
      </c>
      <c r="J364" s="98">
        <v>435.35768939999997</v>
      </c>
      <c r="K364" s="98">
        <v>290.2384596</v>
      </c>
      <c r="L364" s="98">
        <f t="shared" si="31"/>
        <v>2610.1863259066668</v>
      </c>
      <c r="M364" s="98"/>
      <c r="N364" s="98">
        <f t="shared" si="32"/>
        <v>201.5544858333333</v>
      </c>
      <c r="O364" s="98">
        <f t="shared" si="33"/>
        <v>2015.544858333333</v>
      </c>
      <c r="P364" s="98">
        <v>393.08698174000034</v>
      </c>
      <c r="Q364" s="98">
        <v>1001.3226856199999</v>
      </c>
      <c r="R364" s="98">
        <f t="shared" si="34"/>
        <v>21025.816587526664</v>
      </c>
      <c r="S364" s="98">
        <f t="shared" si="35"/>
        <v>63077.449762579992</v>
      </c>
      <c r="T364" s="98" t="s">
        <v>957</v>
      </c>
    </row>
    <row r="365" spans="1:20" ht="15.75" thickBot="1" x14ac:dyDescent="0.3">
      <c r="A365" s="257" t="s">
        <v>1453</v>
      </c>
      <c r="B365" s="106">
        <v>1</v>
      </c>
      <c r="C365" s="98">
        <f t="shared" si="29"/>
        <v>29550.68</v>
      </c>
      <c r="D365" s="98">
        <f t="shared" si="30"/>
        <v>35037.4939869152</v>
      </c>
      <c r="E365" s="98">
        <v>29550.68</v>
      </c>
      <c r="F365" s="98">
        <v>0</v>
      </c>
      <c r="G365" s="98">
        <v>0</v>
      </c>
      <c r="H365" s="98">
        <v>0</v>
      </c>
      <c r="I365" s="98">
        <v>4432.6019999999999</v>
      </c>
      <c r="J365" s="98">
        <v>886.5204</v>
      </c>
      <c r="K365" s="98">
        <v>591.01360000000011</v>
      </c>
      <c r="L365" s="98">
        <f t="shared" si="31"/>
        <v>5486.8139869152028</v>
      </c>
      <c r="M365" s="98"/>
      <c r="N365" s="98">
        <f t="shared" si="32"/>
        <v>410.42611111111108</v>
      </c>
      <c r="O365" s="98">
        <f t="shared" si="33"/>
        <v>4104.2611111111109</v>
      </c>
      <c r="P365" s="98">
        <v>972.12676469298106</v>
      </c>
      <c r="Q365" s="98">
        <v>2038.9969200000005</v>
      </c>
      <c r="R365" s="98">
        <f t="shared" si="34"/>
        <v>42986.626906915197</v>
      </c>
      <c r="S365" s="98">
        <f t="shared" si="35"/>
        <v>42986.626906915197</v>
      </c>
      <c r="T365" s="98" t="s">
        <v>957</v>
      </c>
    </row>
    <row r="366" spans="1:20" ht="15.75" thickBot="1" x14ac:dyDescent="0.3">
      <c r="A366" s="257" t="s">
        <v>1453</v>
      </c>
      <c r="B366" s="106">
        <v>1</v>
      </c>
      <c r="C366" s="98">
        <f t="shared" si="29"/>
        <v>34636.089999999997</v>
      </c>
      <c r="D366" s="98">
        <f t="shared" si="30"/>
        <v>41318.310277777775</v>
      </c>
      <c r="E366" s="98">
        <v>34636.089999999997</v>
      </c>
      <c r="F366" s="98">
        <v>0</v>
      </c>
      <c r="G366" s="98">
        <v>0</v>
      </c>
      <c r="H366" s="98">
        <v>0</v>
      </c>
      <c r="I366" s="98">
        <v>5195.4134999999997</v>
      </c>
      <c r="J366" s="98">
        <v>1039.0826999999999</v>
      </c>
      <c r="K366" s="98">
        <v>692.72179999999992</v>
      </c>
      <c r="L366" s="98">
        <f t="shared" si="31"/>
        <v>6682.2202777777775</v>
      </c>
      <c r="M366" s="98"/>
      <c r="N366" s="98">
        <f t="shared" si="32"/>
        <v>481.05680555555551</v>
      </c>
      <c r="O366" s="98">
        <f t="shared" si="33"/>
        <v>4810.5680555555546</v>
      </c>
      <c r="P366" s="98">
        <v>1390.5954166666672</v>
      </c>
      <c r="Q366" s="98">
        <v>2389.89021</v>
      </c>
      <c r="R366" s="98">
        <f t="shared" si="34"/>
        <v>50635.418487777773</v>
      </c>
      <c r="S366" s="98">
        <f t="shared" si="35"/>
        <v>50635.418487777773</v>
      </c>
      <c r="T366" s="98" t="s">
        <v>957</v>
      </c>
    </row>
    <row r="367" spans="1:20" ht="15.75" thickBot="1" x14ac:dyDescent="0.3">
      <c r="A367" s="257" t="s">
        <v>1453</v>
      </c>
      <c r="B367" s="106">
        <v>1</v>
      </c>
      <c r="C367" s="98">
        <f t="shared" si="29"/>
        <v>37575</v>
      </c>
      <c r="D367" s="98">
        <f t="shared" si="30"/>
        <v>44828.675000000003</v>
      </c>
      <c r="E367" s="98">
        <v>37575</v>
      </c>
      <c r="F367" s="98">
        <v>0</v>
      </c>
      <c r="G367" s="98">
        <v>0</v>
      </c>
      <c r="H367" s="98">
        <v>0</v>
      </c>
      <c r="I367" s="98">
        <v>5636.25</v>
      </c>
      <c r="J367" s="98">
        <v>1127.25</v>
      </c>
      <c r="K367" s="98">
        <v>751.5</v>
      </c>
      <c r="L367" s="98">
        <f t="shared" si="31"/>
        <v>7253.6750000000011</v>
      </c>
      <c r="M367" s="98"/>
      <c r="N367" s="98">
        <f t="shared" si="32"/>
        <v>521.875</v>
      </c>
      <c r="O367" s="98">
        <f t="shared" si="33"/>
        <v>5218.75</v>
      </c>
      <c r="P367" s="98">
        <v>1513.0500000000011</v>
      </c>
      <c r="Q367" s="98">
        <v>2592.6750000000002</v>
      </c>
      <c r="R367" s="98">
        <f t="shared" si="34"/>
        <v>54936.350000000006</v>
      </c>
      <c r="S367" s="98">
        <f t="shared" si="35"/>
        <v>54936.350000000006</v>
      </c>
      <c r="T367" s="98" t="s">
        <v>957</v>
      </c>
    </row>
    <row r="368" spans="1:20" ht="15.75" thickBot="1" x14ac:dyDescent="0.3">
      <c r="A368" s="257" t="s">
        <v>1454</v>
      </c>
      <c r="B368" s="106">
        <v>1</v>
      </c>
      <c r="C368" s="98">
        <f t="shared" si="29"/>
        <v>30550</v>
      </c>
      <c r="D368" s="98">
        <f t="shared" si="30"/>
        <v>36295.917647295326</v>
      </c>
      <c r="E368" s="98">
        <v>30550</v>
      </c>
      <c r="F368" s="98">
        <v>0</v>
      </c>
      <c r="G368" s="98">
        <v>0</v>
      </c>
      <c r="H368" s="98">
        <v>0</v>
      </c>
      <c r="I368" s="98">
        <v>4582.5</v>
      </c>
      <c r="J368" s="98">
        <v>916.5</v>
      </c>
      <c r="K368" s="98">
        <v>611</v>
      </c>
      <c r="L368" s="98">
        <f t="shared" si="31"/>
        <v>5745.9176472953222</v>
      </c>
      <c r="M368" s="98"/>
      <c r="N368" s="98">
        <f t="shared" si="32"/>
        <v>424.3055555555556</v>
      </c>
      <c r="O368" s="98">
        <f t="shared" si="33"/>
        <v>4243.0555555555557</v>
      </c>
      <c r="P368" s="98">
        <v>1078.5565361842112</v>
      </c>
      <c r="Q368" s="98">
        <v>2107.9500000000003</v>
      </c>
      <c r="R368" s="98">
        <f t="shared" si="34"/>
        <v>44513.867647295323</v>
      </c>
      <c r="S368" s="98">
        <f t="shared" si="35"/>
        <v>44513.867647295323</v>
      </c>
      <c r="T368" s="98" t="s">
        <v>957</v>
      </c>
    </row>
    <row r="369" spans="1:20" ht="23.25" thickBot="1" x14ac:dyDescent="0.3">
      <c r="A369" s="257" t="s">
        <v>1455</v>
      </c>
      <c r="B369" s="106">
        <v>1</v>
      </c>
      <c r="C369" s="98">
        <f t="shared" si="29"/>
        <v>33500</v>
      </c>
      <c r="D369" s="98">
        <f t="shared" si="30"/>
        <v>39961.313888888886</v>
      </c>
      <c r="E369" s="98">
        <v>33500</v>
      </c>
      <c r="F369" s="98">
        <v>0</v>
      </c>
      <c r="G369" s="98">
        <v>1500</v>
      </c>
      <c r="H369" s="98">
        <v>0</v>
      </c>
      <c r="I369" s="98">
        <v>5025</v>
      </c>
      <c r="J369" s="98">
        <v>1005</v>
      </c>
      <c r="K369" s="98">
        <v>670</v>
      </c>
      <c r="L369" s="98">
        <f t="shared" si="31"/>
        <v>6461.313888888888</v>
      </c>
      <c r="M369" s="98"/>
      <c r="N369" s="98">
        <f t="shared" si="32"/>
        <v>465.27777777777783</v>
      </c>
      <c r="O369" s="98">
        <f t="shared" si="33"/>
        <v>4652.7777777777783</v>
      </c>
      <c r="P369" s="98">
        <v>1343.2583333333318</v>
      </c>
      <c r="Q369" s="98">
        <v>2311.5000000000005</v>
      </c>
      <c r="R369" s="98">
        <f t="shared" si="34"/>
        <v>50472.813888888886</v>
      </c>
      <c r="S369" s="98">
        <f t="shared" si="35"/>
        <v>50472.813888888886</v>
      </c>
      <c r="T369" s="98" t="s">
        <v>957</v>
      </c>
    </row>
    <row r="370" spans="1:20" ht="23.25" thickBot="1" x14ac:dyDescent="0.3">
      <c r="A370" s="257" t="s">
        <v>1456</v>
      </c>
      <c r="B370" s="106">
        <v>1</v>
      </c>
      <c r="C370" s="98">
        <f t="shared" si="29"/>
        <v>28500</v>
      </c>
      <c r="D370" s="98">
        <f t="shared" si="30"/>
        <v>33743.947866666669</v>
      </c>
      <c r="E370" s="98">
        <v>28500</v>
      </c>
      <c r="F370" s="98">
        <v>0</v>
      </c>
      <c r="G370" s="98">
        <v>1500</v>
      </c>
      <c r="H370" s="98">
        <v>0</v>
      </c>
      <c r="I370" s="98">
        <v>4275</v>
      </c>
      <c r="J370" s="98">
        <v>855</v>
      </c>
      <c r="K370" s="98">
        <v>570</v>
      </c>
      <c r="L370" s="98">
        <f t="shared" si="31"/>
        <v>5243.9478666666664</v>
      </c>
      <c r="M370" s="98"/>
      <c r="N370" s="98">
        <f t="shared" si="32"/>
        <v>395.83333333333331</v>
      </c>
      <c r="O370" s="98">
        <f t="shared" si="33"/>
        <v>3958.3333333333335</v>
      </c>
      <c r="P370" s="98">
        <v>889.78119999999944</v>
      </c>
      <c r="Q370" s="98">
        <v>1966.5000000000002</v>
      </c>
      <c r="R370" s="98">
        <f t="shared" si="34"/>
        <v>42910.447866666669</v>
      </c>
      <c r="S370" s="98">
        <f t="shared" si="35"/>
        <v>42910.447866666669</v>
      </c>
      <c r="T370" s="98" t="s">
        <v>957</v>
      </c>
    </row>
    <row r="371" spans="1:20" ht="23.25" thickBot="1" x14ac:dyDescent="0.3">
      <c r="A371" s="257" t="s">
        <v>1457</v>
      </c>
      <c r="B371" s="106">
        <v>1</v>
      </c>
      <c r="C371" s="98">
        <f t="shared" si="29"/>
        <v>28500</v>
      </c>
      <c r="D371" s="98">
        <f t="shared" si="30"/>
        <v>33743.947866666669</v>
      </c>
      <c r="E371" s="98">
        <v>28500</v>
      </c>
      <c r="F371" s="98">
        <v>0</v>
      </c>
      <c r="G371" s="98">
        <v>1500</v>
      </c>
      <c r="H371" s="98">
        <v>0</v>
      </c>
      <c r="I371" s="98">
        <v>4275</v>
      </c>
      <c r="J371" s="98">
        <v>855</v>
      </c>
      <c r="K371" s="98">
        <v>570</v>
      </c>
      <c r="L371" s="98">
        <f t="shared" si="31"/>
        <v>5243.9478666666664</v>
      </c>
      <c r="M371" s="98"/>
      <c r="N371" s="98">
        <f t="shared" si="32"/>
        <v>395.83333333333331</v>
      </c>
      <c r="O371" s="98">
        <f t="shared" si="33"/>
        <v>3958.3333333333335</v>
      </c>
      <c r="P371" s="98">
        <v>889.78119999999944</v>
      </c>
      <c r="Q371" s="98">
        <v>1966.5000000000002</v>
      </c>
      <c r="R371" s="98">
        <f t="shared" si="34"/>
        <v>42910.447866666669</v>
      </c>
      <c r="S371" s="98">
        <f t="shared" si="35"/>
        <v>42910.447866666669</v>
      </c>
      <c r="T371" s="98" t="s">
        <v>957</v>
      </c>
    </row>
    <row r="372" spans="1:20" ht="23.25" thickBot="1" x14ac:dyDescent="0.3">
      <c r="A372" s="257" t="s">
        <v>1458</v>
      </c>
      <c r="B372" s="106">
        <v>1</v>
      </c>
      <c r="C372" s="98">
        <f t="shared" si="29"/>
        <v>33500</v>
      </c>
      <c r="D372" s="98">
        <f t="shared" si="30"/>
        <v>39961.313888888886</v>
      </c>
      <c r="E372" s="98">
        <v>33500</v>
      </c>
      <c r="F372" s="98">
        <v>0</v>
      </c>
      <c r="G372" s="98">
        <v>1500</v>
      </c>
      <c r="H372" s="98">
        <v>0</v>
      </c>
      <c r="I372" s="98">
        <v>5025</v>
      </c>
      <c r="J372" s="98">
        <v>1005</v>
      </c>
      <c r="K372" s="98">
        <v>670</v>
      </c>
      <c r="L372" s="98">
        <f t="shared" si="31"/>
        <v>6461.313888888888</v>
      </c>
      <c r="M372" s="98"/>
      <c r="N372" s="98">
        <f t="shared" si="32"/>
        <v>465.27777777777783</v>
      </c>
      <c r="O372" s="98">
        <f t="shared" si="33"/>
        <v>4652.7777777777783</v>
      </c>
      <c r="P372" s="98">
        <v>1343.2583333333318</v>
      </c>
      <c r="Q372" s="98">
        <v>2311.5000000000005</v>
      </c>
      <c r="R372" s="98">
        <f t="shared" si="34"/>
        <v>50472.813888888886</v>
      </c>
      <c r="S372" s="98">
        <f t="shared" si="35"/>
        <v>50472.813888888886</v>
      </c>
      <c r="T372" s="98" t="s">
        <v>957</v>
      </c>
    </row>
    <row r="373" spans="1:20" ht="23.25" thickBot="1" x14ac:dyDescent="0.3">
      <c r="A373" s="257" t="s">
        <v>1459</v>
      </c>
      <c r="B373" s="106">
        <v>1</v>
      </c>
      <c r="C373" s="98">
        <f t="shared" si="29"/>
        <v>28500</v>
      </c>
      <c r="D373" s="98">
        <f t="shared" si="30"/>
        <v>33743.947866666669</v>
      </c>
      <c r="E373" s="98">
        <v>28500</v>
      </c>
      <c r="F373" s="98">
        <v>0</v>
      </c>
      <c r="G373" s="98">
        <v>1500</v>
      </c>
      <c r="H373" s="98">
        <v>0</v>
      </c>
      <c r="I373" s="98">
        <v>4275</v>
      </c>
      <c r="J373" s="98">
        <v>855</v>
      </c>
      <c r="K373" s="98">
        <v>570</v>
      </c>
      <c r="L373" s="98">
        <f t="shared" si="31"/>
        <v>5243.9478666666664</v>
      </c>
      <c r="M373" s="98"/>
      <c r="N373" s="98">
        <f t="shared" si="32"/>
        <v>395.83333333333331</v>
      </c>
      <c r="O373" s="98">
        <f t="shared" si="33"/>
        <v>3958.3333333333335</v>
      </c>
      <c r="P373" s="98">
        <v>889.78119999999944</v>
      </c>
      <c r="Q373" s="98">
        <v>1966.5000000000002</v>
      </c>
      <c r="R373" s="98">
        <f t="shared" si="34"/>
        <v>42910.447866666669</v>
      </c>
      <c r="S373" s="98">
        <f t="shared" si="35"/>
        <v>42910.447866666669</v>
      </c>
      <c r="T373" s="98" t="s">
        <v>957</v>
      </c>
    </row>
    <row r="374" spans="1:20" ht="15.75" thickBot="1" x14ac:dyDescent="0.3">
      <c r="A374" s="257" t="s">
        <v>1460</v>
      </c>
      <c r="B374" s="106">
        <v>1</v>
      </c>
      <c r="C374" s="98">
        <f t="shared" si="29"/>
        <v>27222.47</v>
      </c>
      <c r="D374" s="98">
        <f t="shared" si="30"/>
        <v>32229.507025555558</v>
      </c>
      <c r="E374" s="98">
        <v>27222.47</v>
      </c>
      <c r="F374" s="98">
        <v>0</v>
      </c>
      <c r="G374" s="98">
        <v>0</v>
      </c>
      <c r="H374" s="98">
        <v>0</v>
      </c>
      <c r="I374" s="98">
        <v>4083.3705000000004</v>
      </c>
      <c r="J374" s="98">
        <v>816.67410000000007</v>
      </c>
      <c r="K374" s="98">
        <v>544.44940000000008</v>
      </c>
      <c r="L374" s="98">
        <f t="shared" si="31"/>
        <v>5007.0370255555563</v>
      </c>
      <c r="M374" s="98"/>
      <c r="N374" s="98">
        <f t="shared" si="32"/>
        <v>378.08986111111108</v>
      </c>
      <c r="O374" s="98">
        <f t="shared" si="33"/>
        <v>3780.8986111111112</v>
      </c>
      <c r="P374" s="98">
        <v>848.04855333333364</v>
      </c>
      <c r="Q374" s="98">
        <v>1878.3504300000002</v>
      </c>
      <c r="R374" s="98">
        <f t="shared" si="34"/>
        <v>39552.351455555559</v>
      </c>
      <c r="S374" s="98">
        <f t="shared" si="35"/>
        <v>39552.351455555559</v>
      </c>
      <c r="T374" s="98" t="s">
        <v>957</v>
      </c>
    </row>
    <row r="375" spans="1:20" ht="15.75" thickBot="1" x14ac:dyDescent="0.3">
      <c r="A375" s="257" t="s">
        <v>1460</v>
      </c>
      <c r="B375" s="106">
        <v>1</v>
      </c>
      <c r="C375" s="98">
        <f t="shared" si="29"/>
        <v>29550.69</v>
      </c>
      <c r="D375" s="98">
        <f t="shared" si="30"/>
        <v>35037.506579714907</v>
      </c>
      <c r="E375" s="98">
        <v>29550.69</v>
      </c>
      <c r="F375" s="98">
        <v>0</v>
      </c>
      <c r="G375" s="98">
        <v>0</v>
      </c>
      <c r="H375" s="98">
        <v>0</v>
      </c>
      <c r="I375" s="98">
        <v>4432.6034999999993</v>
      </c>
      <c r="J375" s="98">
        <v>886.52069999999992</v>
      </c>
      <c r="K375" s="98">
        <v>591.01379999999995</v>
      </c>
      <c r="L375" s="98">
        <f t="shared" si="31"/>
        <v>5486.8165797149095</v>
      </c>
      <c r="M375" s="98"/>
      <c r="N375" s="98">
        <f t="shared" si="32"/>
        <v>410.42624999999998</v>
      </c>
      <c r="O375" s="98">
        <f t="shared" si="33"/>
        <v>4104.2624999999998</v>
      </c>
      <c r="P375" s="98">
        <v>972.12782971491026</v>
      </c>
      <c r="Q375" s="98">
        <v>2038.9976100000001</v>
      </c>
      <c r="R375" s="98">
        <f t="shared" si="34"/>
        <v>42986.642189714912</v>
      </c>
      <c r="S375" s="98">
        <f t="shared" si="35"/>
        <v>42986.642189714912</v>
      </c>
      <c r="T375" s="98" t="s">
        <v>957</v>
      </c>
    </row>
    <row r="376" spans="1:20" ht="15.75" thickBot="1" x14ac:dyDescent="0.3">
      <c r="A376" s="257" t="s">
        <v>1460</v>
      </c>
      <c r="B376" s="106">
        <v>1</v>
      </c>
      <c r="C376" s="98">
        <f t="shared" si="29"/>
        <v>30550</v>
      </c>
      <c r="D376" s="98">
        <f t="shared" si="30"/>
        <v>36295.917647295326</v>
      </c>
      <c r="E376" s="98">
        <v>30550</v>
      </c>
      <c r="F376" s="98">
        <v>0</v>
      </c>
      <c r="G376" s="98">
        <v>0</v>
      </c>
      <c r="H376" s="98">
        <v>0</v>
      </c>
      <c r="I376" s="98">
        <v>4582.5</v>
      </c>
      <c r="J376" s="98">
        <v>916.5</v>
      </c>
      <c r="K376" s="98">
        <v>611</v>
      </c>
      <c r="L376" s="98">
        <f t="shared" si="31"/>
        <v>5745.9176472953222</v>
      </c>
      <c r="M376" s="98"/>
      <c r="N376" s="98">
        <f t="shared" si="32"/>
        <v>424.3055555555556</v>
      </c>
      <c r="O376" s="98">
        <f t="shared" si="33"/>
        <v>4243.0555555555557</v>
      </c>
      <c r="P376" s="98">
        <v>1078.5565361842112</v>
      </c>
      <c r="Q376" s="98">
        <v>2107.9500000000003</v>
      </c>
      <c r="R376" s="98">
        <f t="shared" si="34"/>
        <v>44513.867647295323</v>
      </c>
      <c r="S376" s="98">
        <f t="shared" si="35"/>
        <v>44513.867647295323</v>
      </c>
      <c r="T376" s="98" t="s">
        <v>957</v>
      </c>
    </row>
    <row r="377" spans="1:20" ht="15.75" thickBot="1" x14ac:dyDescent="0.3">
      <c r="A377" s="257" t="s">
        <v>1460</v>
      </c>
      <c r="B377" s="106">
        <v>1</v>
      </c>
      <c r="C377" s="98">
        <f t="shared" si="29"/>
        <v>34636.080000000002</v>
      </c>
      <c r="D377" s="98">
        <f t="shared" si="30"/>
        <v>41318.298333333332</v>
      </c>
      <c r="E377" s="98">
        <v>34636.080000000002</v>
      </c>
      <c r="F377" s="98">
        <v>0</v>
      </c>
      <c r="G377" s="98">
        <v>0</v>
      </c>
      <c r="H377" s="98">
        <v>0</v>
      </c>
      <c r="I377" s="98">
        <v>5195.4120000000003</v>
      </c>
      <c r="J377" s="98">
        <v>1039.0824</v>
      </c>
      <c r="K377" s="98">
        <v>692.72159999999997</v>
      </c>
      <c r="L377" s="98">
        <f t="shared" si="31"/>
        <v>6682.2183333333323</v>
      </c>
      <c r="M377" s="98"/>
      <c r="N377" s="98">
        <f t="shared" si="32"/>
        <v>481.05666666666667</v>
      </c>
      <c r="O377" s="98">
        <f t="shared" si="33"/>
        <v>4810.5666666666666</v>
      </c>
      <c r="P377" s="98">
        <v>1390.5949999999991</v>
      </c>
      <c r="Q377" s="98">
        <v>2389.8895200000002</v>
      </c>
      <c r="R377" s="98">
        <f t="shared" si="34"/>
        <v>50635.403853333322</v>
      </c>
      <c r="S377" s="98">
        <f t="shared" si="35"/>
        <v>50635.403853333322</v>
      </c>
      <c r="T377" s="98" t="s">
        <v>957</v>
      </c>
    </row>
    <row r="378" spans="1:20" ht="15.75" thickBot="1" x14ac:dyDescent="0.3">
      <c r="A378" s="257" t="s">
        <v>1461</v>
      </c>
      <c r="B378" s="106">
        <v>1</v>
      </c>
      <c r="C378" s="98">
        <f t="shared" si="29"/>
        <v>33500</v>
      </c>
      <c r="D378" s="98">
        <f t="shared" si="30"/>
        <v>39961.313888888886</v>
      </c>
      <c r="E378" s="98">
        <v>33500</v>
      </c>
      <c r="F378" s="98">
        <v>0</v>
      </c>
      <c r="G378" s="98">
        <v>1500</v>
      </c>
      <c r="H378" s="98">
        <v>0</v>
      </c>
      <c r="I378" s="98">
        <v>5025</v>
      </c>
      <c r="J378" s="98">
        <v>1005</v>
      </c>
      <c r="K378" s="98">
        <v>670</v>
      </c>
      <c r="L378" s="98">
        <f t="shared" si="31"/>
        <v>6461.313888888888</v>
      </c>
      <c r="M378" s="98"/>
      <c r="N378" s="98">
        <f t="shared" si="32"/>
        <v>465.27777777777783</v>
      </c>
      <c r="O378" s="98">
        <f t="shared" si="33"/>
        <v>4652.7777777777783</v>
      </c>
      <c r="P378" s="98">
        <v>1343.2583333333318</v>
      </c>
      <c r="Q378" s="98">
        <v>2311.5000000000005</v>
      </c>
      <c r="R378" s="98">
        <f t="shared" si="34"/>
        <v>50472.813888888886</v>
      </c>
      <c r="S378" s="98">
        <f t="shared" si="35"/>
        <v>50472.813888888886</v>
      </c>
      <c r="T378" s="98" t="s">
        <v>957</v>
      </c>
    </row>
    <row r="379" spans="1:20" ht="23.25" thickBot="1" x14ac:dyDescent="0.3">
      <c r="A379" s="257" t="s">
        <v>1462</v>
      </c>
      <c r="B379" s="106">
        <v>1</v>
      </c>
      <c r="C379" s="98">
        <f t="shared" si="29"/>
        <v>33500</v>
      </c>
      <c r="D379" s="98">
        <f t="shared" si="30"/>
        <v>39961.313888888886</v>
      </c>
      <c r="E379" s="98">
        <v>33500</v>
      </c>
      <c r="F379" s="98">
        <v>0</v>
      </c>
      <c r="G379" s="98">
        <v>1500</v>
      </c>
      <c r="H379" s="98">
        <v>0</v>
      </c>
      <c r="I379" s="98">
        <v>5025</v>
      </c>
      <c r="J379" s="98">
        <v>1005</v>
      </c>
      <c r="K379" s="98">
        <v>670</v>
      </c>
      <c r="L379" s="98">
        <f t="shared" si="31"/>
        <v>6461.313888888888</v>
      </c>
      <c r="M379" s="98"/>
      <c r="N379" s="98">
        <f t="shared" si="32"/>
        <v>465.27777777777783</v>
      </c>
      <c r="O379" s="98">
        <f t="shared" si="33"/>
        <v>4652.7777777777783</v>
      </c>
      <c r="P379" s="98">
        <v>1343.2583333333318</v>
      </c>
      <c r="Q379" s="98">
        <v>2311.5000000000005</v>
      </c>
      <c r="R379" s="98">
        <f t="shared" si="34"/>
        <v>50472.813888888886</v>
      </c>
      <c r="S379" s="98">
        <f t="shared" si="35"/>
        <v>50472.813888888886</v>
      </c>
      <c r="T379" s="98" t="s">
        <v>957</v>
      </c>
    </row>
    <row r="380" spans="1:20" ht="23.25" thickBot="1" x14ac:dyDescent="0.3">
      <c r="A380" s="257" t="s">
        <v>1463</v>
      </c>
      <c r="B380" s="106">
        <v>1</v>
      </c>
      <c r="C380" s="98">
        <f t="shared" si="29"/>
        <v>33500</v>
      </c>
      <c r="D380" s="98">
        <f t="shared" si="30"/>
        <v>39961.313888888886</v>
      </c>
      <c r="E380" s="98">
        <v>33500</v>
      </c>
      <c r="F380" s="98">
        <v>0</v>
      </c>
      <c r="G380" s="98">
        <v>1500</v>
      </c>
      <c r="H380" s="98">
        <v>0</v>
      </c>
      <c r="I380" s="98">
        <v>5025</v>
      </c>
      <c r="J380" s="98">
        <v>1005</v>
      </c>
      <c r="K380" s="98">
        <v>670</v>
      </c>
      <c r="L380" s="98">
        <f t="shared" si="31"/>
        <v>6461.313888888888</v>
      </c>
      <c r="M380" s="98"/>
      <c r="N380" s="98">
        <f t="shared" si="32"/>
        <v>465.27777777777783</v>
      </c>
      <c r="O380" s="98">
        <f t="shared" si="33"/>
        <v>4652.7777777777783</v>
      </c>
      <c r="P380" s="98">
        <v>1343.2583333333318</v>
      </c>
      <c r="Q380" s="98">
        <v>2311.5000000000005</v>
      </c>
      <c r="R380" s="98">
        <f t="shared" si="34"/>
        <v>50472.813888888886</v>
      </c>
      <c r="S380" s="98">
        <f t="shared" si="35"/>
        <v>50472.813888888886</v>
      </c>
      <c r="T380" s="98" t="s">
        <v>957</v>
      </c>
    </row>
    <row r="381" spans="1:20" ht="23.25" thickBot="1" x14ac:dyDescent="0.3">
      <c r="A381" s="257" t="s">
        <v>1464</v>
      </c>
      <c r="B381" s="106">
        <v>1</v>
      </c>
      <c r="C381" s="98">
        <f t="shared" si="29"/>
        <v>28500</v>
      </c>
      <c r="D381" s="98">
        <f t="shared" si="30"/>
        <v>33743.947866666669</v>
      </c>
      <c r="E381" s="98">
        <v>28500</v>
      </c>
      <c r="F381" s="98">
        <v>0</v>
      </c>
      <c r="G381" s="98">
        <v>1500</v>
      </c>
      <c r="H381" s="98">
        <v>0</v>
      </c>
      <c r="I381" s="98">
        <v>4275</v>
      </c>
      <c r="J381" s="98">
        <v>855</v>
      </c>
      <c r="K381" s="98">
        <v>570</v>
      </c>
      <c r="L381" s="98">
        <f t="shared" si="31"/>
        <v>5243.9478666666664</v>
      </c>
      <c r="M381" s="98"/>
      <c r="N381" s="98">
        <f t="shared" si="32"/>
        <v>395.83333333333331</v>
      </c>
      <c r="O381" s="98">
        <f t="shared" si="33"/>
        <v>3958.3333333333335</v>
      </c>
      <c r="P381" s="98">
        <v>889.78119999999944</v>
      </c>
      <c r="Q381" s="98">
        <v>1966.5000000000002</v>
      </c>
      <c r="R381" s="98">
        <f t="shared" si="34"/>
        <v>42910.447866666669</v>
      </c>
      <c r="S381" s="98">
        <f t="shared" si="35"/>
        <v>42910.447866666669</v>
      </c>
      <c r="T381" s="98" t="s">
        <v>957</v>
      </c>
    </row>
    <row r="382" spans="1:20" ht="34.5" thickBot="1" x14ac:dyDescent="0.3">
      <c r="A382" s="257" t="s">
        <v>1465</v>
      </c>
      <c r="B382" s="106">
        <v>1</v>
      </c>
      <c r="C382" s="98">
        <f t="shared" si="29"/>
        <v>28500</v>
      </c>
      <c r="D382" s="98">
        <f t="shared" si="30"/>
        <v>33743.947866666669</v>
      </c>
      <c r="E382" s="98">
        <v>28500</v>
      </c>
      <c r="F382" s="98">
        <v>0</v>
      </c>
      <c r="G382" s="98">
        <v>1500</v>
      </c>
      <c r="H382" s="98">
        <v>0</v>
      </c>
      <c r="I382" s="98">
        <v>4275</v>
      </c>
      <c r="J382" s="98">
        <v>855</v>
      </c>
      <c r="K382" s="98">
        <v>570</v>
      </c>
      <c r="L382" s="98">
        <f t="shared" si="31"/>
        <v>5243.9478666666664</v>
      </c>
      <c r="M382" s="98"/>
      <c r="N382" s="98">
        <f t="shared" si="32"/>
        <v>395.83333333333331</v>
      </c>
      <c r="O382" s="98">
        <f t="shared" si="33"/>
        <v>3958.3333333333335</v>
      </c>
      <c r="P382" s="98">
        <v>889.78119999999944</v>
      </c>
      <c r="Q382" s="98">
        <v>1966.5000000000002</v>
      </c>
      <c r="R382" s="98">
        <f t="shared" si="34"/>
        <v>42910.447866666669</v>
      </c>
      <c r="S382" s="98">
        <f t="shared" si="35"/>
        <v>42910.447866666669</v>
      </c>
      <c r="T382" s="98" t="s">
        <v>957</v>
      </c>
    </row>
    <row r="383" spans="1:20" ht="15.75" thickBot="1" x14ac:dyDescent="0.3">
      <c r="A383" s="257" t="s">
        <v>1466</v>
      </c>
      <c r="B383" s="106">
        <v>1</v>
      </c>
      <c r="C383" s="98">
        <f t="shared" si="29"/>
        <v>33500</v>
      </c>
      <c r="D383" s="98">
        <f t="shared" si="30"/>
        <v>39961.313888888886</v>
      </c>
      <c r="E383" s="98">
        <v>33500</v>
      </c>
      <c r="F383" s="98">
        <v>0</v>
      </c>
      <c r="G383" s="98">
        <v>1500</v>
      </c>
      <c r="H383" s="98">
        <v>0</v>
      </c>
      <c r="I383" s="98">
        <v>5025</v>
      </c>
      <c r="J383" s="98">
        <v>1005</v>
      </c>
      <c r="K383" s="98">
        <v>670</v>
      </c>
      <c r="L383" s="98">
        <f t="shared" si="31"/>
        <v>6461.313888888888</v>
      </c>
      <c r="M383" s="98"/>
      <c r="N383" s="98">
        <f t="shared" si="32"/>
        <v>465.27777777777783</v>
      </c>
      <c r="O383" s="98">
        <f t="shared" si="33"/>
        <v>4652.7777777777783</v>
      </c>
      <c r="P383" s="98">
        <v>1343.2583333333318</v>
      </c>
      <c r="Q383" s="98">
        <v>2311.5000000000005</v>
      </c>
      <c r="R383" s="98">
        <f t="shared" si="34"/>
        <v>50472.813888888886</v>
      </c>
      <c r="S383" s="98">
        <f t="shared" si="35"/>
        <v>50472.813888888886</v>
      </c>
      <c r="T383" s="98" t="s">
        <v>957</v>
      </c>
    </row>
    <row r="384" spans="1:20" ht="15.75" thickBot="1" x14ac:dyDescent="0.3">
      <c r="A384" s="257" t="s">
        <v>1467</v>
      </c>
      <c r="B384" s="106">
        <v>1</v>
      </c>
      <c r="C384" s="98">
        <f t="shared" si="29"/>
        <v>28500</v>
      </c>
      <c r="D384" s="98">
        <f t="shared" si="30"/>
        <v>33743.947866666669</v>
      </c>
      <c r="E384" s="98">
        <v>28500</v>
      </c>
      <c r="F384" s="98">
        <v>0</v>
      </c>
      <c r="G384" s="98">
        <v>1500</v>
      </c>
      <c r="H384" s="98">
        <v>0</v>
      </c>
      <c r="I384" s="98">
        <v>4275</v>
      </c>
      <c r="J384" s="98">
        <v>855</v>
      </c>
      <c r="K384" s="98">
        <v>570</v>
      </c>
      <c r="L384" s="98">
        <f t="shared" si="31"/>
        <v>5243.9478666666664</v>
      </c>
      <c r="M384" s="98"/>
      <c r="N384" s="98">
        <f t="shared" si="32"/>
        <v>395.83333333333331</v>
      </c>
      <c r="O384" s="98">
        <f t="shared" si="33"/>
        <v>3958.3333333333335</v>
      </c>
      <c r="P384" s="98">
        <v>889.78119999999944</v>
      </c>
      <c r="Q384" s="98">
        <v>1966.5000000000002</v>
      </c>
      <c r="R384" s="98">
        <f t="shared" si="34"/>
        <v>42910.447866666669</v>
      </c>
      <c r="S384" s="98">
        <f t="shared" si="35"/>
        <v>42910.447866666669</v>
      </c>
      <c r="T384" s="98" t="s">
        <v>957</v>
      </c>
    </row>
    <row r="385" spans="1:20" ht="23.25" thickBot="1" x14ac:dyDescent="0.3">
      <c r="A385" s="257" t="s">
        <v>1468</v>
      </c>
      <c r="B385" s="106">
        <v>1</v>
      </c>
      <c r="C385" s="98">
        <f t="shared" si="29"/>
        <v>28500</v>
      </c>
      <c r="D385" s="98">
        <f t="shared" si="30"/>
        <v>33743.947866666669</v>
      </c>
      <c r="E385" s="98">
        <v>28500</v>
      </c>
      <c r="F385" s="98">
        <v>0</v>
      </c>
      <c r="G385" s="98">
        <v>1500</v>
      </c>
      <c r="H385" s="98">
        <v>0</v>
      </c>
      <c r="I385" s="98">
        <v>4275</v>
      </c>
      <c r="J385" s="98">
        <v>855</v>
      </c>
      <c r="K385" s="98">
        <v>570</v>
      </c>
      <c r="L385" s="98">
        <f t="shared" si="31"/>
        <v>5243.9478666666664</v>
      </c>
      <c r="M385" s="98"/>
      <c r="N385" s="98">
        <f t="shared" si="32"/>
        <v>395.83333333333331</v>
      </c>
      <c r="O385" s="98">
        <f t="shared" si="33"/>
        <v>3958.3333333333335</v>
      </c>
      <c r="P385" s="98">
        <v>889.78119999999944</v>
      </c>
      <c r="Q385" s="98">
        <v>1966.5000000000002</v>
      </c>
      <c r="R385" s="98">
        <f t="shared" si="34"/>
        <v>42910.447866666669</v>
      </c>
      <c r="S385" s="98">
        <f t="shared" si="35"/>
        <v>42910.447866666669</v>
      </c>
      <c r="T385" s="98" t="s">
        <v>957</v>
      </c>
    </row>
    <row r="386" spans="1:20" ht="23.25" thickBot="1" x14ac:dyDescent="0.3">
      <c r="A386" s="257" t="s">
        <v>1469</v>
      </c>
      <c r="B386" s="106">
        <v>1</v>
      </c>
      <c r="C386" s="98">
        <f t="shared" si="29"/>
        <v>33500</v>
      </c>
      <c r="D386" s="98">
        <f t="shared" si="30"/>
        <v>39961.313888888886</v>
      </c>
      <c r="E386" s="98">
        <v>33500</v>
      </c>
      <c r="F386" s="98">
        <v>0</v>
      </c>
      <c r="G386" s="98">
        <v>1500</v>
      </c>
      <c r="H386" s="98">
        <v>0</v>
      </c>
      <c r="I386" s="98">
        <v>5025</v>
      </c>
      <c r="J386" s="98">
        <v>1005</v>
      </c>
      <c r="K386" s="98">
        <v>670</v>
      </c>
      <c r="L386" s="98">
        <f t="shared" si="31"/>
        <v>6461.313888888888</v>
      </c>
      <c r="M386" s="98"/>
      <c r="N386" s="98">
        <f t="shared" si="32"/>
        <v>465.27777777777783</v>
      </c>
      <c r="O386" s="98">
        <f t="shared" si="33"/>
        <v>4652.7777777777783</v>
      </c>
      <c r="P386" s="98">
        <v>1343.2583333333318</v>
      </c>
      <c r="Q386" s="98">
        <v>2311.5000000000005</v>
      </c>
      <c r="R386" s="98">
        <f t="shared" si="34"/>
        <v>50472.813888888886</v>
      </c>
      <c r="S386" s="98">
        <f t="shared" si="35"/>
        <v>50472.813888888886</v>
      </c>
      <c r="T386" s="98" t="s">
        <v>957</v>
      </c>
    </row>
    <row r="387" spans="1:20" ht="15.75" thickBot="1" x14ac:dyDescent="0.3">
      <c r="A387" s="257" t="s">
        <v>1470</v>
      </c>
      <c r="B387" s="106">
        <v>1</v>
      </c>
      <c r="C387" s="98">
        <f t="shared" si="29"/>
        <v>33500</v>
      </c>
      <c r="D387" s="98">
        <f t="shared" si="30"/>
        <v>39961.313888888886</v>
      </c>
      <c r="E387" s="98">
        <v>33500</v>
      </c>
      <c r="F387" s="98">
        <v>0</v>
      </c>
      <c r="G387" s="98">
        <v>1500</v>
      </c>
      <c r="H387" s="98">
        <v>0</v>
      </c>
      <c r="I387" s="98">
        <v>5025</v>
      </c>
      <c r="J387" s="98">
        <v>1005</v>
      </c>
      <c r="K387" s="98">
        <v>670</v>
      </c>
      <c r="L387" s="98">
        <f t="shared" si="31"/>
        <v>6461.313888888888</v>
      </c>
      <c r="M387" s="98"/>
      <c r="N387" s="98">
        <f t="shared" si="32"/>
        <v>465.27777777777783</v>
      </c>
      <c r="O387" s="98">
        <f t="shared" si="33"/>
        <v>4652.7777777777783</v>
      </c>
      <c r="P387" s="98">
        <v>1343.2583333333318</v>
      </c>
      <c r="Q387" s="98">
        <v>2311.5000000000005</v>
      </c>
      <c r="R387" s="98">
        <f t="shared" si="34"/>
        <v>50472.813888888886</v>
      </c>
      <c r="S387" s="98">
        <f t="shared" si="35"/>
        <v>50472.813888888886</v>
      </c>
      <c r="T387" s="98" t="s">
        <v>957</v>
      </c>
    </row>
    <row r="388" spans="1:20" ht="15.75" thickBot="1" x14ac:dyDescent="0.3">
      <c r="A388" s="257" t="s">
        <v>1471</v>
      </c>
      <c r="B388" s="106">
        <v>1</v>
      </c>
      <c r="C388" s="98">
        <f t="shared" si="29"/>
        <v>33500</v>
      </c>
      <c r="D388" s="98">
        <f t="shared" si="30"/>
        <v>39961.313888888886</v>
      </c>
      <c r="E388" s="98">
        <v>33500</v>
      </c>
      <c r="F388" s="98">
        <v>0</v>
      </c>
      <c r="G388" s="98">
        <v>1500</v>
      </c>
      <c r="H388" s="98">
        <v>0</v>
      </c>
      <c r="I388" s="98">
        <v>5025</v>
      </c>
      <c r="J388" s="98">
        <v>1005</v>
      </c>
      <c r="K388" s="98">
        <v>670</v>
      </c>
      <c r="L388" s="98">
        <f t="shared" si="31"/>
        <v>6461.313888888888</v>
      </c>
      <c r="M388" s="98"/>
      <c r="N388" s="98">
        <f t="shared" si="32"/>
        <v>465.27777777777783</v>
      </c>
      <c r="O388" s="98">
        <f t="shared" si="33"/>
        <v>4652.7777777777783</v>
      </c>
      <c r="P388" s="98">
        <v>1343.2583333333318</v>
      </c>
      <c r="Q388" s="98">
        <v>2311.5000000000005</v>
      </c>
      <c r="R388" s="98">
        <f t="shared" si="34"/>
        <v>50472.813888888886</v>
      </c>
      <c r="S388" s="98">
        <f t="shared" si="35"/>
        <v>50472.813888888886</v>
      </c>
      <c r="T388" s="98" t="s">
        <v>957</v>
      </c>
    </row>
    <row r="389" spans="1:20" ht="23.25" thickBot="1" x14ac:dyDescent="0.3">
      <c r="A389" s="257" t="s">
        <v>1472</v>
      </c>
      <c r="B389" s="106">
        <v>1</v>
      </c>
      <c r="C389" s="98">
        <f t="shared" si="29"/>
        <v>28500</v>
      </c>
      <c r="D389" s="98">
        <f t="shared" si="30"/>
        <v>33743.947866666669</v>
      </c>
      <c r="E389" s="98">
        <v>28500</v>
      </c>
      <c r="F389" s="98">
        <v>0</v>
      </c>
      <c r="G389" s="98">
        <v>1500</v>
      </c>
      <c r="H389" s="98">
        <v>0</v>
      </c>
      <c r="I389" s="98">
        <v>4275</v>
      </c>
      <c r="J389" s="98">
        <v>855</v>
      </c>
      <c r="K389" s="98">
        <v>570</v>
      </c>
      <c r="L389" s="98">
        <f t="shared" si="31"/>
        <v>5243.9478666666664</v>
      </c>
      <c r="M389" s="98"/>
      <c r="N389" s="98">
        <f t="shared" si="32"/>
        <v>395.83333333333331</v>
      </c>
      <c r="O389" s="98">
        <f t="shared" si="33"/>
        <v>3958.3333333333335</v>
      </c>
      <c r="P389" s="98">
        <v>889.78119999999944</v>
      </c>
      <c r="Q389" s="98">
        <v>1966.5000000000002</v>
      </c>
      <c r="R389" s="98">
        <f t="shared" si="34"/>
        <v>42910.447866666669</v>
      </c>
      <c r="S389" s="98">
        <f t="shared" si="35"/>
        <v>42910.447866666669</v>
      </c>
      <c r="T389" s="98" t="s">
        <v>957</v>
      </c>
    </row>
    <row r="390" spans="1:20" ht="23.25" thickBot="1" x14ac:dyDescent="0.3">
      <c r="A390" s="257" t="s">
        <v>1473</v>
      </c>
      <c r="B390" s="106">
        <v>1</v>
      </c>
      <c r="C390" s="98">
        <f t="shared" ref="C390:C644" si="36">E390</f>
        <v>33500</v>
      </c>
      <c r="D390" s="98">
        <f t="shared" ref="D390:D453" si="37">E390+L390</f>
        <v>39961.313888888886</v>
      </c>
      <c r="E390" s="98">
        <v>33500</v>
      </c>
      <c r="F390" s="98">
        <v>0</v>
      </c>
      <c r="G390" s="98">
        <v>1500</v>
      </c>
      <c r="H390" s="98">
        <v>0</v>
      </c>
      <c r="I390" s="98">
        <v>5025</v>
      </c>
      <c r="J390" s="98">
        <v>1005</v>
      </c>
      <c r="K390" s="98">
        <v>670</v>
      </c>
      <c r="L390" s="98">
        <f t="shared" ref="L390:L644" si="38">N390+O390+P390</f>
        <v>6461.313888888888</v>
      </c>
      <c r="M390" s="98"/>
      <c r="N390" s="98">
        <f t="shared" ref="N390:N453" si="39">+(E390/30*5)/12</f>
        <v>465.27777777777783</v>
      </c>
      <c r="O390" s="98">
        <f t="shared" ref="O390:O453" si="40">+(E390/30*50)/12</f>
        <v>4652.7777777777783</v>
      </c>
      <c r="P390" s="98">
        <v>1343.2583333333318</v>
      </c>
      <c r="Q390" s="98">
        <v>2311.5000000000005</v>
      </c>
      <c r="R390" s="98">
        <f t="shared" ref="R390:R453" si="41">E390+F390+G390+I390+J390+K390+L390+Q390+H390</f>
        <v>50472.813888888886</v>
      </c>
      <c r="S390" s="98">
        <f t="shared" ref="S390:S453" si="42">R390*B390</f>
        <v>50472.813888888886</v>
      </c>
      <c r="T390" s="98" t="s">
        <v>957</v>
      </c>
    </row>
    <row r="391" spans="1:20" ht="23.25" thickBot="1" x14ac:dyDescent="0.3">
      <c r="A391" s="257" t="s">
        <v>1474</v>
      </c>
      <c r="B391" s="106">
        <v>1</v>
      </c>
      <c r="C391" s="98">
        <f t="shared" si="36"/>
        <v>28500</v>
      </c>
      <c r="D391" s="98">
        <f t="shared" si="37"/>
        <v>33743.947866666669</v>
      </c>
      <c r="E391" s="98">
        <v>28500</v>
      </c>
      <c r="F391" s="98">
        <v>0</v>
      </c>
      <c r="G391" s="98">
        <v>1500</v>
      </c>
      <c r="H391" s="98">
        <v>0</v>
      </c>
      <c r="I391" s="98">
        <v>4275</v>
      </c>
      <c r="J391" s="98">
        <v>855</v>
      </c>
      <c r="K391" s="98">
        <v>570</v>
      </c>
      <c r="L391" s="98">
        <f t="shared" si="38"/>
        <v>5243.9478666666664</v>
      </c>
      <c r="M391" s="98"/>
      <c r="N391" s="98">
        <f t="shared" si="39"/>
        <v>395.83333333333331</v>
      </c>
      <c r="O391" s="98">
        <f t="shared" si="40"/>
        <v>3958.3333333333335</v>
      </c>
      <c r="P391" s="98">
        <v>889.78119999999944</v>
      </c>
      <c r="Q391" s="98">
        <v>1966.5000000000002</v>
      </c>
      <c r="R391" s="98">
        <f t="shared" si="41"/>
        <v>42910.447866666669</v>
      </c>
      <c r="S391" s="98">
        <f t="shared" si="42"/>
        <v>42910.447866666669</v>
      </c>
      <c r="T391" s="98" t="s">
        <v>957</v>
      </c>
    </row>
    <row r="392" spans="1:20" ht="23.25" thickBot="1" x14ac:dyDescent="0.3">
      <c r="A392" s="257" t="s">
        <v>1475</v>
      </c>
      <c r="B392" s="106">
        <v>1</v>
      </c>
      <c r="C392" s="98">
        <f t="shared" si="36"/>
        <v>36324</v>
      </c>
      <c r="D392" s="98">
        <f t="shared" si="37"/>
        <v>43334.424999999996</v>
      </c>
      <c r="E392" s="98">
        <v>36324</v>
      </c>
      <c r="F392" s="98">
        <v>0</v>
      </c>
      <c r="G392" s="98">
        <v>0</v>
      </c>
      <c r="H392" s="98">
        <v>0</v>
      </c>
      <c r="I392" s="98">
        <v>5448.5999999999995</v>
      </c>
      <c r="J392" s="98">
        <v>1089.72</v>
      </c>
      <c r="K392" s="98">
        <v>726.48</v>
      </c>
      <c r="L392" s="98">
        <f t="shared" si="38"/>
        <v>7010.4249999999975</v>
      </c>
      <c r="M392" s="98"/>
      <c r="N392" s="98">
        <f t="shared" si="39"/>
        <v>504.5</v>
      </c>
      <c r="O392" s="98">
        <f t="shared" si="40"/>
        <v>5045</v>
      </c>
      <c r="P392" s="98">
        <v>1460.9249999999977</v>
      </c>
      <c r="Q392" s="98">
        <v>2506.3560000000002</v>
      </c>
      <c r="R392" s="98">
        <f t="shared" si="41"/>
        <v>53105.580999999998</v>
      </c>
      <c r="S392" s="98">
        <f t="shared" si="42"/>
        <v>53105.580999999998</v>
      </c>
      <c r="T392" s="98" t="s">
        <v>957</v>
      </c>
    </row>
    <row r="393" spans="1:20" ht="23.25" thickBot="1" x14ac:dyDescent="0.3">
      <c r="A393" s="257" t="s">
        <v>1476</v>
      </c>
      <c r="B393" s="106">
        <v>1</v>
      </c>
      <c r="C393" s="98">
        <f t="shared" si="36"/>
        <v>33500</v>
      </c>
      <c r="D393" s="98">
        <f t="shared" si="37"/>
        <v>39961.313888888886</v>
      </c>
      <c r="E393" s="98">
        <v>33500</v>
      </c>
      <c r="F393" s="98">
        <v>0</v>
      </c>
      <c r="G393" s="98">
        <v>1500</v>
      </c>
      <c r="H393" s="98">
        <v>0</v>
      </c>
      <c r="I393" s="98">
        <v>5025</v>
      </c>
      <c r="J393" s="98">
        <v>1005</v>
      </c>
      <c r="K393" s="98">
        <v>670</v>
      </c>
      <c r="L393" s="98">
        <f t="shared" si="38"/>
        <v>6461.313888888888</v>
      </c>
      <c r="M393" s="98"/>
      <c r="N393" s="98">
        <f t="shared" si="39"/>
        <v>465.27777777777783</v>
      </c>
      <c r="O393" s="98">
        <f t="shared" si="40"/>
        <v>4652.7777777777783</v>
      </c>
      <c r="P393" s="98">
        <v>1343.2583333333318</v>
      </c>
      <c r="Q393" s="98">
        <v>2311.5000000000005</v>
      </c>
      <c r="R393" s="98">
        <f t="shared" si="41"/>
        <v>50472.813888888886</v>
      </c>
      <c r="S393" s="98">
        <f t="shared" si="42"/>
        <v>50472.813888888886</v>
      </c>
      <c r="T393" s="98" t="s">
        <v>957</v>
      </c>
    </row>
    <row r="394" spans="1:20" ht="15.75" thickBot="1" x14ac:dyDescent="0.3">
      <c r="A394" s="257" t="s">
        <v>1477</v>
      </c>
      <c r="B394" s="106">
        <v>1</v>
      </c>
      <c r="C394" s="98">
        <f t="shared" si="36"/>
        <v>28500</v>
      </c>
      <c r="D394" s="98">
        <f t="shared" si="37"/>
        <v>33743.947866666669</v>
      </c>
      <c r="E394" s="98">
        <v>28500</v>
      </c>
      <c r="F394" s="98">
        <v>0</v>
      </c>
      <c r="G394" s="98">
        <v>1500</v>
      </c>
      <c r="H394" s="98">
        <v>0</v>
      </c>
      <c r="I394" s="98">
        <v>4275</v>
      </c>
      <c r="J394" s="98">
        <v>855</v>
      </c>
      <c r="K394" s="98">
        <v>570</v>
      </c>
      <c r="L394" s="98">
        <f t="shared" si="38"/>
        <v>5243.9478666666664</v>
      </c>
      <c r="M394" s="98"/>
      <c r="N394" s="98">
        <f t="shared" si="39"/>
        <v>395.83333333333331</v>
      </c>
      <c r="O394" s="98">
        <f t="shared" si="40"/>
        <v>3958.3333333333335</v>
      </c>
      <c r="P394" s="98">
        <v>889.78119999999944</v>
      </c>
      <c r="Q394" s="98">
        <v>1966.5000000000002</v>
      </c>
      <c r="R394" s="98">
        <f t="shared" si="41"/>
        <v>42910.447866666669</v>
      </c>
      <c r="S394" s="98">
        <f t="shared" si="42"/>
        <v>42910.447866666669</v>
      </c>
      <c r="T394" s="98" t="s">
        <v>957</v>
      </c>
    </row>
    <row r="395" spans="1:20" ht="23.25" thickBot="1" x14ac:dyDescent="0.3">
      <c r="A395" s="257" t="s">
        <v>1478</v>
      </c>
      <c r="B395" s="106">
        <v>1</v>
      </c>
      <c r="C395" s="98">
        <f t="shared" si="36"/>
        <v>28500</v>
      </c>
      <c r="D395" s="98">
        <f t="shared" si="37"/>
        <v>33743.947866666669</v>
      </c>
      <c r="E395" s="98">
        <v>28500</v>
      </c>
      <c r="F395" s="98">
        <v>0</v>
      </c>
      <c r="G395" s="98">
        <v>1500</v>
      </c>
      <c r="H395" s="98">
        <v>0</v>
      </c>
      <c r="I395" s="98">
        <v>4275</v>
      </c>
      <c r="J395" s="98">
        <v>855</v>
      </c>
      <c r="K395" s="98">
        <v>570</v>
      </c>
      <c r="L395" s="98">
        <f t="shared" si="38"/>
        <v>5243.9478666666664</v>
      </c>
      <c r="M395" s="98"/>
      <c r="N395" s="98">
        <f t="shared" si="39"/>
        <v>395.83333333333331</v>
      </c>
      <c r="O395" s="98">
        <f t="shared" si="40"/>
        <v>3958.3333333333335</v>
      </c>
      <c r="P395" s="98">
        <v>889.78119999999944</v>
      </c>
      <c r="Q395" s="98">
        <v>1966.5000000000002</v>
      </c>
      <c r="R395" s="98">
        <f t="shared" si="41"/>
        <v>42910.447866666669</v>
      </c>
      <c r="S395" s="98">
        <f t="shared" si="42"/>
        <v>42910.447866666669</v>
      </c>
      <c r="T395" s="98" t="s">
        <v>957</v>
      </c>
    </row>
    <row r="396" spans="1:20" ht="34.5" thickBot="1" x14ac:dyDescent="0.3">
      <c r="A396" s="257" t="s">
        <v>1479</v>
      </c>
      <c r="B396" s="106">
        <v>1</v>
      </c>
      <c r="C396" s="98">
        <f t="shared" si="36"/>
        <v>33500</v>
      </c>
      <c r="D396" s="98">
        <f t="shared" si="37"/>
        <v>39961.313888888886</v>
      </c>
      <c r="E396" s="98">
        <v>33500</v>
      </c>
      <c r="F396" s="98">
        <v>0</v>
      </c>
      <c r="G396" s="98">
        <v>1500</v>
      </c>
      <c r="H396" s="98">
        <v>0</v>
      </c>
      <c r="I396" s="98">
        <v>5025</v>
      </c>
      <c r="J396" s="98">
        <v>1005</v>
      </c>
      <c r="K396" s="98">
        <v>670</v>
      </c>
      <c r="L396" s="98">
        <f t="shared" si="38"/>
        <v>6461.313888888888</v>
      </c>
      <c r="M396" s="98"/>
      <c r="N396" s="98">
        <f t="shared" si="39"/>
        <v>465.27777777777783</v>
      </c>
      <c r="O396" s="98">
        <f t="shared" si="40"/>
        <v>4652.7777777777783</v>
      </c>
      <c r="P396" s="98">
        <v>1343.2583333333318</v>
      </c>
      <c r="Q396" s="98">
        <v>2311.5000000000005</v>
      </c>
      <c r="R396" s="98">
        <f t="shared" si="41"/>
        <v>50472.813888888886</v>
      </c>
      <c r="S396" s="98">
        <f t="shared" si="42"/>
        <v>50472.813888888886</v>
      </c>
      <c r="T396" s="98" t="s">
        <v>957</v>
      </c>
    </row>
    <row r="397" spans="1:20" ht="15.75" thickBot="1" x14ac:dyDescent="0.3">
      <c r="A397" s="257" t="s">
        <v>1480</v>
      </c>
      <c r="B397" s="106">
        <v>1</v>
      </c>
      <c r="C397" s="98">
        <f t="shared" si="36"/>
        <v>33500</v>
      </c>
      <c r="D397" s="98">
        <f t="shared" si="37"/>
        <v>39961.313888888886</v>
      </c>
      <c r="E397" s="98">
        <v>33500</v>
      </c>
      <c r="F397" s="98">
        <v>0</v>
      </c>
      <c r="G397" s="98">
        <v>1500</v>
      </c>
      <c r="H397" s="98">
        <v>0</v>
      </c>
      <c r="I397" s="98">
        <v>5025</v>
      </c>
      <c r="J397" s="98">
        <v>1005</v>
      </c>
      <c r="K397" s="98">
        <v>670</v>
      </c>
      <c r="L397" s="98">
        <f t="shared" si="38"/>
        <v>6461.313888888888</v>
      </c>
      <c r="M397" s="98"/>
      <c r="N397" s="98">
        <f t="shared" si="39"/>
        <v>465.27777777777783</v>
      </c>
      <c r="O397" s="98">
        <f t="shared" si="40"/>
        <v>4652.7777777777783</v>
      </c>
      <c r="P397" s="98">
        <v>1343.2583333333318</v>
      </c>
      <c r="Q397" s="98">
        <v>2311.5000000000005</v>
      </c>
      <c r="R397" s="98">
        <f t="shared" si="41"/>
        <v>50472.813888888886</v>
      </c>
      <c r="S397" s="98">
        <f t="shared" si="42"/>
        <v>50472.813888888886</v>
      </c>
      <c r="T397" s="98" t="s">
        <v>957</v>
      </c>
    </row>
    <row r="398" spans="1:20" ht="23.25" thickBot="1" x14ac:dyDescent="0.3">
      <c r="A398" s="257" t="s">
        <v>1481</v>
      </c>
      <c r="B398" s="106">
        <v>1</v>
      </c>
      <c r="C398" s="98">
        <f t="shared" si="36"/>
        <v>28500</v>
      </c>
      <c r="D398" s="98">
        <f t="shared" si="37"/>
        <v>33743.947866666669</v>
      </c>
      <c r="E398" s="98">
        <v>28500</v>
      </c>
      <c r="F398" s="98">
        <v>0</v>
      </c>
      <c r="G398" s="98">
        <v>1500</v>
      </c>
      <c r="H398" s="98">
        <v>0</v>
      </c>
      <c r="I398" s="98">
        <v>4275</v>
      </c>
      <c r="J398" s="98">
        <v>855</v>
      </c>
      <c r="K398" s="98">
        <v>570</v>
      </c>
      <c r="L398" s="98">
        <f t="shared" si="38"/>
        <v>5243.9478666666664</v>
      </c>
      <c r="M398" s="98"/>
      <c r="N398" s="98">
        <f t="shared" si="39"/>
        <v>395.83333333333331</v>
      </c>
      <c r="O398" s="98">
        <f t="shared" si="40"/>
        <v>3958.3333333333335</v>
      </c>
      <c r="P398" s="98">
        <v>889.78119999999944</v>
      </c>
      <c r="Q398" s="98">
        <v>1966.5000000000002</v>
      </c>
      <c r="R398" s="98">
        <f t="shared" si="41"/>
        <v>42910.447866666669</v>
      </c>
      <c r="S398" s="98">
        <f t="shared" si="42"/>
        <v>42910.447866666669</v>
      </c>
      <c r="T398" s="98" t="s">
        <v>957</v>
      </c>
    </row>
    <row r="399" spans="1:20" ht="15.75" thickBot="1" x14ac:dyDescent="0.3">
      <c r="A399" s="257" t="s">
        <v>1482</v>
      </c>
      <c r="B399" s="106">
        <v>1</v>
      </c>
      <c r="C399" s="98">
        <f t="shared" si="36"/>
        <v>33500</v>
      </c>
      <c r="D399" s="98">
        <f t="shared" si="37"/>
        <v>39961.313888888886</v>
      </c>
      <c r="E399" s="98">
        <v>33500</v>
      </c>
      <c r="F399" s="98">
        <v>0</v>
      </c>
      <c r="G399" s="98">
        <v>1500</v>
      </c>
      <c r="H399" s="98">
        <v>0</v>
      </c>
      <c r="I399" s="98">
        <v>5025</v>
      </c>
      <c r="J399" s="98">
        <v>1005</v>
      </c>
      <c r="K399" s="98">
        <v>670</v>
      </c>
      <c r="L399" s="98">
        <f t="shared" si="38"/>
        <v>6461.313888888888</v>
      </c>
      <c r="M399" s="98"/>
      <c r="N399" s="98">
        <f t="shared" si="39"/>
        <v>465.27777777777783</v>
      </c>
      <c r="O399" s="98">
        <f t="shared" si="40"/>
        <v>4652.7777777777783</v>
      </c>
      <c r="P399" s="98">
        <v>1343.2583333333318</v>
      </c>
      <c r="Q399" s="98">
        <v>2311.5000000000005</v>
      </c>
      <c r="R399" s="98">
        <f t="shared" si="41"/>
        <v>50472.813888888886</v>
      </c>
      <c r="S399" s="98">
        <f t="shared" si="42"/>
        <v>50472.813888888886</v>
      </c>
      <c r="T399" s="98" t="s">
        <v>957</v>
      </c>
    </row>
    <row r="400" spans="1:20" ht="23.25" thickBot="1" x14ac:dyDescent="0.3">
      <c r="A400" s="257" t="s">
        <v>1483</v>
      </c>
      <c r="B400" s="106">
        <v>1</v>
      </c>
      <c r="C400" s="98">
        <f t="shared" si="36"/>
        <v>33500</v>
      </c>
      <c r="D400" s="98">
        <f t="shared" si="37"/>
        <v>39961.313888888886</v>
      </c>
      <c r="E400" s="98">
        <v>33500</v>
      </c>
      <c r="F400" s="98">
        <v>0</v>
      </c>
      <c r="G400" s="98">
        <v>1500</v>
      </c>
      <c r="H400" s="98">
        <v>0</v>
      </c>
      <c r="I400" s="98">
        <v>5025</v>
      </c>
      <c r="J400" s="98">
        <v>1005</v>
      </c>
      <c r="K400" s="98">
        <v>670</v>
      </c>
      <c r="L400" s="98">
        <f t="shared" si="38"/>
        <v>6461.313888888888</v>
      </c>
      <c r="M400" s="98"/>
      <c r="N400" s="98">
        <f t="shared" si="39"/>
        <v>465.27777777777783</v>
      </c>
      <c r="O400" s="98">
        <f t="shared" si="40"/>
        <v>4652.7777777777783</v>
      </c>
      <c r="P400" s="98">
        <v>1343.2583333333318</v>
      </c>
      <c r="Q400" s="98">
        <v>2311.5000000000005</v>
      </c>
      <c r="R400" s="98">
        <f t="shared" si="41"/>
        <v>50472.813888888886</v>
      </c>
      <c r="S400" s="98">
        <f t="shared" si="42"/>
        <v>50472.813888888886</v>
      </c>
      <c r="T400" s="98" t="s">
        <v>957</v>
      </c>
    </row>
    <row r="401" spans="1:20" ht="15.75" thickBot="1" x14ac:dyDescent="0.3">
      <c r="A401" s="257" t="s">
        <v>1484</v>
      </c>
      <c r="B401" s="106">
        <v>1</v>
      </c>
      <c r="C401" s="98">
        <f t="shared" si="36"/>
        <v>28500</v>
      </c>
      <c r="D401" s="98">
        <f t="shared" si="37"/>
        <v>33743.947866666669</v>
      </c>
      <c r="E401" s="98">
        <v>28500</v>
      </c>
      <c r="F401" s="98">
        <v>0</v>
      </c>
      <c r="G401" s="98">
        <v>1500</v>
      </c>
      <c r="H401" s="98">
        <v>0</v>
      </c>
      <c r="I401" s="98">
        <v>4275</v>
      </c>
      <c r="J401" s="98">
        <v>855</v>
      </c>
      <c r="K401" s="98">
        <v>570</v>
      </c>
      <c r="L401" s="98">
        <f t="shared" si="38"/>
        <v>5243.9478666666664</v>
      </c>
      <c r="M401" s="98"/>
      <c r="N401" s="98">
        <f t="shared" si="39"/>
        <v>395.83333333333331</v>
      </c>
      <c r="O401" s="98">
        <f t="shared" si="40"/>
        <v>3958.3333333333335</v>
      </c>
      <c r="P401" s="98">
        <v>889.78119999999944</v>
      </c>
      <c r="Q401" s="98">
        <v>1966.5000000000002</v>
      </c>
      <c r="R401" s="98">
        <f t="shared" si="41"/>
        <v>42910.447866666669</v>
      </c>
      <c r="S401" s="98">
        <f t="shared" si="42"/>
        <v>42910.447866666669</v>
      </c>
      <c r="T401" s="98" t="s">
        <v>957</v>
      </c>
    </row>
    <row r="402" spans="1:20" ht="23.25" thickBot="1" x14ac:dyDescent="0.3">
      <c r="A402" s="257" t="s">
        <v>1485</v>
      </c>
      <c r="B402" s="106">
        <v>1</v>
      </c>
      <c r="C402" s="98">
        <f t="shared" si="36"/>
        <v>28500</v>
      </c>
      <c r="D402" s="98">
        <f t="shared" si="37"/>
        <v>33743.947866666669</v>
      </c>
      <c r="E402" s="98">
        <v>28500</v>
      </c>
      <c r="F402" s="98">
        <v>0</v>
      </c>
      <c r="G402" s="98">
        <v>1500</v>
      </c>
      <c r="H402" s="98">
        <v>0</v>
      </c>
      <c r="I402" s="98">
        <v>4275</v>
      </c>
      <c r="J402" s="98">
        <v>855</v>
      </c>
      <c r="K402" s="98">
        <v>570</v>
      </c>
      <c r="L402" s="98">
        <f t="shared" si="38"/>
        <v>5243.9478666666664</v>
      </c>
      <c r="M402" s="98"/>
      <c r="N402" s="98">
        <f t="shared" si="39"/>
        <v>395.83333333333331</v>
      </c>
      <c r="O402" s="98">
        <f t="shared" si="40"/>
        <v>3958.3333333333335</v>
      </c>
      <c r="P402" s="98">
        <v>889.78119999999944</v>
      </c>
      <c r="Q402" s="98">
        <v>1966.5000000000002</v>
      </c>
      <c r="R402" s="98">
        <f t="shared" si="41"/>
        <v>42910.447866666669</v>
      </c>
      <c r="S402" s="98">
        <f t="shared" si="42"/>
        <v>42910.447866666669</v>
      </c>
      <c r="T402" s="98" t="s">
        <v>957</v>
      </c>
    </row>
    <row r="403" spans="1:20" ht="15.75" thickBot="1" x14ac:dyDescent="0.3">
      <c r="A403" s="257" t="s">
        <v>1486</v>
      </c>
      <c r="B403" s="106">
        <v>1</v>
      </c>
      <c r="C403" s="98">
        <f t="shared" si="36"/>
        <v>28500</v>
      </c>
      <c r="D403" s="98">
        <f t="shared" si="37"/>
        <v>33743.947866666669</v>
      </c>
      <c r="E403" s="98">
        <v>28500</v>
      </c>
      <c r="F403" s="98">
        <v>0</v>
      </c>
      <c r="G403" s="98">
        <v>1500</v>
      </c>
      <c r="H403" s="98">
        <v>0</v>
      </c>
      <c r="I403" s="98">
        <v>4275</v>
      </c>
      <c r="J403" s="98">
        <v>855</v>
      </c>
      <c r="K403" s="98">
        <v>570</v>
      </c>
      <c r="L403" s="98">
        <f t="shared" si="38"/>
        <v>5243.9478666666664</v>
      </c>
      <c r="M403" s="98"/>
      <c r="N403" s="98">
        <f t="shared" si="39"/>
        <v>395.83333333333331</v>
      </c>
      <c r="O403" s="98">
        <f t="shared" si="40"/>
        <v>3958.3333333333335</v>
      </c>
      <c r="P403" s="98">
        <v>889.78119999999944</v>
      </c>
      <c r="Q403" s="98">
        <v>1966.5000000000002</v>
      </c>
      <c r="R403" s="98">
        <f t="shared" si="41"/>
        <v>42910.447866666669</v>
      </c>
      <c r="S403" s="98">
        <f t="shared" si="42"/>
        <v>42910.447866666669</v>
      </c>
      <c r="T403" s="98" t="s">
        <v>957</v>
      </c>
    </row>
    <row r="404" spans="1:20" ht="23.25" thickBot="1" x14ac:dyDescent="0.3">
      <c r="A404" s="257" t="s">
        <v>1487</v>
      </c>
      <c r="B404" s="106">
        <v>1</v>
      </c>
      <c r="C404" s="98">
        <f t="shared" si="36"/>
        <v>33500</v>
      </c>
      <c r="D404" s="98">
        <f t="shared" si="37"/>
        <v>39961.313888888886</v>
      </c>
      <c r="E404" s="98">
        <v>33500</v>
      </c>
      <c r="F404" s="98">
        <v>0</v>
      </c>
      <c r="G404" s="98">
        <v>1500</v>
      </c>
      <c r="H404" s="98">
        <v>0</v>
      </c>
      <c r="I404" s="98">
        <v>5025</v>
      </c>
      <c r="J404" s="98">
        <v>1005</v>
      </c>
      <c r="K404" s="98">
        <v>670</v>
      </c>
      <c r="L404" s="98">
        <f t="shared" si="38"/>
        <v>6461.313888888888</v>
      </c>
      <c r="M404" s="98"/>
      <c r="N404" s="98">
        <f t="shared" si="39"/>
        <v>465.27777777777783</v>
      </c>
      <c r="O404" s="98">
        <f t="shared" si="40"/>
        <v>4652.7777777777783</v>
      </c>
      <c r="P404" s="98">
        <v>1343.2583333333318</v>
      </c>
      <c r="Q404" s="98">
        <v>2311.5000000000005</v>
      </c>
      <c r="R404" s="98">
        <f t="shared" si="41"/>
        <v>50472.813888888886</v>
      </c>
      <c r="S404" s="98">
        <f t="shared" si="42"/>
        <v>50472.813888888886</v>
      </c>
      <c r="T404" s="98" t="s">
        <v>957</v>
      </c>
    </row>
    <row r="405" spans="1:20" ht="23.25" thickBot="1" x14ac:dyDescent="0.3">
      <c r="A405" s="257" t="s">
        <v>1488</v>
      </c>
      <c r="B405" s="106">
        <v>1</v>
      </c>
      <c r="C405" s="98">
        <f t="shared" si="36"/>
        <v>33500</v>
      </c>
      <c r="D405" s="98">
        <f t="shared" si="37"/>
        <v>39961.313888888886</v>
      </c>
      <c r="E405" s="98">
        <v>33500</v>
      </c>
      <c r="F405" s="98">
        <v>0</v>
      </c>
      <c r="G405" s="98">
        <v>1500</v>
      </c>
      <c r="H405" s="98">
        <v>0</v>
      </c>
      <c r="I405" s="98">
        <v>5025</v>
      </c>
      <c r="J405" s="98">
        <v>1005</v>
      </c>
      <c r="K405" s="98">
        <v>670</v>
      </c>
      <c r="L405" s="98">
        <f t="shared" si="38"/>
        <v>6461.313888888888</v>
      </c>
      <c r="M405" s="98"/>
      <c r="N405" s="98">
        <f t="shared" si="39"/>
        <v>465.27777777777783</v>
      </c>
      <c r="O405" s="98">
        <f t="shared" si="40"/>
        <v>4652.7777777777783</v>
      </c>
      <c r="P405" s="98">
        <v>1343.2583333333318</v>
      </c>
      <c r="Q405" s="98">
        <v>2311.5000000000005</v>
      </c>
      <c r="R405" s="98">
        <f t="shared" si="41"/>
        <v>50472.813888888886</v>
      </c>
      <c r="S405" s="98">
        <f t="shared" si="42"/>
        <v>50472.813888888886</v>
      </c>
      <c r="T405" s="98" t="s">
        <v>957</v>
      </c>
    </row>
    <row r="406" spans="1:20" ht="23.25" thickBot="1" x14ac:dyDescent="0.3">
      <c r="A406" s="257" t="s">
        <v>1489</v>
      </c>
      <c r="B406" s="106">
        <v>1</v>
      </c>
      <c r="C406" s="98">
        <f t="shared" si="36"/>
        <v>33500</v>
      </c>
      <c r="D406" s="98">
        <f t="shared" si="37"/>
        <v>39961.313888888886</v>
      </c>
      <c r="E406" s="98">
        <v>33500</v>
      </c>
      <c r="F406" s="98">
        <v>0</v>
      </c>
      <c r="G406" s="98">
        <v>1500</v>
      </c>
      <c r="H406" s="98">
        <v>0</v>
      </c>
      <c r="I406" s="98">
        <v>5025</v>
      </c>
      <c r="J406" s="98">
        <v>1005</v>
      </c>
      <c r="K406" s="98">
        <v>670</v>
      </c>
      <c r="L406" s="98">
        <f t="shared" si="38"/>
        <v>6461.313888888888</v>
      </c>
      <c r="M406" s="98"/>
      <c r="N406" s="98">
        <f t="shared" si="39"/>
        <v>465.27777777777783</v>
      </c>
      <c r="O406" s="98">
        <f t="shared" si="40"/>
        <v>4652.7777777777783</v>
      </c>
      <c r="P406" s="98">
        <v>1343.2583333333318</v>
      </c>
      <c r="Q406" s="98">
        <v>2311.5000000000005</v>
      </c>
      <c r="R406" s="98">
        <f t="shared" si="41"/>
        <v>50472.813888888886</v>
      </c>
      <c r="S406" s="98">
        <f t="shared" si="42"/>
        <v>50472.813888888886</v>
      </c>
      <c r="T406" s="98" t="s">
        <v>957</v>
      </c>
    </row>
    <row r="407" spans="1:20" ht="23.25" thickBot="1" x14ac:dyDescent="0.3">
      <c r="A407" s="257" t="s">
        <v>1490</v>
      </c>
      <c r="B407" s="106">
        <v>1</v>
      </c>
      <c r="C407" s="98">
        <f t="shared" si="36"/>
        <v>28500</v>
      </c>
      <c r="D407" s="98">
        <f t="shared" si="37"/>
        <v>33743.947866666669</v>
      </c>
      <c r="E407" s="98">
        <v>28500</v>
      </c>
      <c r="F407" s="98">
        <v>0</v>
      </c>
      <c r="G407" s="98">
        <v>1500</v>
      </c>
      <c r="H407" s="98">
        <v>0</v>
      </c>
      <c r="I407" s="98">
        <v>4275</v>
      </c>
      <c r="J407" s="98">
        <v>855</v>
      </c>
      <c r="K407" s="98">
        <v>570</v>
      </c>
      <c r="L407" s="98">
        <f t="shared" si="38"/>
        <v>5243.9478666666664</v>
      </c>
      <c r="M407" s="98"/>
      <c r="N407" s="98">
        <f t="shared" si="39"/>
        <v>395.83333333333331</v>
      </c>
      <c r="O407" s="98">
        <f t="shared" si="40"/>
        <v>3958.3333333333335</v>
      </c>
      <c r="P407" s="98">
        <v>889.78119999999944</v>
      </c>
      <c r="Q407" s="98">
        <v>1966.5000000000002</v>
      </c>
      <c r="R407" s="98">
        <f t="shared" si="41"/>
        <v>42910.447866666669</v>
      </c>
      <c r="S407" s="98">
        <f t="shared" si="42"/>
        <v>42910.447866666669</v>
      </c>
      <c r="T407" s="98" t="s">
        <v>957</v>
      </c>
    </row>
    <row r="408" spans="1:20" ht="15.75" thickBot="1" x14ac:dyDescent="0.3">
      <c r="A408" s="257" t="s">
        <v>1491</v>
      </c>
      <c r="B408" s="106">
        <v>1</v>
      </c>
      <c r="C408" s="98">
        <f t="shared" si="36"/>
        <v>28500</v>
      </c>
      <c r="D408" s="98">
        <f t="shared" si="37"/>
        <v>33743.947866666669</v>
      </c>
      <c r="E408" s="98">
        <v>28500</v>
      </c>
      <c r="F408" s="98">
        <v>0</v>
      </c>
      <c r="G408" s="98">
        <v>1500</v>
      </c>
      <c r="H408" s="98">
        <v>0</v>
      </c>
      <c r="I408" s="98">
        <v>4275</v>
      </c>
      <c r="J408" s="98">
        <v>855</v>
      </c>
      <c r="K408" s="98">
        <v>570</v>
      </c>
      <c r="L408" s="98">
        <f t="shared" si="38"/>
        <v>5243.9478666666664</v>
      </c>
      <c r="M408" s="98"/>
      <c r="N408" s="98">
        <f t="shared" si="39"/>
        <v>395.83333333333331</v>
      </c>
      <c r="O408" s="98">
        <f t="shared" si="40"/>
        <v>3958.3333333333335</v>
      </c>
      <c r="P408" s="98">
        <v>889.78119999999944</v>
      </c>
      <c r="Q408" s="98">
        <v>1966.5000000000002</v>
      </c>
      <c r="R408" s="98">
        <f t="shared" si="41"/>
        <v>42910.447866666669</v>
      </c>
      <c r="S408" s="98">
        <f t="shared" si="42"/>
        <v>42910.447866666669</v>
      </c>
      <c r="T408" s="98" t="s">
        <v>957</v>
      </c>
    </row>
    <row r="409" spans="1:20" ht="23.25" thickBot="1" x14ac:dyDescent="0.3">
      <c r="A409" s="257" t="s">
        <v>1492</v>
      </c>
      <c r="B409" s="106">
        <v>1</v>
      </c>
      <c r="C409" s="98">
        <f t="shared" si="36"/>
        <v>33500</v>
      </c>
      <c r="D409" s="98">
        <f t="shared" si="37"/>
        <v>39961.313888888886</v>
      </c>
      <c r="E409" s="98">
        <v>33500</v>
      </c>
      <c r="F409" s="98">
        <v>0</v>
      </c>
      <c r="G409" s="98">
        <v>1500</v>
      </c>
      <c r="H409" s="98">
        <v>0</v>
      </c>
      <c r="I409" s="98">
        <v>5025</v>
      </c>
      <c r="J409" s="98">
        <v>1005</v>
      </c>
      <c r="K409" s="98">
        <v>670</v>
      </c>
      <c r="L409" s="98">
        <f t="shared" si="38"/>
        <v>6461.313888888888</v>
      </c>
      <c r="M409" s="98"/>
      <c r="N409" s="98">
        <f t="shared" si="39"/>
        <v>465.27777777777783</v>
      </c>
      <c r="O409" s="98">
        <f t="shared" si="40"/>
        <v>4652.7777777777783</v>
      </c>
      <c r="P409" s="98">
        <v>1343.2583333333318</v>
      </c>
      <c r="Q409" s="98">
        <v>2311.5000000000005</v>
      </c>
      <c r="R409" s="98">
        <f t="shared" si="41"/>
        <v>50472.813888888886</v>
      </c>
      <c r="S409" s="98">
        <f t="shared" si="42"/>
        <v>50472.813888888886</v>
      </c>
      <c r="T409" s="98" t="s">
        <v>957</v>
      </c>
    </row>
    <row r="410" spans="1:20" ht="23.25" thickBot="1" x14ac:dyDescent="0.3">
      <c r="A410" s="257" t="s">
        <v>1493</v>
      </c>
      <c r="B410" s="106">
        <v>1</v>
      </c>
      <c r="C410" s="98">
        <f t="shared" si="36"/>
        <v>33500</v>
      </c>
      <c r="D410" s="98">
        <f t="shared" si="37"/>
        <v>39961.313888888886</v>
      </c>
      <c r="E410" s="98">
        <v>33500</v>
      </c>
      <c r="F410" s="98">
        <v>0</v>
      </c>
      <c r="G410" s="98">
        <v>1500</v>
      </c>
      <c r="H410" s="98">
        <v>0</v>
      </c>
      <c r="I410" s="98">
        <v>5025</v>
      </c>
      <c r="J410" s="98">
        <v>1005</v>
      </c>
      <c r="K410" s="98">
        <v>670</v>
      </c>
      <c r="L410" s="98">
        <f t="shared" si="38"/>
        <v>6461.313888888888</v>
      </c>
      <c r="M410" s="98"/>
      <c r="N410" s="98">
        <f t="shared" si="39"/>
        <v>465.27777777777783</v>
      </c>
      <c r="O410" s="98">
        <f t="shared" si="40"/>
        <v>4652.7777777777783</v>
      </c>
      <c r="P410" s="98">
        <v>1343.2583333333318</v>
      </c>
      <c r="Q410" s="98">
        <v>2311.5000000000005</v>
      </c>
      <c r="R410" s="98">
        <f t="shared" si="41"/>
        <v>50472.813888888886</v>
      </c>
      <c r="S410" s="98">
        <f t="shared" si="42"/>
        <v>50472.813888888886</v>
      </c>
      <c r="T410" s="98" t="s">
        <v>957</v>
      </c>
    </row>
    <row r="411" spans="1:20" ht="15.75" thickBot="1" x14ac:dyDescent="0.3">
      <c r="A411" s="257" t="s">
        <v>1494</v>
      </c>
      <c r="B411" s="106">
        <v>1</v>
      </c>
      <c r="C411" s="98">
        <f t="shared" si="36"/>
        <v>28500</v>
      </c>
      <c r="D411" s="98">
        <f t="shared" si="37"/>
        <v>33743.947866666669</v>
      </c>
      <c r="E411" s="98">
        <v>28500</v>
      </c>
      <c r="F411" s="98">
        <v>0</v>
      </c>
      <c r="G411" s="98">
        <v>1500</v>
      </c>
      <c r="H411" s="98">
        <v>0</v>
      </c>
      <c r="I411" s="98">
        <v>4275</v>
      </c>
      <c r="J411" s="98">
        <v>855</v>
      </c>
      <c r="K411" s="98">
        <v>570</v>
      </c>
      <c r="L411" s="98">
        <f t="shared" si="38"/>
        <v>5243.9478666666664</v>
      </c>
      <c r="M411" s="98"/>
      <c r="N411" s="98">
        <f t="shared" si="39"/>
        <v>395.83333333333331</v>
      </c>
      <c r="O411" s="98">
        <f t="shared" si="40"/>
        <v>3958.3333333333335</v>
      </c>
      <c r="P411" s="98">
        <v>889.78119999999944</v>
      </c>
      <c r="Q411" s="98">
        <v>1966.5000000000002</v>
      </c>
      <c r="R411" s="98">
        <f t="shared" si="41"/>
        <v>42910.447866666669</v>
      </c>
      <c r="S411" s="98">
        <f t="shared" si="42"/>
        <v>42910.447866666669</v>
      </c>
      <c r="T411" s="98" t="s">
        <v>957</v>
      </c>
    </row>
    <row r="412" spans="1:20" ht="23.25" thickBot="1" x14ac:dyDescent="0.3">
      <c r="A412" s="257" t="s">
        <v>1495</v>
      </c>
      <c r="B412" s="106">
        <v>1</v>
      </c>
      <c r="C412" s="98">
        <f t="shared" si="36"/>
        <v>28500</v>
      </c>
      <c r="D412" s="98">
        <f t="shared" si="37"/>
        <v>33743.947866666669</v>
      </c>
      <c r="E412" s="98">
        <v>28500</v>
      </c>
      <c r="F412" s="98">
        <v>0</v>
      </c>
      <c r="G412" s="98">
        <v>1500</v>
      </c>
      <c r="H412" s="98">
        <v>0</v>
      </c>
      <c r="I412" s="98">
        <v>4275</v>
      </c>
      <c r="J412" s="98">
        <v>855</v>
      </c>
      <c r="K412" s="98">
        <v>570</v>
      </c>
      <c r="L412" s="98">
        <f t="shared" si="38"/>
        <v>5243.9478666666664</v>
      </c>
      <c r="M412" s="98"/>
      <c r="N412" s="98">
        <f t="shared" si="39"/>
        <v>395.83333333333331</v>
      </c>
      <c r="O412" s="98">
        <f t="shared" si="40"/>
        <v>3958.3333333333335</v>
      </c>
      <c r="P412" s="98">
        <v>889.78119999999944</v>
      </c>
      <c r="Q412" s="98">
        <v>1966.5000000000002</v>
      </c>
      <c r="R412" s="98">
        <f t="shared" si="41"/>
        <v>42910.447866666669</v>
      </c>
      <c r="S412" s="98">
        <f t="shared" si="42"/>
        <v>42910.447866666669</v>
      </c>
      <c r="T412" s="98" t="s">
        <v>957</v>
      </c>
    </row>
    <row r="413" spans="1:20" ht="23.25" thickBot="1" x14ac:dyDescent="0.3">
      <c r="A413" s="257" t="s">
        <v>1496</v>
      </c>
      <c r="B413" s="106">
        <v>1</v>
      </c>
      <c r="C413" s="98">
        <f t="shared" si="36"/>
        <v>30000</v>
      </c>
      <c r="D413" s="98">
        <f t="shared" si="37"/>
        <v>35603.313663377194</v>
      </c>
      <c r="E413" s="98">
        <v>30000</v>
      </c>
      <c r="F413" s="98">
        <v>0</v>
      </c>
      <c r="G413" s="98">
        <v>0</v>
      </c>
      <c r="H413" s="98">
        <v>0</v>
      </c>
      <c r="I413" s="98">
        <v>4500</v>
      </c>
      <c r="J413" s="98">
        <v>900</v>
      </c>
      <c r="K413" s="98">
        <v>600</v>
      </c>
      <c r="L413" s="98">
        <f t="shared" si="38"/>
        <v>5603.3136633771937</v>
      </c>
      <c r="M413" s="98"/>
      <c r="N413" s="98">
        <f t="shared" si="39"/>
        <v>416.66666666666669</v>
      </c>
      <c r="O413" s="98">
        <f t="shared" si="40"/>
        <v>4166.666666666667</v>
      </c>
      <c r="P413" s="98">
        <v>1019.9803300438597</v>
      </c>
      <c r="Q413" s="98">
        <v>2070.0000000000005</v>
      </c>
      <c r="R413" s="98">
        <f t="shared" si="41"/>
        <v>43673.313663377194</v>
      </c>
      <c r="S413" s="98">
        <f t="shared" si="42"/>
        <v>43673.313663377194</v>
      </c>
      <c r="T413" s="98" t="s">
        <v>957</v>
      </c>
    </row>
    <row r="414" spans="1:20" ht="23.25" thickBot="1" x14ac:dyDescent="0.3">
      <c r="A414" s="257" t="s">
        <v>1497</v>
      </c>
      <c r="B414" s="106">
        <v>1</v>
      </c>
      <c r="C414" s="98">
        <f t="shared" si="36"/>
        <v>36324</v>
      </c>
      <c r="D414" s="98">
        <f t="shared" si="37"/>
        <v>43334.424999999996</v>
      </c>
      <c r="E414" s="98">
        <v>36324</v>
      </c>
      <c r="F414" s="98">
        <v>0</v>
      </c>
      <c r="G414" s="98">
        <v>0</v>
      </c>
      <c r="H414" s="98">
        <v>0</v>
      </c>
      <c r="I414" s="98">
        <v>5448.5999999999995</v>
      </c>
      <c r="J414" s="98">
        <v>1089.72</v>
      </c>
      <c r="K414" s="98">
        <v>726.48</v>
      </c>
      <c r="L414" s="98">
        <f t="shared" si="38"/>
        <v>7010.4249999999975</v>
      </c>
      <c r="M414" s="98"/>
      <c r="N414" s="98">
        <f t="shared" si="39"/>
        <v>504.5</v>
      </c>
      <c r="O414" s="98">
        <f t="shared" si="40"/>
        <v>5045</v>
      </c>
      <c r="P414" s="98">
        <v>1460.9249999999977</v>
      </c>
      <c r="Q414" s="98">
        <v>2506.3560000000002</v>
      </c>
      <c r="R414" s="98">
        <f t="shared" si="41"/>
        <v>53105.580999999998</v>
      </c>
      <c r="S414" s="98">
        <f t="shared" si="42"/>
        <v>53105.580999999998</v>
      </c>
      <c r="T414" s="98" t="s">
        <v>957</v>
      </c>
    </row>
    <row r="415" spans="1:20" ht="23.25" thickBot="1" x14ac:dyDescent="0.3">
      <c r="A415" s="257" t="s">
        <v>1498</v>
      </c>
      <c r="B415" s="106">
        <v>1</v>
      </c>
      <c r="C415" s="98">
        <f t="shared" si="36"/>
        <v>33500</v>
      </c>
      <c r="D415" s="98">
        <f t="shared" si="37"/>
        <v>39961.313888888886</v>
      </c>
      <c r="E415" s="98">
        <v>33500</v>
      </c>
      <c r="F415" s="98">
        <v>0</v>
      </c>
      <c r="G415" s="98">
        <v>1500</v>
      </c>
      <c r="H415" s="98">
        <v>0</v>
      </c>
      <c r="I415" s="98">
        <v>5025</v>
      </c>
      <c r="J415" s="98">
        <v>1005</v>
      </c>
      <c r="K415" s="98">
        <v>670</v>
      </c>
      <c r="L415" s="98">
        <f t="shared" si="38"/>
        <v>6461.313888888888</v>
      </c>
      <c r="M415" s="98"/>
      <c r="N415" s="98">
        <f t="shared" si="39"/>
        <v>465.27777777777783</v>
      </c>
      <c r="O415" s="98">
        <f t="shared" si="40"/>
        <v>4652.7777777777783</v>
      </c>
      <c r="P415" s="98">
        <v>1343.2583333333318</v>
      </c>
      <c r="Q415" s="98">
        <v>2311.5000000000005</v>
      </c>
      <c r="R415" s="98">
        <f t="shared" si="41"/>
        <v>50472.813888888886</v>
      </c>
      <c r="S415" s="98">
        <f t="shared" si="42"/>
        <v>50472.813888888886</v>
      </c>
      <c r="T415" s="98" t="s">
        <v>957</v>
      </c>
    </row>
    <row r="416" spans="1:20" ht="23.25" thickBot="1" x14ac:dyDescent="0.3">
      <c r="A416" s="257" t="s">
        <v>1499</v>
      </c>
      <c r="B416" s="106">
        <v>1</v>
      </c>
      <c r="C416" s="98">
        <f t="shared" si="36"/>
        <v>30000</v>
      </c>
      <c r="D416" s="98">
        <f t="shared" si="37"/>
        <v>35603.313663377194</v>
      </c>
      <c r="E416" s="98">
        <v>30000</v>
      </c>
      <c r="F416" s="98">
        <v>0</v>
      </c>
      <c r="G416" s="98">
        <v>0</v>
      </c>
      <c r="H416" s="98">
        <v>0</v>
      </c>
      <c r="I416" s="98">
        <v>4500</v>
      </c>
      <c r="J416" s="98">
        <v>900</v>
      </c>
      <c r="K416" s="98">
        <v>600</v>
      </c>
      <c r="L416" s="98">
        <f t="shared" si="38"/>
        <v>5603.3136633771937</v>
      </c>
      <c r="M416" s="98"/>
      <c r="N416" s="98">
        <f t="shared" si="39"/>
        <v>416.66666666666669</v>
      </c>
      <c r="O416" s="98">
        <f t="shared" si="40"/>
        <v>4166.666666666667</v>
      </c>
      <c r="P416" s="98">
        <v>1019.9803300438597</v>
      </c>
      <c r="Q416" s="98">
        <v>2070.0000000000005</v>
      </c>
      <c r="R416" s="98">
        <f t="shared" si="41"/>
        <v>43673.313663377194</v>
      </c>
      <c r="S416" s="98">
        <f t="shared" si="42"/>
        <v>43673.313663377194</v>
      </c>
      <c r="T416" s="98" t="s">
        <v>957</v>
      </c>
    </row>
    <row r="417" spans="1:20" ht="23.25" thickBot="1" x14ac:dyDescent="0.3">
      <c r="A417" s="257" t="s">
        <v>1500</v>
      </c>
      <c r="B417" s="106">
        <v>1</v>
      </c>
      <c r="C417" s="98">
        <f t="shared" si="36"/>
        <v>33500</v>
      </c>
      <c r="D417" s="98">
        <f t="shared" si="37"/>
        <v>39961.313888888886</v>
      </c>
      <c r="E417" s="98">
        <v>33500</v>
      </c>
      <c r="F417" s="98">
        <v>0</v>
      </c>
      <c r="G417" s="98">
        <v>1500</v>
      </c>
      <c r="H417" s="98">
        <v>0</v>
      </c>
      <c r="I417" s="98">
        <v>5025</v>
      </c>
      <c r="J417" s="98">
        <v>1005</v>
      </c>
      <c r="K417" s="98">
        <v>670</v>
      </c>
      <c r="L417" s="98">
        <f t="shared" si="38"/>
        <v>6461.313888888888</v>
      </c>
      <c r="M417" s="98"/>
      <c r="N417" s="98">
        <f t="shared" si="39"/>
        <v>465.27777777777783</v>
      </c>
      <c r="O417" s="98">
        <f t="shared" si="40"/>
        <v>4652.7777777777783</v>
      </c>
      <c r="P417" s="98">
        <v>1343.2583333333318</v>
      </c>
      <c r="Q417" s="98">
        <v>2311.5000000000005</v>
      </c>
      <c r="R417" s="98">
        <f t="shared" si="41"/>
        <v>50472.813888888886</v>
      </c>
      <c r="S417" s="98">
        <f t="shared" si="42"/>
        <v>50472.813888888886</v>
      </c>
      <c r="T417" s="98" t="s">
        <v>957</v>
      </c>
    </row>
    <row r="418" spans="1:20" ht="23.25" thickBot="1" x14ac:dyDescent="0.3">
      <c r="A418" s="257" t="s">
        <v>1501</v>
      </c>
      <c r="B418" s="106">
        <v>1</v>
      </c>
      <c r="C418" s="98">
        <f t="shared" si="36"/>
        <v>28500</v>
      </c>
      <c r="D418" s="98">
        <f t="shared" si="37"/>
        <v>33743.947866666669</v>
      </c>
      <c r="E418" s="98">
        <v>28500</v>
      </c>
      <c r="F418" s="98">
        <v>0</v>
      </c>
      <c r="G418" s="98">
        <v>1500</v>
      </c>
      <c r="H418" s="98">
        <v>0</v>
      </c>
      <c r="I418" s="98">
        <v>4275</v>
      </c>
      <c r="J418" s="98">
        <v>855</v>
      </c>
      <c r="K418" s="98">
        <v>570</v>
      </c>
      <c r="L418" s="98">
        <f t="shared" si="38"/>
        <v>5243.9478666666664</v>
      </c>
      <c r="M418" s="98"/>
      <c r="N418" s="98">
        <f t="shared" si="39"/>
        <v>395.83333333333331</v>
      </c>
      <c r="O418" s="98">
        <f t="shared" si="40"/>
        <v>3958.3333333333335</v>
      </c>
      <c r="P418" s="98">
        <v>889.78119999999944</v>
      </c>
      <c r="Q418" s="98">
        <v>1966.5000000000002</v>
      </c>
      <c r="R418" s="98">
        <f t="shared" si="41"/>
        <v>42910.447866666669</v>
      </c>
      <c r="S418" s="98">
        <f t="shared" si="42"/>
        <v>42910.447866666669</v>
      </c>
      <c r="T418" s="98" t="s">
        <v>957</v>
      </c>
    </row>
    <row r="419" spans="1:20" ht="34.5" thickBot="1" x14ac:dyDescent="0.3">
      <c r="A419" s="257" t="s">
        <v>1502</v>
      </c>
      <c r="B419" s="106">
        <v>1</v>
      </c>
      <c r="C419" s="98">
        <f t="shared" si="36"/>
        <v>33500</v>
      </c>
      <c r="D419" s="98">
        <f t="shared" si="37"/>
        <v>39961.313888888886</v>
      </c>
      <c r="E419" s="98">
        <v>33500</v>
      </c>
      <c r="F419" s="98">
        <v>0</v>
      </c>
      <c r="G419" s="98">
        <v>1500</v>
      </c>
      <c r="H419" s="98">
        <v>0</v>
      </c>
      <c r="I419" s="98">
        <v>5025</v>
      </c>
      <c r="J419" s="98">
        <v>1005</v>
      </c>
      <c r="K419" s="98">
        <v>670</v>
      </c>
      <c r="L419" s="98">
        <f t="shared" si="38"/>
        <v>6461.313888888888</v>
      </c>
      <c r="M419" s="98"/>
      <c r="N419" s="98">
        <f t="shared" si="39"/>
        <v>465.27777777777783</v>
      </c>
      <c r="O419" s="98">
        <f t="shared" si="40"/>
        <v>4652.7777777777783</v>
      </c>
      <c r="P419" s="98">
        <v>1343.2583333333318</v>
      </c>
      <c r="Q419" s="98">
        <v>2311.5000000000005</v>
      </c>
      <c r="R419" s="98">
        <f t="shared" si="41"/>
        <v>50472.813888888886</v>
      </c>
      <c r="S419" s="98">
        <f t="shared" si="42"/>
        <v>50472.813888888886</v>
      </c>
      <c r="T419" s="98" t="s">
        <v>957</v>
      </c>
    </row>
    <row r="420" spans="1:20" ht="34.5" thickBot="1" x14ac:dyDescent="0.3">
      <c r="A420" s="257" t="s">
        <v>1503</v>
      </c>
      <c r="B420" s="106">
        <v>1</v>
      </c>
      <c r="C420" s="98">
        <f t="shared" si="36"/>
        <v>28500</v>
      </c>
      <c r="D420" s="98">
        <f t="shared" si="37"/>
        <v>33743.947866666669</v>
      </c>
      <c r="E420" s="98">
        <v>28500</v>
      </c>
      <c r="F420" s="98">
        <v>0</v>
      </c>
      <c r="G420" s="98">
        <v>1500</v>
      </c>
      <c r="H420" s="98">
        <v>0</v>
      </c>
      <c r="I420" s="98">
        <v>4275</v>
      </c>
      <c r="J420" s="98">
        <v>855</v>
      </c>
      <c r="K420" s="98">
        <v>570</v>
      </c>
      <c r="L420" s="98">
        <f t="shared" si="38"/>
        <v>5243.9478666666664</v>
      </c>
      <c r="M420" s="98"/>
      <c r="N420" s="98">
        <f t="shared" si="39"/>
        <v>395.83333333333331</v>
      </c>
      <c r="O420" s="98">
        <f t="shared" si="40"/>
        <v>3958.3333333333335</v>
      </c>
      <c r="P420" s="98">
        <v>889.78119999999944</v>
      </c>
      <c r="Q420" s="98">
        <v>1966.5000000000002</v>
      </c>
      <c r="R420" s="98">
        <f t="shared" si="41"/>
        <v>42910.447866666669</v>
      </c>
      <c r="S420" s="98">
        <f t="shared" si="42"/>
        <v>42910.447866666669</v>
      </c>
      <c r="T420" s="98" t="s">
        <v>960</v>
      </c>
    </row>
    <row r="421" spans="1:20" ht="23.25" thickBot="1" x14ac:dyDescent="0.3">
      <c r="A421" s="257" t="s">
        <v>1504</v>
      </c>
      <c r="B421" s="106">
        <v>1</v>
      </c>
      <c r="C421" s="98">
        <f t="shared" si="36"/>
        <v>33500</v>
      </c>
      <c r="D421" s="98">
        <f t="shared" si="37"/>
        <v>39961.313888888886</v>
      </c>
      <c r="E421" s="98">
        <v>33500</v>
      </c>
      <c r="F421" s="98">
        <v>0</v>
      </c>
      <c r="G421" s="98">
        <v>1500</v>
      </c>
      <c r="H421" s="98">
        <v>0</v>
      </c>
      <c r="I421" s="98">
        <v>5025</v>
      </c>
      <c r="J421" s="98">
        <v>1005</v>
      </c>
      <c r="K421" s="98">
        <v>670</v>
      </c>
      <c r="L421" s="98">
        <f t="shared" si="38"/>
        <v>6461.313888888888</v>
      </c>
      <c r="M421" s="98"/>
      <c r="N421" s="98">
        <f t="shared" si="39"/>
        <v>465.27777777777783</v>
      </c>
      <c r="O421" s="98">
        <f t="shared" si="40"/>
        <v>4652.7777777777783</v>
      </c>
      <c r="P421" s="98">
        <v>1343.2583333333318</v>
      </c>
      <c r="Q421" s="98">
        <v>2311.5000000000005</v>
      </c>
      <c r="R421" s="98">
        <f t="shared" si="41"/>
        <v>50472.813888888886</v>
      </c>
      <c r="S421" s="98">
        <f t="shared" si="42"/>
        <v>50472.813888888886</v>
      </c>
      <c r="T421" s="98" t="s">
        <v>957</v>
      </c>
    </row>
    <row r="422" spans="1:20" ht="23.25" thickBot="1" x14ac:dyDescent="0.3">
      <c r="A422" s="257" t="s">
        <v>1505</v>
      </c>
      <c r="B422" s="106">
        <v>1</v>
      </c>
      <c r="C422" s="98">
        <f t="shared" si="36"/>
        <v>28500</v>
      </c>
      <c r="D422" s="98">
        <f t="shared" si="37"/>
        <v>33743.947866666669</v>
      </c>
      <c r="E422" s="98">
        <v>28500</v>
      </c>
      <c r="F422" s="98">
        <v>0</v>
      </c>
      <c r="G422" s="98">
        <v>1500</v>
      </c>
      <c r="H422" s="98">
        <v>0</v>
      </c>
      <c r="I422" s="98">
        <v>4275</v>
      </c>
      <c r="J422" s="98">
        <v>855</v>
      </c>
      <c r="K422" s="98">
        <v>570</v>
      </c>
      <c r="L422" s="98">
        <f t="shared" si="38"/>
        <v>5243.9478666666664</v>
      </c>
      <c r="M422" s="98"/>
      <c r="N422" s="98">
        <f t="shared" si="39"/>
        <v>395.83333333333331</v>
      </c>
      <c r="O422" s="98">
        <f t="shared" si="40"/>
        <v>3958.3333333333335</v>
      </c>
      <c r="P422" s="98">
        <v>889.78119999999944</v>
      </c>
      <c r="Q422" s="98">
        <v>1966.5000000000002</v>
      </c>
      <c r="R422" s="98">
        <f t="shared" si="41"/>
        <v>42910.447866666669</v>
      </c>
      <c r="S422" s="98">
        <f t="shared" si="42"/>
        <v>42910.447866666669</v>
      </c>
      <c r="T422" s="98" t="s">
        <v>957</v>
      </c>
    </row>
    <row r="423" spans="1:20" ht="23.25" thickBot="1" x14ac:dyDescent="0.3">
      <c r="A423" s="257" t="s">
        <v>1506</v>
      </c>
      <c r="B423" s="106">
        <v>1</v>
      </c>
      <c r="C423" s="98">
        <f t="shared" si="36"/>
        <v>33500</v>
      </c>
      <c r="D423" s="98">
        <f t="shared" si="37"/>
        <v>39961.313888888886</v>
      </c>
      <c r="E423" s="98">
        <v>33500</v>
      </c>
      <c r="F423" s="98">
        <v>0</v>
      </c>
      <c r="G423" s="98">
        <v>1500</v>
      </c>
      <c r="H423" s="98">
        <v>0</v>
      </c>
      <c r="I423" s="98">
        <v>5025</v>
      </c>
      <c r="J423" s="98">
        <v>1005</v>
      </c>
      <c r="K423" s="98">
        <v>670</v>
      </c>
      <c r="L423" s="98">
        <f t="shared" si="38"/>
        <v>6461.313888888888</v>
      </c>
      <c r="M423" s="98"/>
      <c r="N423" s="98">
        <f t="shared" si="39"/>
        <v>465.27777777777783</v>
      </c>
      <c r="O423" s="98">
        <f t="shared" si="40"/>
        <v>4652.7777777777783</v>
      </c>
      <c r="P423" s="98">
        <v>1343.2583333333318</v>
      </c>
      <c r="Q423" s="98">
        <v>2311.5000000000005</v>
      </c>
      <c r="R423" s="98">
        <f t="shared" si="41"/>
        <v>50472.813888888886</v>
      </c>
      <c r="S423" s="98">
        <f t="shared" si="42"/>
        <v>50472.813888888886</v>
      </c>
      <c r="T423" s="98" t="s">
        <v>957</v>
      </c>
    </row>
    <row r="424" spans="1:20" ht="15.75" thickBot="1" x14ac:dyDescent="0.3">
      <c r="A424" s="257" t="s">
        <v>1507</v>
      </c>
      <c r="B424" s="106">
        <v>1</v>
      </c>
      <c r="C424" s="98">
        <f t="shared" si="36"/>
        <v>33500</v>
      </c>
      <c r="D424" s="98">
        <f t="shared" si="37"/>
        <v>39961.313888888886</v>
      </c>
      <c r="E424" s="98">
        <v>33500</v>
      </c>
      <c r="F424" s="98">
        <v>0</v>
      </c>
      <c r="G424" s="98">
        <v>1500</v>
      </c>
      <c r="H424" s="98">
        <v>0</v>
      </c>
      <c r="I424" s="98">
        <v>5025</v>
      </c>
      <c r="J424" s="98">
        <v>1005</v>
      </c>
      <c r="K424" s="98">
        <v>670</v>
      </c>
      <c r="L424" s="98">
        <f t="shared" si="38"/>
        <v>6461.313888888888</v>
      </c>
      <c r="M424" s="98"/>
      <c r="N424" s="98">
        <f t="shared" si="39"/>
        <v>465.27777777777783</v>
      </c>
      <c r="O424" s="98">
        <f t="shared" si="40"/>
        <v>4652.7777777777783</v>
      </c>
      <c r="P424" s="98">
        <v>1343.2583333333318</v>
      </c>
      <c r="Q424" s="98">
        <v>2311.5000000000005</v>
      </c>
      <c r="R424" s="98">
        <f t="shared" si="41"/>
        <v>50472.813888888886</v>
      </c>
      <c r="S424" s="98">
        <f t="shared" si="42"/>
        <v>50472.813888888886</v>
      </c>
      <c r="T424" s="98" t="s">
        <v>957</v>
      </c>
    </row>
    <row r="425" spans="1:20" ht="15.75" thickBot="1" x14ac:dyDescent="0.3">
      <c r="A425" s="257" t="s">
        <v>1508</v>
      </c>
      <c r="B425" s="106">
        <v>1</v>
      </c>
      <c r="C425" s="98">
        <f t="shared" si="36"/>
        <v>33500</v>
      </c>
      <c r="D425" s="98">
        <f t="shared" si="37"/>
        <v>39961.313888888886</v>
      </c>
      <c r="E425" s="98">
        <v>33500</v>
      </c>
      <c r="F425" s="98">
        <v>0</v>
      </c>
      <c r="G425" s="98">
        <v>1500</v>
      </c>
      <c r="H425" s="98">
        <v>0</v>
      </c>
      <c r="I425" s="98">
        <v>5025</v>
      </c>
      <c r="J425" s="98">
        <v>1005</v>
      </c>
      <c r="K425" s="98">
        <v>670</v>
      </c>
      <c r="L425" s="98">
        <f t="shared" si="38"/>
        <v>6461.313888888888</v>
      </c>
      <c r="M425" s="98"/>
      <c r="N425" s="98">
        <f t="shared" si="39"/>
        <v>465.27777777777783</v>
      </c>
      <c r="O425" s="98">
        <f t="shared" si="40"/>
        <v>4652.7777777777783</v>
      </c>
      <c r="P425" s="98">
        <v>1343.2583333333318</v>
      </c>
      <c r="Q425" s="98">
        <v>2311.5000000000005</v>
      </c>
      <c r="R425" s="98">
        <f t="shared" si="41"/>
        <v>50472.813888888886</v>
      </c>
      <c r="S425" s="98">
        <f t="shared" si="42"/>
        <v>50472.813888888886</v>
      </c>
      <c r="T425" s="98" t="s">
        <v>957</v>
      </c>
    </row>
    <row r="426" spans="1:20" ht="23.25" thickBot="1" x14ac:dyDescent="0.3">
      <c r="A426" s="257" t="s">
        <v>1509</v>
      </c>
      <c r="B426" s="106">
        <v>1</v>
      </c>
      <c r="C426" s="98">
        <f t="shared" si="36"/>
        <v>28500</v>
      </c>
      <c r="D426" s="98">
        <f t="shared" si="37"/>
        <v>33743.947866666669</v>
      </c>
      <c r="E426" s="98">
        <v>28500</v>
      </c>
      <c r="F426" s="98">
        <v>0</v>
      </c>
      <c r="G426" s="98">
        <v>1500</v>
      </c>
      <c r="H426" s="98">
        <v>0</v>
      </c>
      <c r="I426" s="98">
        <v>4275</v>
      </c>
      <c r="J426" s="98">
        <v>855</v>
      </c>
      <c r="K426" s="98">
        <v>570</v>
      </c>
      <c r="L426" s="98">
        <f t="shared" si="38"/>
        <v>5243.9478666666664</v>
      </c>
      <c r="M426" s="98"/>
      <c r="N426" s="98">
        <f t="shared" si="39"/>
        <v>395.83333333333331</v>
      </c>
      <c r="O426" s="98">
        <f t="shared" si="40"/>
        <v>3958.3333333333335</v>
      </c>
      <c r="P426" s="98">
        <v>889.78119999999944</v>
      </c>
      <c r="Q426" s="98">
        <v>1966.5000000000002</v>
      </c>
      <c r="R426" s="98">
        <f t="shared" si="41"/>
        <v>42910.447866666669</v>
      </c>
      <c r="S426" s="98">
        <f t="shared" si="42"/>
        <v>42910.447866666669</v>
      </c>
      <c r="T426" s="98" t="s">
        <v>957</v>
      </c>
    </row>
    <row r="427" spans="1:20" ht="23.25" thickBot="1" x14ac:dyDescent="0.3">
      <c r="A427" s="257" t="s">
        <v>1510</v>
      </c>
      <c r="B427" s="106">
        <v>1</v>
      </c>
      <c r="C427" s="98">
        <f t="shared" si="36"/>
        <v>28500</v>
      </c>
      <c r="D427" s="98">
        <f t="shared" si="37"/>
        <v>33743.947866666669</v>
      </c>
      <c r="E427" s="98">
        <v>28500</v>
      </c>
      <c r="F427" s="98">
        <v>0</v>
      </c>
      <c r="G427" s="98">
        <v>1500</v>
      </c>
      <c r="H427" s="98">
        <v>0</v>
      </c>
      <c r="I427" s="98">
        <v>4275</v>
      </c>
      <c r="J427" s="98">
        <v>855</v>
      </c>
      <c r="K427" s="98">
        <v>570</v>
      </c>
      <c r="L427" s="98">
        <f t="shared" si="38"/>
        <v>5243.9478666666664</v>
      </c>
      <c r="M427" s="98"/>
      <c r="N427" s="98">
        <f t="shared" si="39"/>
        <v>395.83333333333331</v>
      </c>
      <c r="O427" s="98">
        <f t="shared" si="40"/>
        <v>3958.3333333333335</v>
      </c>
      <c r="P427" s="98">
        <v>889.78119999999944</v>
      </c>
      <c r="Q427" s="98">
        <v>1966.5000000000002</v>
      </c>
      <c r="R427" s="98">
        <f t="shared" si="41"/>
        <v>42910.447866666669</v>
      </c>
      <c r="S427" s="98">
        <f t="shared" si="42"/>
        <v>42910.447866666669</v>
      </c>
      <c r="T427" s="98" t="s">
        <v>957</v>
      </c>
    </row>
    <row r="428" spans="1:20" ht="23.25" thickBot="1" x14ac:dyDescent="0.3">
      <c r="A428" s="257" t="s">
        <v>1511</v>
      </c>
      <c r="B428" s="106">
        <v>1</v>
      </c>
      <c r="C428" s="98">
        <f t="shared" si="36"/>
        <v>28500</v>
      </c>
      <c r="D428" s="98">
        <f t="shared" si="37"/>
        <v>33743.947866666669</v>
      </c>
      <c r="E428" s="98">
        <v>28500</v>
      </c>
      <c r="F428" s="98">
        <v>0</v>
      </c>
      <c r="G428" s="98">
        <v>1500</v>
      </c>
      <c r="H428" s="98">
        <v>0</v>
      </c>
      <c r="I428" s="98">
        <v>4275</v>
      </c>
      <c r="J428" s="98">
        <v>855</v>
      </c>
      <c r="K428" s="98">
        <v>570</v>
      </c>
      <c r="L428" s="98">
        <f t="shared" si="38"/>
        <v>5243.9478666666664</v>
      </c>
      <c r="M428" s="98"/>
      <c r="N428" s="98">
        <f t="shared" si="39"/>
        <v>395.83333333333331</v>
      </c>
      <c r="O428" s="98">
        <f t="shared" si="40"/>
        <v>3958.3333333333335</v>
      </c>
      <c r="P428" s="98">
        <v>889.78119999999944</v>
      </c>
      <c r="Q428" s="98">
        <v>1966.5000000000002</v>
      </c>
      <c r="R428" s="98">
        <f t="shared" si="41"/>
        <v>42910.447866666669</v>
      </c>
      <c r="S428" s="98">
        <f t="shared" si="42"/>
        <v>42910.447866666669</v>
      </c>
      <c r="T428" s="98" t="s">
        <v>957</v>
      </c>
    </row>
    <row r="429" spans="1:20" ht="23.25" thickBot="1" x14ac:dyDescent="0.3">
      <c r="A429" s="257" t="s">
        <v>1512</v>
      </c>
      <c r="B429" s="106">
        <v>1</v>
      </c>
      <c r="C429" s="98">
        <f t="shared" si="36"/>
        <v>33500</v>
      </c>
      <c r="D429" s="98">
        <f t="shared" si="37"/>
        <v>39961.313888888886</v>
      </c>
      <c r="E429" s="98">
        <v>33500</v>
      </c>
      <c r="F429" s="98">
        <v>0</v>
      </c>
      <c r="G429" s="98">
        <v>1500</v>
      </c>
      <c r="H429" s="98">
        <v>0</v>
      </c>
      <c r="I429" s="98">
        <v>5025</v>
      </c>
      <c r="J429" s="98">
        <v>1005</v>
      </c>
      <c r="K429" s="98">
        <v>670</v>
      </c>
      <c r="L429" s="98">
        <f t="shared" si="38"/>
        <v>6461.313888888888</v>
      </c>
      <c r="M429" s="98"/>
      <c r="N429" s="98">
        <f t="shared" si="39"/>
        <v>465.27777777777783</v>
      </c>
      <c r="O429" s="98">
        <f t="shared" si="40"/>
        <v>4652.7777777777783</v>
      </c>
      <c r="P429" s="98">
        <v>1343.2583333333318</v>
      </c>
      <c r="Q429" s="98">
        <v>2311.5000000000005</v>
      </c>
      <c r="R429" s="98">
        <f t="shared" si="41"/>
        <v>50472.813888888886</v>
      </c>
      <c r="S429" s="98">
        <f t="shared" si="42"/>
        <v>50472.813888888886</v>
      </c>
      <c r="T429" s="98" t="s">
        <v>957</v>
      </c>
    </row>
    <row r="430" spans="1:20" ht="15.75" thickBot="1" x14ac:dyDescent="0.3">
      <c r="A430" s="257" t="s">
        <v>1513</v>
      </c>
      <c r="B430" s="106">
        <v>1</v>
      </c>
      <c r="C430" s="98">
        <f t="shared" si="36"/>
        <v>33500</v>
      </c>
      <c r="D430" s="98">
        <f t="shared" si="37"/>
        <v>39961.313888888886</v>
      </c>
      <c r="E430" s="98">
        <v>33500</v>
      </c>
      <c r="F430" s="98">
        <v>0</v>
      </c>
      <c r="G430" s="98">
        <v>1500</v>
      </c>
      <c r="H430" s="98">
        <v>0</v>
      </c>
      <c r="I430" s="98">
        <v>5025</v>
      </c>
      <c r="J430" s="98">
        <v>1005</v>
      </c>
      <c r="K430" s="98">
        <v>670</v>
      </c>
      <c r="L430" s="98">
        <f t="shared" si="38"/>
        <v>6461.313888888888</v>
      </c>
      <c r="M430" s="98"/>
      <c r="N430" s="98">
        <f t="shared" si="39"/>
        <v>465.27777777777783</v>
      </c>
      <c r="O430" s="98">
        <f t="shared" si="40"/>
        <v>4652.7777777777783</v>
      </c>
      <c r="P430" s="98">
        <v>1343.2583333333318</v>
      </c>
      <c r="Q430" s="98">
        <v>2311.5000000000005</v>
      </c>
      <c r="R430" s="98">
        <f t="shared" si="41"/>
        <v>50472.813888888886</v>
      </c>
      <c r="S430" s="98">
        <f t="shared" si="42"/>
        <v>50472.813888888886</v>
      </c>
      <c r="T430" s="98" t="s">
        <v>957</v>
      </c>
    </row>
    <row r="431" spans="1:20" ht="23.25" thickBot="1" x14ac:dyDescent="0.3">
      <c r="A431" s="257" t="s">
        <v>1514</v>
      </c>
      <c r="B431" s="106">
        <v>1</v>
      </c>
      <c r="C431" s="98">
        <f t="shared" si="36"/>
        <v>38500</v>
      </c>
      <c r="D431" s="98">
        <f t="shared" si="37"/>
        <v>45933.536111111112</v>
      </c>
      <c r="E431" s="98">
        <v>38500</v>
      </c>
      <c r="F431" s="98">
        <v>0</v>
      </c>
      <c r="G431" s="98">
        <v>1500</v>
      </c>
      <c r="H431" s="98">
        <v>0</v>
      </c>
      <c r="I431" s="98">
        <v>5775</v>
      </c>
      <c r="J431" s="98">
        <v>1155</v>
      </c>
      <c r="K431" s="98">
        <v>770</v>
      </c>
      <c r="L431" s="98">
        <f t="shared" si="38"/>
        <v>7433.5361111111106</v>
      </c>
      <c r="M431" s="98"/>
      <c r="N431" s="98">
        <f t="shared" si="39"/>
        <v>534.72222222222217</v>
      </c>
      <c r="O431" s="98">
        <f t="shared" si="40"/>
        <v>5347.2222222222217</v>
      </c>
      <c r="P431" s="98">
        <v>1551.5916666666674</v>
      </c>
      <c r="Q431" s="98">
        <v>2656.5000000000005</v>
      </c>
      <c r="R431" s="98">
        <f t="shared" si="41"/>
        <v>57790.036111111112</v>
      </c>
      <c r="S431" s="98">
        <f t="shared" si="42"/>
        <v>57790.036111111112</v>
      </c>
      <c r="T431" s="98" t="s">
        <v>957</v>
      </c>
    </row>
    <row r="432" spans="1:20" ht="23.25" thickBot="1" x14ac:dyDescent="0.3">
      <c r="A432" s="257" t="s">
        <v>1515</v>
      </c>
      <c r="B432" s="106">
        <v>1</v>
      </c>
      <c r="C432" s="98">
        <f t="shared" si="36"/>
        <v>38500</v>
      </c>
      <c r="D432" s="98">
        <f t="shared" si="37"/>
        <v>45933.536111111112</v>
      </c>
      <c r="E432" s="98">
        <v>38500</v>
      </c>
      <c r="F432" s="98">
        <v>0</v>
      </c>
      <c r="G432" s="98">
        <v>1500</v>
      </c>
      <c r="H432" s="98">
        <v>0</v>
      </c>
      <c r="I432" s="98">
        <v>5775</v>
      </c>
      <c r="J432" s="98">
        <v>1155</v>
      </c>
      <c r="K432" s="98">
        <v>770</v>
      </c>
      <c r="L432" s="98">
        <f t="shared" si="38"/>
        <v>7433.5361111111106</v>
      </c>
      <c r="M432" s="98"/>
      <c r="N432" s="98">
        <f t="shared" si="39"/>
        <v>534.72222222222217</v>
      </c>
      <c r="O432" s="98">
        <f t="shared" si="40"/>
        <v>5347.2222222222217</v>
      </c>
      <c r="P432" s="98">
        <v>1551.5916666666674</v>
      </c>
      <c r="Q432" s="98">
        <v>2656.5000000000005</v>
      </c>
      <c r="R432" s="98">
        <f t="shared" si="41"/>
        <v>57790.036111111112</v>
      </c>
      <c r="S432" s="98">
        <f t="shared" si="42"/>
        <v>57790.036111111112</v>
      </c>
      <c r="T432" s="98" t="s">
        <v>957</v>
      </c>
    </row>
    <row r="433" spans="1:20" ht="23.25" thickBot="1" x14ac:dyDescent="0.3">
      <c r="A433" s="257" t="s">
        <v>1516</v>
      </c>
      <c r="B433" s="106">
        <v>1</v>
      </c>
      <c r="C433" s="98">
        <f t="shared" si="36"/>
        <v>38500</v>
      </c>
      <c r="D433" s="98">
        <f t="shared" si="37"/>
        <v>45933.536111111112</v>
      </c>
      <c r="E433" s="98">
        <v>38500</v>
      </c>
      <c r="F433" s="98">
        <v>0</v>
      </c>
      <c r="G433" s="98">
        <v>1500</v>
      </c>
      <c r="H433" s="98">
        <v>0</v>
      </c>
      <c r="I433" s="98">
        <v>5775</v>
      </c>
      <c r="J433" s="98">
        <v>1155</v>
      </c>
      <c r="K433" s="98">
        <v>770</v>
      </c>
      <c r="L433" s="98">
        <f t="shared" si="38"/>
        <v>7433.5361111111106</v>
      </c>
      <c r="M433" s="98"/>
      <c r="N433" s="98">
        <f t="shared" si="39"/>
        <v>534.72222222222217</v>
      </c>
      <c r="O433" s="98">
        <f t="shared" si="40"/>
        <v>5347.2222222222217</v>
      </c>
      <c r="P433" s="98">
        <v>1551.5916666666674</v>
      </c>
      <c r="Q433" s="98">
        <v>2656.5000000000005</v>
      </c>
      <c r="R433" s="98">
        <f t="shared" si="41"/>
        <v>57790.036111111112</v>
      </c>
      <c r="S433" s="98">
        <f t="shared" si="42"/>
        <v>57790.036111111112</v>
      </c>
      <c r="T433" s="98" t="s">
        <v>957</v>
      </c>
    </row>
    <row r="434" spans="1:20" ht="23.25" thickBot="1" x14ac:dyDescent="0.3">
      <c r="A434" s="257" t="s">
        <v>1517</v>
      </c>
      <c r="B434" s="106">
        <v>1</v>
      </c>
      <c r="C434" s="98">
        <f t="shared" si="36"/>
        <v>38500</v>
      </c>
      <c r="D434" s="98">
        <f t="shared" si="37"/>
        <v>45933.536111111112</v>
      </c>
      <c r="E434" s="98">
        <v>38500</v>
      </c>
      <c r="F434" s="98">
        <v>0</v>
      </c>
      <c r="G434" s="98">
        <v>1500</v>
      </c>
      <c r="H434" s="98">
        <v>0</v>
      </c>
      <c r="I434" s="98">
        <v>5775</v>
      </c>
      <c r="J434" s="98">
        <v>1155</v>
      </c>
      <c r="K434" s="98">
        <v>770</v>
      </c>
      <c r="L434" s="98">
        <f t="shared" si="38"/>
        <v>7433.5361111111106</v>
      </c>
      <c r="M434" s="98"/>
      <c r="N434" s="98">
        <f t="shared" si="39"/>
        <v>534.72222222222217</v>
      </c>
      <c r="O434" s="98">
        <f t="shared" si="40"/>
        <v>5347.2222222222217</v>
      </c>
      <c r="P434" s="98">
        <v>1551.5916666666674</v>
      </c>
      <c r="Q434" s="98">
        <v>2656.5000000000005</v>
      </c>
      <c r="R434" s="98">
        <f t="shared" si="41"/>
        <v>57790.036111111112</v>
      </c>
      <c r="S434" s="98">
        <f t="shared" si="42"/>
        <v>57790.036111111112</v>
      </c>
      <c r="T434" s="98" t="s">
        <v>957</v>
      </c>
    </row>
    <row r="435" spans="1:20" ht="34.5" thickBot="1" x14ac:dyDescent="0.3">
      <c r="A435" s="257" t="s">
        <v>1518</v>
      </c>
      <c r="B435" s="106">
        <v>1</v>
      </c>
      <c r="C435" s="98">
        <f t="shared" si="36"/>
        <v>43500</v>
      </c>
      <c r="D435" s="98">
        <f t="shared" si="37"/>
        <v>51905.758333333331</v>
      </c>
      <c r="E435" s="98">
        <v>43500</v>
      </c>
      <c r="F435" s="98">
        <v>0</v>
      </c>
      <c r="G435" s="98">
        <v>1500</v>
      </c>
      <c r="H435" s="98">
        <v>0</v>
      </c>
      <c r="I435" s="98">
        <v>6525</v>
      </c>
      <c r="J435" s="98">
        <v>1305</v>
      </c>
      <c r="K435" s="98">
        <v>870</v>
      </c>
      <c r="L435" s="98">
        <f t="shared" si="38"/>
        <v>8405.758333333335</v>
      </c>
      <c r="M435" s="98"/>
      <c r="N435" s="98">
        <f t="shared" si="39"/>
        <v>604.16666666666663</v>
      </c>
      <c r="O435" s="98">
        <f t="shared" si="40"/>
        <v>6041.666666666667</v>
      </c>
      <c r="P435" s="98">
        <v>1759.9250000000011</v>
      </c>
      <c r="Q435" s="98">
        <v>3001.5</v>
      </c>
      <c r="R435" s="98">
        <f t="shared" si="41"/>
        <v>65107.258333333331</v>
      </c>
      <c r="S435" s="98">
        <f t="shared" si="42"/>
        <v>65107.258333333331</v>
      </c>
      <c r="T435" s="98" t="s">
        <v>957</v>
      </c>
    </row>
    <row r="436" spans="1:20" ht="34.5" thickBot="1" x14ac:dyDescent="0.3">
      <c r="A436" s="257" t="s">
        <v>1519</v>
      </c>
      <c r="B436" s="106">
        <v>1</v>
      </c>
      <c r="C436" s="98">
        <f t="shared" si="36"/>
        <v>37575</v>
      </c>
      <c r="D436" s="98">
        <f t="shared" si="37"/>
        <v>44828.675000000003</v>
      </c>
      <c r="E436" s="98">
        <v>37575</v>
      </c>
      <c r="F436" s="98">
        <v>0</v>
      </c>
      <c r="G436" s="98">
        <v>0</v>
      </c>
      <c r="H436" s="98">
        <v>0</v>
      </c>
      <c r="I436" s="98">
        <v>5636.25</v>
      </c>
      <c r="J436" s="98">
        <v>1127.25</v>
      </c>
      <c r="K436" s="98">
        <v>751.5</v>
      </c>
      <c r="L436" s="98">
        <f t="shared" si="38"/>
        <v>7253.6750000000011</v>
      </c>
      <c r="M436" s="98"/>
      <c r="N436" s="98">
        <f t="shared" si="39"/>
        <v>521.875</v>
      </c>
      <c r="O436" s="98">
        <f t="shared" si="40"/>
        <v>5218.75</v>
      </c>
      <c r="P436" s="98">
        <v>1513.0500000000011</v>
      </c>
      <c r="Q436" s="98">
        <v>2592.6750000000002</v>
      </c>
      <c r="R436" s="98">
        <f t="shared" si="41"/>
        <v>54936.350000000006</v>
      </c>
      <c r="S436" s="98">
        <f t="shared" si="42"/>
        <v>54936.350000000006</v>
      </c>
      <c r="T436" s="98" t="s">
        <v>957</v>
      </c>
    </row>
    <row r="437" spans="1:20" ht="23.25" thickBot="1" x14ac:dyDescent="0.3">
      <c r="A437" s="257" t="s">
        <v>1520</v>
      </c>
      <c r="B437" s="106">
        <v>1</v>
      </c>
      <c r="C437" s="98">
        <f t="shared" si="36"/>
        <v>38500</v>
      </c>
      <c r="D437" s="98">
        <f t="shared" si="37"/>
        <v>45933.536111111112</v>
      </c>
      <c r="E437" s="98">
        <v>38500</v>
      </c>
      <c r="F437" s="98">
        <v>0</v>
      </c>
      <c r="G437" s="98">
        <v>1500</v>
      </c>
      <c r="H437" s="98">
        <v>0</v>
      </c>
      <c r="I437" s="98">
        <v>5775</v>
      </c>
      <c r="J437" s="98">
        <v>1155</v>
      </c>
      <c r="K437" s="98">
        <v>770</v>
      </c>
      <c r="L437" s="98">
        <f t="shared" si="38"/>
        <v>7433.5361111111106</v>
      </c>
      <c r="M437" s="98"/>
      <c r="N437" s="98">
        <f t="shared" si="39"/>
        <v>534.72222222222217</v>
      </c>
      <c r="O437" s="98">
        <f t="shared" si="40"/>
        <v>5347.2222222222217</v>
      </c>
      <c r="P437" s="98">
        <v>1551.5916666666674</v>
      </c>
      <c r="Q437" s="98">
        <v>2656.5000000000005</v>
      </c>
      <c r="R437" s="98">
        <f t="shared" si="41"/>
        <v>57790.036111111112</v>
      </c>
      <c r="S437" s="98">
        <f t="shared" si="42"/>
        <v>57790.036111111112</v>
      </c>
      <c r="T437" s="98" t="s">
        <v>957</v>
      </c>
    </row>
    <row r="438" spans="1:20" ht="23.25" thickBot="1" x14ac:dyDescent="0.3">
      <c r="A438" s="257" t="s">
        <v>1521</v>
      </c>
      <c r="B438" s="106">
        <v>1</v>
      </c>
      <c r="C438" s="98">
        <f t="shared" si="36"/>
        <v>38500</v>
      </c>
      <c r="D438" s="98">
        <f t="shared" si="37"/>
        <v>45933.536111111112</v>
      </c>
      <c r="E438" s="98">
        <v>38500</v>
      </c>
      <c r="F438" s="98">
        <v>0</v>
      </c>
      <c r="G438" s="98">
        <v>1500</v>
      </c>
      <c r="H438" s="98">
        <v>0</v>
      </c>
      <c r="I438" s="98">
        <v>5775</v>
      </c>
      <c r="J438" s="98">
        <v>1155</v>
      </c>
      <c r="K438" s="98">
        <v>770</v>
      </c>
      <c r="L438" s="98">
        <f t="shared" si="38"/>
        <v>7433.5361111111106</v>
      </c>
      <c r="M438" s="98"/>
      <c r="N438" s="98">
        <f t="shared" si="39"/>
        <v>534.72222222222217</v>
      </c>
      <c r="O438" s="98">
        <f t="shared" si="40"/>
        <v>5347.2222222222217</v>
      </c>
      <c r="P438" s="98">
        <v>1551.5916666666674</v>
      </c>
      <c r="Q438" s="98">
        <v>2656.5000000000005</v>
      </c>
      <c r="R438" s="98">
        <f t="shared" si="41"/>
        <v>57790.036111111112</v>
      </c>
      <c r="S438" s="98">
        <f t="shared" si="42"/>
        <v>57790.036111111112</v>
      </c>
      <c r="T438" s="98" t="s">
        <v>957</v>
      </c>
    </row>
    <row r="439" spans="1:20" ht="23.25" thickBot="1" x14ac:dyDescent="0.3">
      <c r="A439" s="257" t="s">
        <v>1522</v>
      </c>
      <c r="B439" s="106">
        <v>1</v>
      </c>
      <c r="C439" s="98">
        <f t="shared" si="36"/>
        <v>43500</v>
      </c>
      <c r="D439" s="98">
        <f t="shared" si="37"/>
        <v>51905.758333333331</v>
      </c>
      <c r="E439" s="98">
        <v>43500</v>
      </c>
      <c r="F439" s="98">
        <v>0</v>
      </c>
      <c r="G439" s="98">
        <v>1500</v>
      </c>
      <c r="H439" s="98">
        <v>0</v>
      </c>
      <c r="I439" s="98">
        <v>6525</v>
      </c>
      <c r="J439" s="98">
        <v>1305</v>
      </c>
      <c r="K439" s="98">
        <v>870</v>
      </c>
      <c r="L439" s="98">
        <f t="shared" si="38"/>
        <v>8405.758333333335</v>
      </c>
      <c r="M439" s="98"/>
      <c r="N439" s="98">
        <f t="shared" si="39"/>
        <v>604.16666666666663</v>
      </c>
      <c r="O439" s="98">
        <f t="shared" si="40"/>
        <v>6041.666666666667</v>
      </c>
      <c r="P439" s="98">
        <v>1759.9250000000011</v>
      </c>
      <c r="Q439" s="98">
        <v>3001.5</v>
      </c>
      <c r="R439" s="98">
        <f t="shared" si="41"/>
        <v>65107.258333333331</v>
      </c>
      <c r="S439" s="98">
        <f t="shared" si="42"/>
        <v>65107.258333333331</v>
      </c>
      <c r="T439" s="98" t="s">
        <v>957</v>
      </c>
    </row>
    <row r="440" spans="1:20" ht="23.25" thickBot="1" x14ac:dyDescent="0.3">
      <c r="A440" s="257" t="s">
        <v>1523</v>
      </c>
      <c r="B440" s="106">
        <v>1</v>
      </c>
      <c r="C440" s="98">
        <f t="shared" si="36"/>
        <v>38500</v>
      </c>
      <c r="D440" s="98">
        <f t="shared" si="37"/>
        <v>45933.536111111112</v>
      </c>
      <c r="E440" s="98">
        <v>38500</v>
      </c>
      <c r="F440" s="98">
        <v>0</v>
      </c>
      <c r="G440" s="98">
        <v>1500</v>
      </c>
      <c r="H440" s="98">
        <v>0</v>
      </c>
      <c r="I440" s="98">
        <v>5775</v>
      </c>
      <c r="J440" s="98">
        <v>1155</v>
      </c>
      <c r="K440" s="98">
        <v>770</v>
      </c>
      <c r="L440" s="98">
        <f t="shared" si="38"/>
        <v>7433.5361111111106</v>
      </c>
      <c r="M440" s="98"/>
      <c r="N440" s="98">
        <f t="shared" si="39"/>
        <v>534.72222222222217</v>
      </c>
      <c r="O440" s="98">
        <f t="shared" si="40"/>
        <v>5347.2222222222217</v>
      </c>
      <c r="P440" s="98">
        <v>1551.5916666666674</v>
      </c>
      <c r="Q440" s="98">
        <v>2656.5000000000005</v>
      </c>
      <c r="R440" s="98">
        <f t="shared" si="41"/>
        <v>57790.036111111112</v>
      </c>
      <c r="S440" s="98">
        <f t="shared" si="42"/>
        <v>57790.036111111112</v>
      </c>
      <c r="T440" s="98" t="s">
        <v>957</v>
      </c>
    </row>
    <row r="441" spans="1:20" ht="23.25" thickBot="1" x14ac:dyDescent="0.3">
      <c r="A441" s="257" t="s">
        <v>1524</v>
      </c>
      <c r="B441" s="106">
        <v>1</v>
      </c>
      <c r="C441" s="98">
        <f t="shared" si="36"/>
        <v>43500</v>
      </c>
      <c r="D441" s="98">
        <f t="shared" si="37"/>
        <v>51905.758333333331</v>
      </c>
      <c r="E441" s="98">
        <v>43500</v>
      </c>
      <c r="F441" s="98">
        <v>0</v>
      </c>
      <c r="G441" s="98">
        <v>1500</v>
      </c>
      <c r="H441" s="98">
        <v>0</v>
      </c>
      <c r="I441" s="98">
        <v>6525</v>
      </c>
      <c r="J441" s="98">
        <v>1305</v>
      </c>
      <c r="K441" s="98">
        <v>870</v>
      </c>
      <c r="L441" s="98">
        <f t="shared" si="38"/>
        <v>8405.758333333335</v>
      </c>
      <c r="M441" s="98"/>
      <c r="N441" s="98">
        <f t="shared" si="39"/>
        <v>604.16666666666663</v>
      </c>
      <c r="O441" s="98">
        <f t="shared" si="40"/>
        <v>6041.666666666667</v>
      </c>
      <c r="P441" s="98">
        <v>1759.9250000000011</v>
      </c>
      <c r="Q441" s="98">
        <v>3001.5</v>
      </c>
      <c r="R441" s="98">
        <f t="shared" si="41"/>
        <v>65107.258333333331</v>
      </c>
      <c r="S441" s="98">
        <f t="shared" si="42"/>
        <v>65107.258333333331</v>
      </c>
      <c r="T441" s="98" t="s">
        <v>957</v>
      </c>
    </row>
    <row r="442" spans="1:20" ht="23.25" thickBot="1" x14ac:dyDescent="0.3">
      <c r="A442" s="257" t="s">
        <v>1525</v>
      </c>
      <c r="B442" s="106">
        <v>1</v>
      </c>
      <c r="C442" s="98">
        <f t="shared" si="36"/>
        <v>38500</v>
      </c>
      <c r="D442" s="98">
        <f t="shared" si="37"/>
        <v>45933.536111111112</v>
      </c>
      <c r="E442" s="98">
        <v>38500</v>
      </c>
      <c r="F442" s="98">
        <v>0</v>
      </c>
      <c r="G442" s="98">
        <v>1500</v>
      </c>
      <c r="H442" s="98">
        <v>0</v>
      </c>
      <c r="I442" s="98">
        <v>5775</v>
      </c>
      <c r="J442" s="98">
        <v>1155</v>
      </c>
      <c r="K442" s="98">
        <v>770</v>
      </c>
      <c r="L442" s="98">
        <f t="shared" si="38"/>
        <v>7433.5361111111106</v>
      </c>
      <c r="M442" s="98"/>
      <c r="N442" s="98">
        <f t="shared" si="39"/>
        <v>534.72222222222217</v>
      </c>
      <c r="O442" s="98">
        <f t="shared" si="40"/>
        <v>5347.2222222222217</v>
      </c>
      <c r="P442" s="98">
        <v>1551.5916666666674</v>
      </c>
      <c r="Q442" s="98">
        <v>2656.5000000000005</v>
      </c>
      <c r="R442" s="98">
        <f t="shared" si="41"/>
        <v>57790.036111111112</v>
      </c>
      <c r="S442" s="98">
        <f t="shared" si="42"/>
        <v>57790.036111111112</v>
      </c>
      <c r="T442" s="98" t="s">
        <v>957</v>
      </c>
    </row>
    <row r="443" spans="1:20" ht="34.5" thickBot="1" x14ac:dyDescent="0.3">
      <c r="A443" s="257" t="s">
        <v>1526</v>
      </c>
      <c r="B443" s="106">
        <v>1</v>
      </c>
      <c r="C443" s="98">
        <f t="shared" si="36"/>
        <v>43500</v>
      </c>
      <c r="D443" s="98">
        <f t="shared" si="37"/>
        <v>51905.758333333331</v>
      </c>
      <c r="E443" s="98">
        <v>43500</v>
      </c>
      <c r="F443" s="98">
        <v>0</v>
      </c>
      <c r="G443" s="98">
        <v>1500</v>
      </c>
      <c r="H443" s="98">
        <v>0</v>
      </c>
      <c r="I443" s="98">
        <v>6525</v>
      </c>
      <c r="J443" s="98">
        <v>1305</v>
      </c>
      <c r="K443" s="98">
        <v>870</v>
      </c>
      <c r="L443" s="98">
        <f t="shared" si="38"/>
        <v>8405.758333333335</v>
      </c>
      <c r="M443" s="98"/>
      <c r="N443" s="98">
        <f t="shared" si="39"/>
        <v>604.16666666666663</v>
      </c>
      <c r="O443" s="98">
        <f t="shared" si="40"/>
        <v>6041.666666666667</v>
      </c>
      <c r="P443" s="98">
        <v>1759.9250000000011</v>
      </c>
      <c r="Q443" s="98">
        <v>3001.5</v>
      </c>
      <c r="R443" s="98">
        <f t="shared" si="41"/>
        <v>65107.258333333331</v>
      </c>
      <c r="S443" s="98">
        <f t="shared" si="42"/>
        <v>65107.258333333331</v>
      </c>
      <c r="T443" s="98" t="s">
        <v>957</v>
      </c>
    </row>
    <row r="444" spans="1:20" ht="23.25" thickBot="1" x14ac:dyDescent="0.3">
      <c r="A444" s="257" t="s">
        <v>1527</v>
      </c>
      <c r="B444" s="106">
        <v>1</v>
      </c>
      <c r="C444" s="98">
        <f t="shared" si="36"/>
        <v>33500</v>
      </c>
      <c r="D444" s="98">
        <f t="shared" si="37"/>
        <v>39961.313888888886</v>
      </c>
      <c r="E444" s="98">
        <v>33500</v>
      </c>
      <c r="F444" s="98">
        <v>1272.9166666666667</v>
      </c>
      <c r="G444" s="98">
        <v>1500</v>
      </c>
      <c r="H444" s="98">
        <v>0</v>
      </c>
      <c r="I444" s="98">
        <v>5025</v>
      </c>
      <c r="J444" s="98">
        <v>1005</v>
      </c>
      <c r="K444" s="98">
        <v>670</v>
      </c>
      <c r="L444" s="98">
        <f t="shared" si="38"/>
        <v>6461.313888888888</v>
      </c>
      <c r="M444" s="98"/>
      <c r="N444" s="98">
        <f t="shared" si="39"/>
        <v>465.27777777777783</v>
      </c>
      <c r="O444" s="98">
        <f t="shared" si="40"/>
        <v>4652.7777777777783</v>
      </c>
      <c r="P444" s="98">
        <v>1343.2583333333318</v>
      </c>
      <c r="Q444" s="98">
        <v>2311.5000000000005</v>
      </c>
      <c r="R444" s="98">
        <f t="shared" si="41"/>
        <v>51745.73055555555</v>
      </c>
      <c r="S444" s="98">
        <f t="shared" si="42"/>
        <v>51745.73055555555</v>
      </c>
      <c r="T444" s="98" t="s">
        <v>957</v>
      </c>
    </row>
    <row r="445" spans="1:20" ht="34.5" thickBot="1" x14ac:dyDescent="0.3">
      <c r="A445" s="257" t="s">
        <v>1528</v>
      </c>
      <c r="B445" s="106">
        <v>1</v>
      </c>
      <c r="C445" s="98">
        <f t="shared" si="36"/>
        <v>43500</v>
      </c>
      <c r="D445" s="98">
        <f t="shared" si="37"/>
        <v>51905.758333333331</v>
      </c>
      <c r="E445" s="98">
        <v>43500</v>
      </c>
      <c r="F445" s="98">
        <v>0</v>
      </c>
      <c r="G445" s="98">
        <v>1500</v>
      </c>
      <c r="H445" s="98">
        <v>0</v>
      </c>
      <c r="I445" s="98">
        <v>6525</v>
      </c>
      <c r="J445" s="98">
        <v>1305</v>
      </c>
      <c r="K445" s="98">
        <v>870</v>
      </c>
      <c r="L445" s="98">
        <f t="shared" si="38"/>
        <v>8405.758333333335</v>
      </c>
      <c r="M445" s="98"/>
      <c r="N445" s="98">
        <f t="shared" si="39"/>
        <v>604.16666666666663</v>
      </c>
      <c r="O445" s="98">
        <f t="shared" si="40"/>
        <v>6041.666666666667</v>
      </c>
      <c r="P445" s="98">
        <v>1759.9250000000011</v>
      </c>
      <c r="Q445" s="98">
        <v>3001.5</v>
      </c>
      <c r="R445" s="98">
        <f t="shared" si="41"/>
        <v>65107.258333333331</v>
      </c>
      <c r="S445" s="98">
        <f t="shared" si="42"/>
        <v>65107.258333333331</v>
      </c>
      <c r="T445" s="98" t="s">
        <v>957</v>
      </c>
    </row>
    <row r="446" spans="1:20" ht="23.25" thickBot="1" x14ac:dyDescent="0.3">
      <c r="A446" s="257" t="s">
        <v>1529</v>
      </c>
      <c r="B446" s="106">
        <v>1</v>
      </c>
      <c r="C446" s="98">
        <f t="shared" si="36"/>
        <v>43500</v>
      </c>
      <c r="D446" s="98">
        <f t="shared" si="37"/>
        <v>51905.758333333331</v>
      </c>
      <c r="E446" s="98">
        <v>43500</v>
      </c>
      <c r="F446" s="98">
        <v>0</v>
      </c>
      <c r="G446" s="98">
        <v>1500</v>
      </c>
      <c r="H446" s="98">
        <v>0</v>
      </c>
      <c r="I446" s="98">
        <v>6525</v>
      </c>
      <c r="J446" s="98">
        <v>1305</v>
      </c>
      <c r="K446" s="98">
        <v>870</v>
      </c>
      <c r="L446" s="98">
        <f t="shared" si="38"/>
        <v>8405.758333333335</v>
      </c>
      <c r="M446" s="98"/>
      <c r="N446" s="98">
        <f t="shared" si="39"/>
        <v>604.16666666666663</v>
      </c>
      <c r="O446" s="98">
        <f t="shared" si="40"/>
        <v>6041.666666666667</v>
      </c>
      <c r="P446" s="98">
        <v>1759.9250000000011</v>
      </c>
      <c r="Q446" s="98">
        <v>3001.5</v>
      </c>
      <c r="R446" s="98">
        <f t="shared" si="41"/>
        <v>65107.258333333331</v>
      </c>
      <c r="S446" s="98">
        <f t="shared" si="42"/>
        <v>65107.258333333331</v>
      </c>
      <c r="T446" s="98" t="s">
        <v>957</v>
      </c>
    </row>
    <row r="447" spans="1:20" ht="23.25" thickBot="1" x14ac:dyDescent="0.3">
      <c r="A447" s="257" t="s">
        <v>1530</v>
      </c>
      <c r="B447" s="106">
        <v>1</v>
      </c>
      <c r="C447" s="98">
        <f t="shared" si="36"/>
        <v>43500</v>
      </c>
      <c r="D447" s="98">
        <f t="shared" si="37"/>
        <v>51905.758333333331</v>
      </c>
      <c r="E447" s="98">
        <v>43500</v>
      </c>
      <c r="F447" s="98">
        <v>0</v>
      </c>
      <c r="G447" s="98">
        <v>1500</v>
      </c>
      <c r="H447" s="98">
        <v>0</v>
      </c>
      <c r="I447" s="98">
        <v>6525</v>
      </c>
      <c r="J447" s="98">
        <v>1305</v>
      </c>
      <c r="K447" s="98">
        <v>870</v>
      </c>
      <c r="L447" s="98">
        <f t="shared" si="38"/>
        <v>8405.758333333335</v>
      </c>
      <c r="M447" s="98"/>
      <c r="N447" s="98">
        <f t="shared" si="39"/>
        <v>604.16666666666663</v>
      </c>
      <c r="O447" s="98">
        <f t="shared" si="40"/>
        <v>6041.666666666667</v>
      </c>
      <c r="P447" s="98">
        <v>1759.9250000000011</v>
      </c>
      <c r="Q447" s="98">
        <v>3001.5</v>
      </c>
      <c r="R447" s="98">
        <f t="shared" si="41"/>
        <v>65107.258333333331</v>
      </c>
      <c r="S447" s="98">
        <f t="shared" si="42"/>
        <v>65107.258333333331</v>
      </c>
      <c r="T447" s="98" t="s">
        <v>957</v>
      </c>
    </row>
    <row r="448" spans="1:20" ht="15.75" thickBot="1" x14ac:dyDescent="0.3">
      <c r="A448" s="257" t="s">
        <v>1531</v>
      </c>
      <c r="B448" s="106">
        <v>1</v>
      </c>
      <c r="C448" s="98">
        <f t="shared" si="36"/>
        <v>43500</v>
      </c>
      <c r="D448" s="98">
        <f t="shared" si="37"/>
        <v>51905.758333333331</v>
      </c>
      <c r="E448" s="98">
        <v>43500</v>
      </c>
      <c r="F448" s="98">
        <v>0</v>
      </c>
      <c r="G448" s="98">
        <v>1500</v>
      </c>
      <c r="H448" s="98">
        <v>0</v>
      </c>
      <c r="I448" s="98">
        <v>6525</v>
      </c>
      <c r="J448" s="98">
        <v>1305</v>
      </c>
      <c r="K448" s="98">
        <v>870</v>
      </c>
      <c r="L448" s="98">
        <f t="shared" si="38"/>
        <v>8405.758333333335</v>
      </c>
      <c r="M448" s="98"/>
      <c r="N448" s="98">
        <f t="shared" si="39"/>
        <v>604.16666666666663</v>
      </c>
      <c r="O448" s="98">
        <f t="shared" si="40"/>
        <v>6041.666666666667</v>
      </c>
      <c r="P448" s="98">
        <v>1759.9250000000011</v>
      </c>
      <c r="Q448" s="98">
        <v>3001.5</v>
      </c>
      <c r="R448" s="98">
        <f t="shared" si="41"/>
        <v>65107.258333333331</v>
      </c>
      <c r="S448" s="98">
        <f t="shared" si="42"/>
        <v>65107.258333333331</v>
      </c>
      <c r="T448" s="98" t="s">
        <v>957</v>
      </c>
    </row>
    <row r="449" spans="1:20" ht="15.75" thickBot="1" x14ac:dyDescent="0.3">
      <c r="A449" s="257" t="s">
        <v>1532</v>
      </c>
      <c r="B449" s="106">
        <v>1</v>
      </c>
      <c r="C449" s="98">
        <f t="shared" si="36"/>
        <v>33500</v>
      </c>
      <c r="D449" s="98">
        <f t="shared" si="37"/>
        <v>39961.313888888886</v>
      </c>
      <c r="E449" s="98">
        <v>33500</v>
      </c>
      <c r="F449" s="98">
        <v>0</v>
      </c>
      <c r="G449" s="98">
        <v>1500</v>
      </c>
      <c r="H449" s="98">
        <v>0</v>
      </c>
      <c r="I449" s="98">
        <v>5025</v>
      </c>
      <c r="J449" s="98">
        <v>1005</v>
      </c>
      <c r="K449" s="98">
        <v>670</v>
      </c>
      <c r="L449" s="98">
        <f t="shared" si="38"/>
        <v>6461.313888888888</v>
      </c>
      <c r="M449" s="98"/>
      <c r="N449" s="98">
        <f t="shared" si="39"/>
        <v>465.27777777777783</v>
      </c>
      <c r="O449" s="98">
        <f t="shared" si="40"/>
        <v>4652.7777777777783</v>
      </c>
      <c r="P449" s="98">
        <v>1343.2583333333318</v>
      </c>
      <c r="Q449" s="98">
        <v>2311.5000000000005</v>
      </c>
      <c r="R449" s="98">
        <f t="shared" si="41"/>
        <v>50472.813888888886</v>
      </c>
      <c r="S449" s="98">
        <f t="shared" si="42"/>
        <v>50472.813888888886</v>
      </c>
      <c r="T449" s="98" t="s">
        <v>957</v>
      </c>
    </row>
    <row r="450" spans="1:20" ht="23.25" thickBot="1" x14ac:dyDescent="0.3">
      <c r="A450" s="257" t="s">
        <v>1533</v>
      </c>
      <c r="B450" s="106">
        <v>1</v>
      </c>
      <c r="C450" s="98">
        <f t="shared" si="36"/>
        <v>28500</v>
      </c>
      <c r="D450" s="98">
        <f t="shared" si="37"/>
        <v>33743.947866666669</v>
      </c>
      <c r="E450" s="98">
        <v>28500</v>
      </c>
      <c r="F450" s="98">
        <v>0</v>
      </c>
      <c r="G450" s="98">
        <v>1500</v>
      </c>
      <c r="H450" s="98">
        <v>0</v>
      </c>
      <c r="I450" s="98">
        <v>4275</v>
      </c>
      <c r="J450" s="98">
        <v>855</v>
      </c>
      <c r="K450" s="98">
        <v>570</v>
      </c>
      <c r="L450" s="98">
        <f t="shared" si="38"/>
        <v>5243.9478666666664</v>
      </c>
      <c r="M450" s="98"/>
      <c r="N450" s="98">
        <f t="shared" si="39"/>
        <v>395.83333333333331</v>
      </c>
      <c r="O450" s="98">
        <f t="shared" si="40"/>
        <v>3958.3333333333335</v>
      </c>
      <c r="P450" s="98">
        <v>889.78119999999944</v>
      </c>
      <c r="Q450" s="98">
        <v>1966.5000000000002</v>
      </c>
      <c r="R450" s="98">
        <f t="shared" si="41"/>
        <v>42910.447866666669</v>
      </c>
      <c r="S450" s="98">
        <f t="shared" si="42"/>
        <v>42910.447866666669</v>
      </c>
      <c r="T450" s="98" t="s">
        <v>957</v>
      </c>
    </row>
    <row r="451" spans="1:20" ht="23.25" thickBot="1" x14ac:dyDescent="0.3">
      <c r="A451" s="257" t="s">
        <v>1534</v>
      </c>
      <c r="B451" s="106">
        <v>1</v>
      </c>
      <c r="C451" s="98">
        <f t="shared" si="36"/>
        <v>28500</v>
      </c>
      <c r="D451" s="98">
        <f t="shared" si="37"/>
        <v>33743.947866666669</v>
      </c>
      <c r="E451" s="98">
        <v>28500</v>
      </c>
      <c r="F451" s="98">
        <v>0</v>
      </c>
      <c r="G451" s="98">
        <v>1500</v>
      </c>
      <c r="H451" s="98">
        <v>0</v>
      </c>
      <c r="I451" s="98">
        <v>4275</v>
      </c>
      <c r="J451" s="98">
        <v>855</v>
      </c>
      <c r="K451" s="98">
        <v>570</v>
      </c>
      <c r="L451" s="98">
        <f t="shared" si="38"/>
        <v>5243.9478666666664</v>
      </c>
      <c r="M451" s="98"/>
      <c r="N451" s="98">
        <f t="shared" si="39"/>
        <v>395.83333333333331</v>
      </c>
      <c r="O451" s="98">
        <f t="shared" si="40"/>
        <v>3958.3333333333335</v>
      </c>
      <c r="P451" s="98">
        <v>889.78119999999944</v>
      </c>
      <c r="Q451" s="98">
        <v>1966.5000000000002</v>
      </c>
      <c r="R451" s="98">
        <f t="shared" si="41"/>
        <v>42910.447866666669</v>
      </c>
      <c r="S451" s="98">
        <f t="shared" si="42"/>
        <v>42910.447866666669</v>
      </c>
      <c r="T451" s="98" t="s">
        <v>957</v>
      </c>
    </row>
    <row r="452" spans="1:20" ht="15.75" thickBot="1" x14ac:dyDescent="0.3">
      <c r="A452" s="257" t="s">
        <v>1535</v>
      </c>
      <c r="B452" s="106">
        <v>1</v>
      </c>
      <c r="C452" s="98">
        <f t="shared" si="36"/>
        <v>30000</v>
      </c>
      <c r="D452" s="98">
        <f t="shared" si="37"/>
        <v>35603.313663377194</v>
      </c>
      <c r="E452" s="98">
        <v>30000</v>
      </c>
      <c r="F452" s="98">
        <v>0</v>
      </c>
      <c r="G452" s="98">
        <v>0</v>
      </c>
      <c r="H452" s="98">
        <v>0</v>
      </c>
      <c r="I452" s="98">
        <v>4500</v>
      </c>
      <c r="J452" s="98">
        <v>900</v>
      </c>
      <c r="K452" s="98">
        <v>600</v>
      </c>
      <c r="L452" s="98">
        <f t="shared" si="38"/>
        <v>5603.3136633771937</v>
      </c>
      <c r="M452" s="98"/>
      <c r="N452" s="98">
        <f t="shared" si="39"/>
        <v>416.66666666666669</v>
      </c>
      <c r="O452" s="98">
        <f t="shared" si="40"/>
        <v>4166.666666666667</v>
      </c>
      <c r="P452" s="98">
        <v>1019.9803300438597</v>
      </c>
      <c r="Q452" s="98">
        <v>2070.0000000000005</v>
      </c>
      <c r="R452" s="98">
        <f t="shared" si="41"/>
        <v>43673.313663377194</v>
      </c>
      <c r="S452" s="98">
        <f t="shared" si="42"/>
        <v>43673.313663377194</v>
      </c>
      <c r="T452" s="98" t="s">
        <v>957</v>
      </c>
    </row>
    <row r="453" spans="1:20" ht="15.75" thickBot="1" x14ac:dyDescent="0.3">
      <c r="A453" s="257" t="s">
        <v>1536</v>
      </c>
      <c r="B453" s="106">
        <v>1</v>
      </c>
      <c r="C453" s="98">
        <f t="shared" si="36"/>
        <v>15000</v>
      </c>
      <c r="D453" s="98">
        <f t="shared" si="37"/>
        <v>17699.233266666666</v>
      </c>
      <c r="E453" s="98">
        <v>15000</v>
      </c>
      <c r="F453" s="98">
        <v>0</v>
      </c>
      <c r="G453" s="98">
        <v>0</v>
      </c>
      <c r="H453" s="98">
        <v>100</v>
      </c>
      <c r="I453" s="98">
        <v>2250</v>
      </c>
      <c r="J453" s="98">
        <v>450</v>
      </c>
      <c r="K453" s="98">
        <v>300</v>
      </c>
      <c r="L453" s="98">
        <f t="shared" si="38"/>
        <v>2699.2332666666671</v>
      </c>
      <c r="M453" s="98"/>
      <c r="N453" s="98">
        <f t="shared" si="39"/>
        <v>208.33333333333334</v>
      </c>
      <c r="O453" s="98">
        <f t="shared" si="40"/>
        <v>2083.3333333333335</v>
      </c>
      <c r="P453" s="98">
        <v>407.56660000000016</v>
      </c>
      <c r="Q453" s="98">
        <v>1035.0000000000002</v>
      </c>
      <c r="R453" s="98">
        <f t="shared" si="41"/>
        <v>21834.233266666666</v>
      </c>
      <c r="S453" s="98">
        <f t="shared" si="42"/>
        <v>21834.233266666666</v>
      </c>
      <c r="T453" s="98" t="s">
        <v>957</v>
      </c>
    </row>
    <row r="454" spans="1:20" ht="15.75" thickBot="1" x14ac:dyDescent="0.3">
      <c r="A454" s="257" t="s">
        <v>1537</v>
      </c>
      <c r="B454" s="106">
        <v>1</v>
      </c>
      <c r="C454" s="98">
        <f t="shared" si="36"/>
        <v>6545.39</v>
      </c>
      <c r="D454" s="98">
        <f t="shared" ref="D454:D517" si="43">E454+L454</f>
        <v>7625.2210544444451</v>
      </c>
      <c r="E454" s="98">
        <v>6545.39</v>
      </c>
      <c r="F454" s="98">
        <v>0</v>
      </c>
      <c r="G454" s="98">
        <v>0</v>
      </c>
      <c r="H454" s="98">
        <v>0</v>
      </c>
      <c r="I454" s="98">
        <v>981.80850000000009</v>
      </c>
      <c r="J454" s="98">
        <v>196.36170000000001</v>
      </c>
      <c r="K454" s="98">
        <v>130.90780000000001</v>
      </c>
      <c r="L454" s="98">
        <f t="shared" si="38"/>
        <v>1079.8310544444448</v>
      </c>
      <c r="M454" s="98"/>
      <c r="N454" s="98">
        <f t="shared" ref="N454:N517" si="44">+(E454/30*5)/12</f>
        <v>90.908194444444462</v>
      </c>
      <c r="O454" s="98">
        <f t="shared" ref="O454:O517" si="45">+(E454/30*50)/12</f>
        <v>909.08194444444462</v>
      </c>
      <c r="P454" s="98">
        <v>79.840915555555625</v>
      </c>
      <c r="Q454" s="98">
        <v>451.63191000000006</v>
      </c>
      <c r="R454" s="98">
        <f t="shared" ref="R454:R517" si="46">E454+F454+G454+I454+J454+K454+L454+Q454+H454</f>
        <v>9385.9309644444456</v>
      </c>
      <c r="S454" s="98">
        <f t="shared" ref="S454:S517" si="47">R454*B454</f>
        <v>9385.9309644444456</v>
      </c>
      <c r="T454" s="98" t="s">
        <v>957</v>
      </c>
    </row>
    <row r="455" spans="1:20" ht="15.75" thickBot="1" x14ac:dyDescent="0.3">
      <c r="A455" s="257" t="s">
        <v>1537</v>
      </c>
      <c r="B455" s="106">
        <v>1</v>
      </c>
      <c r="C455" s="98">
        <f t="shared" si="36"/>
        <v>7395.39</v>
      </c>
      <c r="D455" s="98">
        <f t="shared" si="43"/>
        <v>8661.3420037280703</v>
      </c>
      <c r="E455" s="98">
        <v>7395.39</v>
      </c>
      <c r="F455" s="98">
        <v>266.66666666666669</v>
      </c>
      <c r="G455" s="98">
        <v>1100</v>
      </c>
      <c r="H455" s="98">
        <v>100</v>
      </c>
      <c r="I455" s="98">
        <v>1109.3085000000001</v>
      </c>
      <c r="J455" s="98">
        <v>221.86170000000001</v>
      </c>
      <c r="K455" s="98">
        <v>147.90780000000001</v>
      </c>
      <c r="L455" s="98">
        <f t="shared" si="38"/>
        <v>1265.9520037280704</v>
      </c>
      <c r="M455" s="98"/>
      <c r="N455" s="98">
        <f t="shared" si="44"/>
        <v>102.71375</v>
      </c>
      <c r="O455" s="98">
        <f t="shared" si="45"/>
        <v>1027.1375</v>
      </c>
      <c r="P455" s="98">
        <v>136.10075372807023</v>
      </c>
      <c r="Q455" s="98">
        <v>510.2819100000001</v>
      </c>
      <c r="R455" s="98">
        <f t="shared" si="46"/>
        <v>12117.368580394737</v>
      </c>
      <c r="S455" s="98">
        <f t="shared" si="47"/>
        <v>12117.368580394737</v>
      </c>
      <c r="T455" s="98" t="s">
        <v>957</v>
      </c>
    </row>
    <row r="456" spans="1:20" ht="15.75" thickBot="1" x14ac:dyDescent="0.3">
      <c r="A456" s="257" t="s">
        <v>1537</v>
      </c>
      <c r="B456" s="106">
        <v>1</v>
      </c>
      <c r="C456" s="98">
        <f t="shared" si="36"/>
        <v>8211.99</v>
      </c>
      <c r="D456" s="98">
        <f t="shared" si="43"/>
        <v>9632.0964042543856</v>
      </c>
      <c r="E456" s="98">
        <v>8211.99</v>
      </c>
      <c r="F456" s="98">
        <v>266.66666666666669</v>
      </c>
      <c r="G456" s="98">
        <v>1100</v>
      </c>
      <c r="H456" s="98">
        <v>100</v>
      </c>
      <c r="I456" s="98">
        <v>1231.7985000000001</v>
      </c>
      <c r="J456" s="98">
        <v>246.3597</v>
      </c>
      <c r="K456" s="98">
        <v>164.2398</v>
      </c>
      <c r="L456" s="98">
        <f t="shared" si="38"/>
        <v>1420.106404254386</v>
      </c>
      <c r="M456" s="98"/>
      <c r="N456" s="98">
        <f t="shared" si="44"/>
        <v>114.05541666666666</v>
      </c>
      <c r="O456" s="98">
        <f t="shared" si="45"/>
        <v>1140.5541666666666</v>
      </c>
      <c r="P456" s="98">
        <v>165.49682092105277</v>
      </c>
      <c r="Q456" s="98">
        <v>566.62731000000008</v>
      </c>
      <c r="R456" s="98">
        <f t="shared" si="46"/>
        <v>13307.788380921053</v>
      </c>
      <c r="S456" s="98">
        <f t="shared" si="47"/>
        <v>13307.788380921053</v>
      </c>
      <c r="T456" s="98" t="s">
        <v>957</v>
      </c>
    </row>
    <row r="457" spans="1:20" ht="15.75" thickBot="1" x14ac:dyDescent="0.3">
      <c r="A457" s="257" t="s">
        <v>1537</v>
      </c>
      <c r="B457" s="106">
        <v>12</v>
      </c>
      <c r="C457" s="98">
        <f t="shared" si="36"/>
        <v>8211.9928564000002</v>
      </c>
      <c r="D457" s="98">
        <f t="shared" si="43"/>
        <v>9632.0998230143996</v>
      </c>
      <c r="E457" s="98">
        <v>8211.9928564000002</v>
      </c>
      <c r="F457" s="98">
        <v>266.66666666666669</v>
      </c>
      <c r="G457" s="98">
        <v>1100</v>
      </c>
      <c r="H457" s="98">
        <v>100</v>
      </c>
      <c r="I457" s="98">
        <v>1231.7989284600001</v>
      </c>
      <c r="J457" s="98">
        <v>246.35978569199997</v>
      </c>
      <c r="K457" s="98">
        <v>164.23985712800001</v>
      </c>
      <c r="L457" s="98">
        <f t="shared" si="38"/>
        <v>1420.1069666144001</v>
      </c>
      <c r="M457" s="98"/>
      <c r="N457" s="98">
        <f t="shared" si="44"/>
        <v>114.0554563388889</v>
      </c>
      <c r="O457" s="98">
        <f t="shared" si="45"/>
        <v>1140.5545633888889</v>
      </c>
      <c r="P457" s="98">
        <v>165.49694688662228</v>
      </c>
      <c r="Q457" s="98">
        <v>566.62750709160002</v>
      </c>
      <c r="R457" s="98">
        <f t="shared" si="46"/>
        <v>13307.792568052666</v>
      </c>
      <c r="S457" s="98">
        <f t="shared" si="47"/>
        <v>159693.51081663198</v>
      </c>
      <c r="T457" s="98" t="s">
        <v>957</v>
      </c>
    </row>
    <row r="458" spans="1:20" ht="15.75" thickBot="1" x14ac:dyDescent="0.3">
      <c r="A458" s="257" t="s">
        <v>1537</v>
      </c>
      <c r="B458" s="106">
        <v>1</v>
      </c>
      <c r="C458" s="98">
        <f t="shared" si="36"/>
        <v>9768.4599999999991</v>
      </c>
      <c r="D458" s="98">
        <f t="shared" si="43"/>
        <v>11494.983781023391</v>
      </c>
      <c r="E458" s="98">
        <v>9768.4599999999991</v>
      </c>
      <c r="F458" s="98">
        <v>266.66666666666669</v>
      </c>
      <c r="G458" s="98">
        <v>1100</v>
      </c>
      <c r="H458" s="98">
        <v>100</v>
      </c>
      <c r="I458" s="98">
        <v>1465.269</v>
      </c>
      <c r="J458" s="98">
        <v>293.05379999999997</v>
      </c>
      <c r="K458" s="98">
        <v>195.36919999999998</v>
      </c>
      <c r="L458" s="98">
        <f t="shared" si="38"/>
        <v>1726.5237810233916</v>
      </c>
      <c r="M458" s="98"/>
      <c r="N458" s="98">
        <f t="shared" si="44"/>
        <v>135.67305555555552</v>
      </c>
      <c r="O458" s="98">
        <f t="shared" si="45"/>
        <v>1356.7305555555554</v>
      </c>
      <c r="P458" s="98">
        <v>234.12016991228066</v>
      </c>
      <c r="Q458" s="98">
        <v>674.02373999999998</v>
      </c>
      <c r="R458" s="98">
        <f t="shared" si="46"/>
        <v>15589.366187690057</v>
      </c>
      <c r="S458" s="98">
        <f t="shared" si="47"/>
        <v>15589.366187690057</v>
      </c>
      <c r="T458" s="98" t="s">
        <v>957</v>
      </c>
    </row>
    <row r="459" spans="1:20" ht="15.75" thickBot="1" x14ac:dyDescent="0.3">
      <c r="A459" s="257" t="s">
        <v>970</v>
      </c>
      <c r="B459" s="106">
        <v>1</v>
      </c>
      <c r="C459" s="98">
        <f t="shared" si="36"/>
        <v>9294.8291200000003</v>
      </c>
      <c r="D459" s="98">
        <f t="shared" si="43"/>
        <v>10918.639743465848</v>
      </c>
      <c r="E459" s="98">
        <v>9294.8291200000003</v>
      </c>
      <c r="F459" s="98">
        <v>266.66666666666669</v>
      </c>
      <c r="G459" s="98">
        <v>1100</v>
      </c>
      <c r="H459" s="98">
        <v>100</v>
      </c>
      <c r="I459" s="98">
        <v>1394.2243679999999</v>
      </c>
      <c r="J459" s="98">
        <v>278.84487359999997</v>
      </c>
      <c r="K459" s="98">
        <v>185.89658239999997</v>
      </c>
      <c r="L459" s="98">
        <f t="shared" si="38"/>
        <v>1623.8106234658478</v>
      </c>
      <c r="M459" s="98"/>
      <c r="N459" s="98">
        <f t="shared" si="44"/>
        <v>129.09484888888889</v>
      </c>
      <c r="O459" s="98">
        <f t="shared" si="45"/>
        <v>1290.948488888889</v>
      </c>
      <c r="P459" s="98">
        <v>203.76728568806993</v>
      </c>
      <c r="Q459" s="98">
        <v>641.34320928</v>
      </c>
      <c r="R459" s="98">
        <f t="shared" si="46"/>
        <v>14885.615443412513</v>
      </c>
      <c r="S459" s="98">
        <f t="shared" si="47"/>
        <v>14885.615443412513</v>
      </c>
      <c r="T459" s="98" t="s">
        <v>960</v>
      </c>
    </row>
    <row r="460" spans="1:20" ht="15.75" thickBot="1" x14ac:dyDescent="0.3">
      <c r="A460" s="257" t="s">
        <v>970</v>
      </c>
      <c r="B460" s="106">
        <v>1</v>
      </c>
      <c r="C460" s="98">
        <f t="shared" si="36"/>
        <v>9294.83</v>
      </c>
      <c r="D460" s="98">
        <f t="shared" si="43"/>
        <v>10918.640814305556</v>
      </c>
      <c r="E460" s="98">
        <v>9294.83</v>
      </c>
      <c r="F460" s="98">
        <v>266.66666666666669</v>
      </c>
      <c r="G460" s="98">
        <v>1100</v>
      </c>
      <c r="H460" s="98">
        <v>100</v>
      </c>
      <c r="I460" s="98">
        <v>1394.2245</v>
      </c>
      <c r="J460" s="98">
        <v>278.8449</v>
      </c>
      <c r="K460" s="98">
        <v>185.89660000000001</v>
      </c>
      <c r="L460" s="98">
        <f t="shared" si="38"/>
        <v>1623.8108143055556</v>
      </c>
      <c r="M460" s="98"/>
      <c r="N460" s="98">
        <f t="shared" si="44"/>
        <v>129.0948611111111</v>
      </c>
      <c r="O460" s="98">
        <f t="shared" si="45"/>
        <v>1290.9486111111112</v>
      </c>
      <c r="P460" s="98">
        <v>203.7673420833332</v>
      </c>
      <c r="Q460" s="98">
        <v>641.34326999999996</v>
      </c>
      <c r="R460" s="98">
        <f t="shared" si="46"/>
        <v>14885.616750972222</v>
      </c>
      <c r="S460" s="98">
        <f t="shared" si="47"/>
        <v>14885.616750972222</v>
      </c>
      <c r="T460" s="98" t="s">
        <v>960</v>
      </c>
    </row>
    <row r="461" spans="1:20" ht="15.75" thickBot="1" x14ac:dyDescent="0.3">
      <c r="A461" s="257" t="s">
        <v>970</v>
      </c>
      <c r="B461" s="106">
        <v>10</v>
      </c>
      <c r="C461" s="98">
        <f t="shared" si="36"/>
        <v>9294.8330512000011</v>
      </c>
      <c r="D461" s="98">
        <f t="shared" si="43"/>
        <v>10918.64452719887</v>
      </c>
      <c r="E461" s="98">
        <v>9294.8330512000011</v>
      </c>
      <c r="F461" s="98">
        <v>266.66666666666669</v>
      </c>
      <c r="G461" s="98">
        <v>1100</v>
      </c>
      <c r="H461" s="98">
        <v>100</v>
      </c>
      <c r="I461" s="98">
        <v>1394.2249576800002</v>
      </c>
      <c r="J461" s="98">
        <v>278.84499153600001</v>
      </c>
      <c r="K461" s="98">
        <v>185.896661024</v>
      </c>
      <c r="L461" s="98">
        <f t="shared" si="38"/>
        <v>1623.8114759988689</v>
      </c>
      <c r="M461" s="98"/>
      <c r="N461" s="98">
        <f t="shared" si="44"/>
        <v>129.09490348888889</v>
      </c>
      <c r="O461" s="98">
        <f t="shared" si="45"/>
        <v>1290.9490348888889</v>
      </c>
      <c r="P461" s="98">
        <v>203.76753762109118</v>
      </c>
      <c r="Q461" s="98">
        <v>641.34348053280007</v>
      </c>
      <c r="R461" s="98">
        <f t="shared" si="46"/>
        <v>14885.621284638337</v>
      </c>
      <c r="S461" s="98">
        <f t="shared" si="47"/>
        <v>148856.21284638337</v>
      </c>
      <c r="T461" s="98" t="s">
        <v>960</v>
      </c>
    </row>
    <row r="462" spans="1:20" ht="15.75" thickBot="1" x14ac:dyDescent="0.3">
      <c r="A462" s="257" t="s">
        <v>1538</v>
      </c>
      <c r="B462" s="106">
        <v>7</v>
      </c>
      <c r="C462" s="98">
        <f t="shared" si="36"/>
        <v>10258.2124864</v>
      </c>
      <c r="D462" s="98">
        <f t="shared" si="43"/>
        <v>12090.945609812135</v>
      </c>
      <c r="E462" s="98">
        <v>10258.2124864</v>
      </c>
      <c r="F462" s="98">
        <v>266.66666666666669</v>
      </c>
      <c r="G462" s="98">
        <v>1100</v>
      </c>
      <c r="H462" s="98">
        <v>100</v>
      </c>
      <c r="I462" s="98">
        <v>1538.7318729599999</v>
      </c>
      <c r="J462" s="98">
        <v>307.746374592</v>
      </c>
      <c r="K462" s="98">
        <v>205.16424972799999</v>
      </c>
      <c r="L462" s="98">
        <f t="shared" si="38"/>
        <v>1832.7331234121355</v>
      </c>
      <c r="M462" s="98"/>
      <c r="N462" s="98">
        <f t="shared" si="44"/>
        <v>142.47517342222221</v>
      </c>
      <c r="O462" s="98">
        <f t="shared" si="45"/>
        <v>1424.751734222222</v>
      </c>
      <c r="P462" s="98">
        <v>265.50621576769112</v>
      </c>
      <c r="Q462" s="98">
        <v>707.81666156160009</v>
      </c>
      <c r="R462" s="98">
        <f t="shared" si="46"/>
        <v>16317.071435320402</v>
      </c>
      <c r="S462" s="98">
        <f t="shared" si="47"/>
        <v>114219.50004724282</v>
      </c>
      <c r="T462" s="98" t="s">
        <v>960</v>
      </c>
    </row>
    <row r="463" spans="1:20" ht="15.75" thickBot="1" x14ac:dyDescent="0.3">
      <c r="A463" s="257" t="s">
        <v>1538</v>
      </c>
      <c r="B463" s="106">
        <v>3</v>
      </c>
      <c r="C463" s="98">
        <f t="shared" si="36"/>
        <v>10258.21336</v>
      </c>
      <c r="D463" s="98">
        <f t="shared" si="43"/>
        <v>12090.946672863918</v>
      </c>
      <c r="E463" s="98">
        <v>10258.21336</v>
      </c>
      <c r="F463" s="98">
        <v>266.66666666666669</v>
      </c>
      <c r="G463" s="98">
        <v>1100</v>
      </c>
      <c r="H463" s="98">
        <v>100</v>
      </c>
      <c r="I463" s="98">
        <v>1538.7320039999997</v>
      </c>
      <c r="J463" s="98">
        <v>307.74640079999995</v>
      </c>
      <c r="K463" s="98">
        <v>205.16426720000001</v>
      </c>
      <c r="L463" s="98">
        <f t="shared" si="38"/>
        <v>1832.7333128639179</v>
      </c>
      <c r="M463" s="98"/>
      <c r="N463" s="98">
        <f t="shared" si="44"/>
        <v>142.47518555555556</v>
      </c>
      <c r="O463" s="98">
        <f t="shared" si="45"/>
        <v>1424.7518555555555</v>
      </c>
      <c r="P463" s="98">
        <v>265.50627175280698</v>
      </c>
      <c r="Q463" s="98">
        <v>707.81672184000001</v>
      </c>
      <c r="R463" s="98">
        <f t="shared" si="46"/>
        <v>16317.072733370584</v>
      </c>
      <c r="S463" s="98">
        <f t="shared" si="47"/>
        <v>48951.218200111747</v>
      </c>
      <c r="T463" s="98" t="s">
        <v>960</v>
      </c>
    </row>
    <row r="464" spans="1:20" ht="15.75" thickBot="1" x14ac:dyDescent="0.3">
      <c r="A464" s="257" t="s">
        <v>1539</v>
      </c>
      <c r="B464" s="106">
        <v>1</v>
      </c>
      <c r="C464" s="98">
        <f t="shared" si="36"/>
        <v>11000</v>
      </c>
      <c r="D464" s="98">
        <f t="shared" si="43"/>
        <v>12969.455488888889</v>
      </c>
      <c r="E464" s="98">
        <v>11000</v>
      </c>
      <c r="F464" s="98">
        <v>0</v>
      </c>
      <c r="G464" s="98">
        <v>0</v>
      </c>
      <c r="H464" s="98">
        <v>0</v>
      </c>
      <c r="I464" s="98">
        <v>1650</v>
      </c>
      <c r="J464" s="98">
        <v>330</v>
      </c>
      <c r="K464" s="98">
        <v>220</v>
      </c>
      <c r="L464" s="98">
        <f t="shared" si="38"/>
        <v>1969.4554888888895</v>
      </c>
      <c r="M464" s="98"/>
      <c r="N464" s="98">
        <f t="shared" si="44"/>
        <v>152.7777777777778</v>
      </c>
      <c r="O464" s="98">
        <f t="shared" si="45"/>
        <v>1527.7777777777781</v>
      </c>
      <c r="P464" s="98">
        <v>288.89993333333354</v>
      </c>
      <c r="Q464" s="98">
        <v>759</v>
      </c>
      <c r="R464" s="98">
        <f t="shared" si="46"/>
        <v>15928.455488888889</v>
      </c>
      <c r="S464" s="98">
        <f t="shared" si="47"/>
        <v>15928.455488888889</v>
      </c>
      <c r="T464" s="98" t="s">
        <v>957</v>
      </c>
    </row>
    <row r="465" spans="1:20" ht="15.75" thickBot="1" x14ac:dyDescent="0.3">
      <c r="A465" s="257" t="s">
        <v>971</v>
      </c>
      <c r="B465" s="106">
        <v>38</v>
      </c>
      <c r="C465" s="98">
        <f t="shared" si="36"/>
        <v>8830.7799999999988</v>
      </c>
      <c r="D465" s="98">
        <f t="shared" si="43"/>
        <v>10368.310446666665</v>
      </c>
      <c r="E465" s="98">
        <v>8830.7799999999988</v>
      </c>
      <c r="F465" s="98">
        <v>266.66666666666669</v>
      </c>
      <c r="G465" s="98">
        <v>1100</v>
      </c>
      <c r="H465" s="98">
        <v>100</v>
      </c>
      <c r="I465" s="98">
        <v>1324.6169999999997</v>
      </c>
      <c r="J465" s="98">
        <v>264.92339999999996</v>
      </c>
      <c r="K465" s="98">
        <v>176.61559999999997</v>
      </c>
      <c r="L465" s="98">
        <f t="shared" si="38"/>
        <v>1537.5304466666664</v>
      </c>
      <c r="M465" s="98"/>
      <c r="N465" s="98">
        <f t="shared" si="44"/>
        <v>122.6497222222222</v>
      </c>
      <c r="O465" s="98">
        <f t="shared" si="45"/>
        <v>1226.497222222222</v>
      </c>
      <c r="P465" s="98">
        <v>188.38350222222212</v>
      </c>
      <c r="Q465" s="98">
        <v>609.32381999999996</v>
      </c>
      <c r="R465" s="98">
        <f t="shared" si="46"/>
        <v>14210.456933333329</v>
      </c>
      <c r="S465" s="98">
        <f t="shared" si="47"/>
        <v>539997.36346666655</v>
      </c>
      <c r="T465" s="98" t="s">
        <v>960</v>
      </c>
    </row>
    <row r="466" spans="1:20" ht="15.75" thickBot="1" x14ac:dyDescent="0.3">
      <c r="A466" s="257" t="s">
        <v>1540</v>
      </c>
      <c r="B466" s="106">
        <v>1</v>
      </c>
      <c r="C466" s="98">
        <f t="shared" si="36"/>
        <v>12374.06</v>
      </c>
      <c r="D466" s="98">
        <f t="shared" si="43"/>
        <v>14594.205102222222</v>
      </c>
      <c r="E466" s="98">
        <v>12374.06</v>
      </c>
      <c r="F466" s="98">
        <v>266.66666666666669</v>
      </c>
      <c r="G466" s="98">
        <v>0</v>
      </c>
      <c r="H466" s="98">
        <v>0</v>
      </c>
      <c r="I466" s="98">
        <v>1856.1090000000002</v>
      </c>
      <c r="J466" s="98">
        <v>371.22179999999997</v>
      </c>
      <c r="K466" s="98">
        <v>247.48120000000003</v>
      </c>
      <c r="L466" s="98">
        <f t="shared" si="38"/>
        <v>2220.1451022222222</v>
      </c>
      <c r="M466" s="98"/>
      <c r="N466" s="98">
        <f t="shared" si="44"/>
        <v>171.86194444444445</v>
      </c>
      <c r="O466" s="98">
        <f t="shared" si="45"/>
        <v>1718.6194444444445</v>
      </c>
      <c r="P466" s="98">
        <v>329.66371333333342</v>
      </c>
      <c r="Q466" s="98">
        <v>853.81014000000005</v>
      </c>
      <c r="R466" s="98">
        <f t="shared" si="46"/>
        <v>18189.49390888889</v>
      </c>
      <c r="S466" s="98">
        <f t="shared" si="47"/>
        <v>18189.49390888889</v>
      </c>
      <c r="T466" s="98" t="s">
        <v>957</v>
      </c>
    </row>
    <row r="467" spans="1:20" ht="15.75" thickBot="1" x14ac:dyDescent="0.3">
      <c r="A467" s="257" t="s">
        <v>1540</v>
      </c>
      <c r="B467" s="106">
        <v>1</v>
      </c>
      <c r="C467" s="98">
        <f t="shared" si="36"/>
        <v>12374.06</v>
      </c>
      <c r="D467" s="98">
        <f t="shared" si="43"/>
        <v>14594.205102222222</v>
      </c>
      <c r="E467" s="98">
        <v>12374.06</v>
      </c>
      <c r="F467" s="98">
        <v>266.66666666666669</v>
      </c>
      <c r="G467" s="98">
        <v>0</v>
      </c>
      <c r="H467" s="98">
        <v>100</v>
      </c>
      <c r="I467" s="98">
        <v>1856.1090000000002</v>
      </c>
      <c r="J467" s="98">
        <v>371.22179999999997</v>
      </c>
      <c r="K467" s="98">
        <v>247.48120000000003</v>
      </c>
      <c r="L467" s="98">
        <f t="shared" si="38"/>
        <v>2220.1451022222222</v>
      </c>
      <c r="M467" s="98"/>
      <c r="N467" s="98">
        <f t="shared" si="44"/>
        <v>171.86194444444445</v>
      </c>
      <c r="O467" s="98">
        <f t="shared" si="45"/>
        <v>1718.6194444444445</v>
      </c>
      <c r="P467" s="98">
        <v>329.66371333333342</v>
      </c>
      <c r="Q467" s="98">
        <v>853.81014000000005</v>
      </c>
      <c r="R467" s="98">
        <f t="shared" si="46"/>
        <v>18289.49390888889</v>
      </c>
      <c r="S467" s="98">
        <f t="shared" si="47"/>
        <v>18289.49390888889</v>
      </c>
      <c r="T467" s="98" t="s">
        <v>957</v>
      </c>
    </row>
    <row r="468" spans="1:20" ht="15.75" thickBot="1" x14ac:dyDescent="0.3">
      <c r="A468" s="257" t="s">
        <v>1540</v>
      </c>
      <c r="B468" s="106">
        <v>1</v>
      </c>
      <c r="C468" s="98">
        <f t="shared" si="36"/>
        <v>12374.062</v>
      </c>
      <c r="D468" s="98">
        <f t="shared" si="43"/>
        <v>14594.207467111111</v>
      </c>
      <c r="E468" s="98">
        <v>12374.062</v>
      </c>
      <c r="F468" s="98">
        <v>266.66666666666669</v>
      </c>
      <c r="G468" s="98">
        <v>0</v>
      </c>
      <c r="H468" s="98">
        <v>0</v>
      </c>
      <c r="I468" s="98">
        <v>1856.1093000000001</v>
      </c>
      <c r="J468" s="98">
        <v>371.22186000000005</v>
      </c>
      <c r="K468" s="98">
        <v>247.48124000000004</v>
      </c>
      <c r="L468" s="98">
        <f t="shared" si="38"/>
        <v>2220.145467111111</v>
      </c>
      <c r="M468" s="98"/>
      <c r="N468" s="98">
        <f t="shared" si="44"/>
        <v>171.86197222222222</v>
      </c>
      <c r="O468" s="98">
        <f t="shared" si="45"/>
        <v>1718.619722222222</v>
      </c>
      <c r="P468" s="98">
        <v>329.66377266666672</v>
      </c>
      <c r="Q468" s="98">
        <v>853.81027800000004</v>
      </c>
      <c r="R468" s="98">
        <f t="shared" si="46"/>
        <v>18189.496811777775</v>
      </c>
      <c r="S468" s="98">
        <f t="shared" si="47"/>
        <v>18189.496811777775</v>
      </c>
      <c r="T468" s="98" t="s">
        <v>957</v>
      </c>
    </row>
    <row r="469" spans="1:20" ht="15.75" thickBot="1" x14ac:dyDescent="0.3">
      <c r="A469" s="257" t="s">
        <v>1540</v>
      </c>
      <c r="B469" s="106">
        <v>1</v>
      </c>
      <c r="C469" s="98">
        <f t="shared" si="36"/>
        <v>13283.18</v>
      </c>
      <c r="D469" s="98">
        <f t="shared" si="43"/>
        <v>15669.188995555556</v>
      </c>
      <c r="E469" s="98">
        <v>13283.18</v>
      </c>
      <c r="F469" s="98">
        <v>266.66666666666669</v>
      </c>
      <c r="G469" s="98">
        <v>0</v>
      </c>
      <c r="H469" s="98">
        <v>0</v>
      </c>
      <c r="I469" s="98">
        <v>1992.4769999999999</v>
      </c>
      <c r="J469" s="98">
        <v>398.49540000000002</v>
      </c>
      <c r="K469" s="98">
        <v>265.66360000000003</v>
      </c>
      <c r="L469" s="98">
        <f t="shared" si="38"/>
        <v>2386.0089955555559</v>
      </c>
      <c r="M469" s="98"/>
      <c r="N469" s="98">
        <f t="shared" si="44"/>
        <v>184.48861111111111</v>
      </c>
      <c r="O469" s="98">
        <f t="shared" si="45"/>
        <v>1844.8861111111112</v>
      </c>
      <c r="P469" s="98">
        <v>356.6342733333334</v>
      </c>
      <c r="Q469" s="98">
        <v>916.53942000000006</v>
      </c>
      <c r="R469" s="98">
        <f t="shared" si="46"/>
        <v>19509.031082222224</v>
      </c>
      <c r="S469" s="98">
        <f t="shared" si="47"/>
        <v>19509.031082222224</v>
      </c>
      <c r="T469" s="98" t="s">
        <v>957</v>
      </c>
    </row>
    <row r="470" spans="1:20" ht="15.75" thickBot="1" x14ac:dyDescent="0.3">
      <c r="A470" s="257" t="s">
        <v>1540</v>
      </c>
      <c r="B470" s="106">
        <v>3</v>
      </c>
      <c r="C470" s="98">
        <f t="shared" si="36"/>
        <v>15160.17</v>
      </c>
      <c r="D470" s="98">
        <f t="shared" si="43"/>
        <v>17888.625393333336</v>
      </c>
      <c r="E470" s="98">
        <v>15160.17</v>
      </c>
      <c r="F470" s="98">
        <v>0</v>
      </c>
      <c r="G470" s="98">
        <v>0</v>
      </c>
      <c r="H470" s="98">
        <v>0</v>
      </c>
      <c r="I470" s="98">
        <v>2274.0255000000002</v>
      </c>
      <c r="J470" s="98">
        <v>454.80510000000004</v>
      </c>
      <c r="K470" s="98">
        <v>303.20340000000004</v>
      </c>
      <c r="L470" s="98">
        <f t="shared" si="38"/>
        <v>2728.4553933333336</v>
      </c>
      <c r="M470" s="98"/>
      <c r="N470" s="98">
        <f t="shared" si="44"/>
        <v>210.55791666666667</v>
      </c>
      <c r="O470" s="98">
        <f t="shared" si="45"/>
        <v>2105.5791666666669</v>
      </c>
      <c r="P470" s="98">
        <v>412.31830999999994</v>
      </c>
      <c r="Q470" s="98">
        <v>1046.0517300000001</v>
      </c>
      <c r="R470" s="98">
        <f t="shared" si="46"/>
        <v>21966.711123333334</v>
      </c>
      <c r="S470" s="98">
        <f t="shared" si="47"/>
        <v>65900.133369999996</v>
      </c>
      <c r="T470" s="98" t="s">
        <v>957</v>
      </c>
    </row>
    <row r="471" spans="1:20" ht="15.75" thickBot="1" x14ac:dyDescent="0.3">
      <c r="A471" s="257" t="s">
        <v>1540</v>
      </c>
      <c r="B471" s="106">
        <v>1</v>
      </c>
      <c r="C471" s="98">
        <f t="shared" si="36"/>
        <v>16247.26</v>
      </c>
      <c r="D471" s="98">
        <f t="shared" si="43"/>
        <v>19174.048924444443</v>
      </c>
      <c r="E471" s="98">
        <v>16247.26</v>
      </c>
      <c r="F471" s="98">
        <v>0</v>
      </c>
      <c r="G471" s="98">
        <v>0</v>
      </c>
      <c r="H471" s="98">
        <v>0</v>
      </c>
      <c r="I471" s="98">
        <v>2437.0889999999999</v>
      </c>
      <c r="J471" s="98">
        <v>487.41779999999994</v>
      </c>
      <c r="K471" s="98">
        <v>324.9452</v>
      </c>
      <c r="L471" s="98">
        <f t="shared" si="38"/>
        <v>2926.7889244444441</v>
      </c>
      <c r="M471" s="98"/>
      <c r="N471" s="98">
        <f t="shared" si="44"/>
        <v>225.65638888888887</v>
      </c>
      <c r="O471" s="98">
        <f t="shared" si="45"/>
        <v>2256.5638888888889</v>
      </c>
      <c r="P471" s="98">
        <v>444.56864666666633</v>
      </c>
      <c r="Q471" s="98">
        <v>1121.0609400000001</v>
      </c>
      <c r="R471" s="98">
        <f t="shared" si="46"/>
        <v>23544.561864444444</v>
      </c>
      <c r="S471" s="98">
        <f t="shared" si="47"/>
        <v>23544.561864444444</v>
      </c>
      <c r="T471" s="98" t="s">
        <v>957</v>
      </c>
    </row>
    <row r="472" spans="1:20" ht="15.75" thickBot="1" x14ac:dyDescent="0.3">
      <c r="A472" s="257" t="s">
        <v>1540</v>
      </c>
      <c r="B472" s="106">
        <v>1</v>
      </c>
      <c r="C472" s="98">
        <f t="shared" si="36"/>
        <v>16710</v>
      </c>
      <c r="D472" s="98">
        <f t="shared" si="43"/>
        <v>19721.213266666666</v>
      </c>
      <c r="E472" s="98">
        <v>16710</v>
      </c>
      <c r="F472" s="98">
        <v>266.66666666666669</v>
      </c>
      <c r="G472" s="98">
        <v>1100</v>
      </c>
      <c r="H472" s="98">
        <v>100</v>
      </c>
      <c r="I472" s="98">
        <v>2506.5</v>
      </c>
      <c r="J472" s="98">
        <v>501.29999999999995</v>
      </c>
      <c r="K472" s="98">
        <v>334.2</v>
      </c>
      <c r="L472" s="98">
        <f t="shared" si="38"/>
        <v>3011.2132666666666</v>
      </c>
      <c r="M472" s="98"/>
      <c r="N472" s="98">
        <f t="shared" si="44"/>
        <v>232.08333333333334</v>
      </c>
      <c r="O472" s="98">
        <f t="shared" si="45"/>
        <v>2320.8333333333335</v>
      </c>
      <c r="P472" s="98">
        <v>458.29659999999973</v>
      </c>
      <c r="Q472" s="98">
        <v>1152.99</v>
      </c>
      <c r="R472" s="98">
        <f t="shared" si="46"/>
        <v>25682.869933333335</v>
      </c>
      <c r="S472" s="98">
        <f t="shared" si="47"/>
        <v>25682.869933333335</v>
      </c>
      <c r="T472" s="98" t="s">
        <v>957</v>
      </c>
    </row>
    <row r="473" spans="1:20" ht="15.75" thickBot="1" x14ac:dyDescent="0.3">
      <c r="A473" s="257" t="s">
        <v>1540</v>
      </c>
      <c r="B473" s="106">
        <v>2</v>
      </c>
      <c r="C473" s="98">
        <f t="shared" si="36"/>
        <v>17258.5</v>
      </c>
      <c r="D473" s="98">
        <f t="shared" si="43"/>
        <v>20369.784044444445</v>
      </c>
      <c r="E473" s="98">
        <v>17258.5</v>
      </c>
      <c r="F473" s="98">
        <v>0</v>
      </c>
      <c r="G473" s="98">
        <v>0</v>
      </c>
      <c r="H473" s="98">
        <v>0</v>
      </c>
      <c r="I473" s="98">
        <v>2588.7750000000001</v>
      </c>
      <c r="J473" s="98">
        <v>517.755</v>
      </c>
      <c r="K473" s="98">
        <v>345.17</v>
      </c>
      <c r="L473" s="98">
        <f t="shared" si="38"/>
        <v>3111.2840444444441</v>
      </c>
      <c r="M473" s="98"/>
      <c r="N473" s="98">
        <f t="shared" si="44"/>
        <v>239.70138888888889</v>
      </c>
      <c r="O473" s="98">
        <f t="shared" si="45"/>
        <v>2397.0138888888887</v>
      </c>
      <c r="P473" s="98">
        <v>474.56876666666682</v>
      </c>
      <c r="Q473" s="98">
        <v>1190.8365000000001</v>
      </c>
      <c r="R473" s="98">
        <f t="shared" si="46"/>
        <v>25012.320544444447</v>
      </c>
      <c r="S473" s="98">
        <f t="shared" si="47"/>
        <v>50024.641088888893</v>
      </c>
      <c r="T473" s="98" t="s">
        <v>957</v>
      </c>
    </row>
    <row r="474" spans="1:20" ht="15.75" thickBot="1" x14ac:dyDescent="0.3">
      <c r="A474" s="257" t="s">
        <v>1540</v>
      </c>
      <c r="B474" s="106">
        <v>1</v>
      </c>
      <c r="C474" s="98">
        <f t="shared" si="36"/>
        <v>18910.189999999999</v>
      </c>
      <c r="D474" s="98">
        <f t="shared" si="43"/>
        <v>22335.564093252924</v>
      </c>
      <c r="E474" s="98">
        <v>18910.189999999999</v>
      </c>
      <c r="F474" s="98">
        <v>0</v>
      </c>
      <c r="G474" s="98">
        <v>0</v>
      </c>
      <c r="H474" s="98">
        <v>0</v>
      </c>
      <c r="I474" s="98">
        <v>2836.5284999999999</v>
      </c>
      <c r="J474" s="98">
        <v>567.30569999999989</v>
      </c>
      <c r="K474" s="98">
        <v>378.20379999999994</v>
      </c>
      <c r="L474" s="98">
        <f t="shared" si="38"/>
        <v>3425.3740932529245</v>
      </c>
      <c r="M474" s="98"/>
      <c r="N474" s="98">
        <f t="shared" si="44"/>
        <v>262.64152777777775</v>
      </c>
      <c r="O474" s="98">
        <f t="shared" si="45"/>
        <v>2626.4152777777776</v>
      </c>
      <c r="P474" s="98">
        <v>536.31728769736878</v>
      </c>
      <c r="Q474" s="98">
        <v>1304.8031100000001</v>
      </c>
      <c r="R474" s="98">
        <f t="shared" si="46"/>
        <v>27422.405203252925</v>
      </c>
      <c r="S474" s="98">
        <f t="shared" si="47"/>
        <v>27422.405203252925</v>
      </c>
      <c r="T474" s="98" t="s">
        <v>957</v>
      </c>
    </row>
    <row r="475" spans="1:20" ht="15.75" thickBot="1" x14ac:dyDescent="0.3">
      <c r="A475" s="257" t="s">
        <v>972</v>
      </c>
      <c r="B475" s="106">
        <v>2</v>
      </c>
      <c r="C475" s="98">
        <f t="shared" si="36"/>
        <v>13473.642624225202</v>
      </c>
      <c r="D475" s="98">
        <f t="shared" si="43"/>
        <v>15894.400467444955</v>
      </c>
      <c r="E475" s="98">
        <v>13473.642624225202</v>
      </c>
      <c r="F475" s="98">
        <v>561.40177600938341</v>
      </c>
      <c r="G475" s="98">
        <v>0</v>
      </c>
      <c r="H475" s="98">
        <v>0</v>
      </c>
      <c r="I475" s="98">
        <v>2021.0463936337801</v>
      </c>
      <c r="J475" s="98">
        <v>404.20927872675605</v>
      </c>
      <c r="K475" s="98">
        <v>269.47285248450402</v>
      </c>
      <c r="L475" s="98">
        <f t="shared" si="38"/>
        <v>2420.7578432197533</v>
      </c>
      <c r="M475" s="98"/>
      <c r="N475" s="98">
        <f t="shared" si="44"/>
        <v>187.13392533646115</v>
      </c>
      <c r="O475" s="98">
        <f t="shared" si="45"/>
        <v>1871.3392533646113</v>
      </c>
      <c r="P475" s="98">
        <v>362.28466451868093</v>
      </c>
      <c r="Q475" s="98">
        <v>929.6813410715389</v>
      </c>
      <c r="R475" s="98">
        <f t="shared" si="46"/>
        <v>20080.212109370921</v>
      </c>
      <c r="S475" s="98">
        <f t="shared" si="47"/>
        <v>40160.424218741842</v>
      </c>
      <c r="T475" s="98" t="s">
        <v>957</v>
      </c>
    </row>
    <row r="476" spans="1:20" ht="15.75" thickBot="1" x14ac:dyDescent="0.3">
      <c r="A476" s="257" t="s">
        <v>972</v>
      </c>
      <c r="B476" s="106">
        <v>3</v>
      </c>
      <c r="C476" s="98">
        <f t="shared" si="36"/>
        <v>13473.648190437489</v>
      </c>
      <c r="D476" s="98">
        <f t="shared" si="43"/>
        <v>15894.407049181751</v>
      </c>
      <c r="E476" s="98">
        <v>13473.648190437489</v>
      </c>
      <c r="F476" s="98">
        <v>561.40200793489532</v>
      </c>
      <c r="G476" s="98">
        <v>0</v>
      </c>
      <c r="H476" s="98">
        <v>0</v>
      </c>
      <c r="I476" s="98">
        <v>2021.0472285656233</v>
      </c>
      <c r="J476" s="98">
        <v>404.20944571312469</v>
      </c>
      <c r="K476" s="98">
        <v>269.4729638087498</v>
      </c>
      <c r="L476" s="98">
        <f t="shared" si="38"/>
        <v>2420.7588587442615</v>
      </c>
      <c r="M476" s="98"/>
      <c r="N476" s="98">
        <f t="shared" si="44"/>
        <v>187.13400264496511</v>
      </c>
      <c r="O476" s="98">
        <f t="shared" si="45"/>
        <v>1871.3400264496511</v>
      </c>
      <c r="P476" s="98">
        <v>362.28482964964542</v>
      </c>
      <c r="Q476" s="98">
        <v>929.68172514018681</v>
      </c>
      <c r="R476" s="98">
        <f t="shared" si="46"/>
        <v>20080.220420344333</v>
      </c>
      <c r="S476" s="98">
        <f t="shared" si="47"/>
        <v>60240.661261032998</v>
      </c>
      <c r="T476" s="98" t="s">
        <v>957</v>
      </c>
    </row>
    <row r="477" spans="1:20" ht="15.75" thickBot="1" x14ac:dyDescent="0.3">
      <c r="A477" s="257" t="s">
        <v>972</v>
      </c>
      <c r="B477" s="106">
        <v>1</v>
      </c>
      <c r="C477" s="98">
        <f t="shared" si="36"/>
        <v>15159.96</v>
      </c>
      <c r="D477" s="98">
        <f t="shared" si="43"/>
        <v>17888.377079999998</v>
      </c>
      <c r="E477" s="98">
        <v>15159.96</v>
      </c>
      <c r="F477" s="98">
        <v>631.66499999999996</v>
      </c>
      <c r="G477" s="98">
        <v>0</v>
      </c>
      <c r="H477" s="98">
        <v>0</v>
      </c>
      <c r="I477" s="98">
        <v>2273.9939999999997</v>
      </c>
      <c r="J477" s="98">
        <v>454.79879999999997</v>
      </c>
      <c r="K477" s="98">
        <v>303.19919999999996</v>
      </c>
      <c r="L477" s="98">
        <f t="shared" si="38"/>
        <v>2728.4170800000002</v>
      </c>
      <c r="M477" s="98"/>
      <c r="N477" s="98">
        <f t="shared" si="44"/>
        <v>210.55499999999998</v>
      </c>
      <c r="O477" s="98">
        <f t="shared" si="45"/>
        <v>2105.5499999999997</v>
      </c>
      <c r="P477" s="98">
        <v>412.31208000000055</v>
      </c>
      <c r="Q477" s="98">
        <v>1046.0372399999999</v>
      </c>
      <c r="R477" s="98">
        <f t="shared" si="46"/>
        <v>22598.071319999999</v>
      </c>
      <c r="S477" s="98">
        <f t="shared" si="47"/>
        <v>22598.071319999999</v>
      </c>
      <c r="T477" s="98" t="s">
        <v>957</v>
      </c>
    </row>
    <row r="478" spans="1:20" ht="23.25" thickBot="1" x14ac:dyDescent="0.3">
      <c r="A478" s="257" t="s">
        <v>1541</v>
      </c>
      <c r="B478" s="106">
        <v>1</v>
      </c>
      <c r="C478" s="98">
        <f t="shared" si="36"/>
        <v>38500</v>
      </c>
      <c r="D478" s="98">
        <f t="shared" si="43"/>
        <v>45933.536111111112</v>
      </c>
      <c r="E478" s="98">
        <v>38500</v>
      </c>
      <c r="F478" s="98">
        <v>0</v>
      </c>
      <c r="G478" s="98">
        <v>1500</v>
      </c>
      <c r="H478" s="98">
        <v>0</v>
      </c>
      <c r="I478" s="98">
        <v>5775</v>
      </c>
      <c r="J478" s="98">
        <v>1155</v>
      </c>
      <c r="K478" s="98">
        <v>770</v>
      </c>
      <c r="L478" s="98">
        <f t="shared" si="38"/>
        <v>7433.5361111111106</v>
      </c>
      <c r="M478" s="98"/>
      <c r="N478" s="98">
        <f t="shared" si="44"/>
        <v>534.72222222222217</v>
      </c>
      <c r="O478" s="98">
        <f t="shared" si="45"/>
        <v>5347.2222222222217</v>
      </c>
      <c r="P478" s="98">
        <v>1551.5916666666674</v>
      </c>
      <c r="Q478" s="98">
        <v>2656.5000000000005</v>
      </c>
      <c r="R478" s="98">
        <f t="shared" si="46"/>
        <v>57790.036111111112</v>
      </c>
      <c r="S478" s="98">
        <f t="shared" si="47"/>
        <v>57790.036111111112</v>
      </c>
      <c r="T478" s="98" t="s">
        <v>957</v>
      </c>
    </row>
    <row r="479" spans="1:20" ht="15.75" thickBot="1" x14ac:dyDescent="0.3">
      <c r="A479" s="257" t="s">
        <v>973</v>
      </c>
      <c r="B479" s="106">
        <v>1</v>
      </c>
      <c r="C479" s="98">
        <f t="shared" si="36"/>
        <v>6348.7161902400012</v>
      </c>
      <c r="D479" s="98">
        <f t="shared" si="43"/>
        <v>7395.5278972902943</v>
      </c>
      <c r="E479" s="98">
        <v>6348.7161902400012</v>
      </c>
      <c r="F479" s="98">
        <v>266.66666666666669</v>
      </c>
      <c r="G479" s="98">
        <v>1100</v>
      </c>
      <c r="H479" s="98">
        <v>100</v>
      </c>
      <c r="I479" s="98">
        <v>952.3074285360002</v>
      </c>
      <c r="J479" s="98">
        <v>190.46148570720004</v>
      </c>
      <c r="K479" s="98">
        <v>126.97432380480002</v>
      </c>
      <c r="L479" s="98">
        <f t="shared" si="38"/>
        <v>1046.8117070502935</v>
      </c>
      <c r="M479" s="98"/>
      <c r="N479" s="98">
        <f t="shared" si="44"/>
        <v>88.176613753333342</v>
      </c>
      <c r="O479" s="98">
        <f t="shared" si="45"/>
        <v>881.76613753333356</v>
      </c>
      <c r="P479" s="98">
        <v>76.868955763626658</v>
      </c>
      <c r="Q479" s="98">
        <v>438.06141712656017</v>
      </c>
      <c r="R479" s="98">
        <f t="shared" si="46"/>
        <v>10569.999219131521</v>
      </c>
      <c r="S479" s="98">
        <f t="shared" si="47"/>
        <v>10569.999219131521</v>
      </c>
      <c r="T479" s="98" t="s">
        <v>960</v>
      </c>
    </row>
    <row r="480" spans="1:20" ht="15.75" thickBot="1" x14ac:dyDescent="0.3">
      <c r="A480" s="257" t="s">
        <v>973</v>
      </c>
      <c r="B480" s="106">
        <v>1</v>
      </c>
      <c r="C480" s="98">
        <f t="shared" si="36"/>
        <v>7144.5798697600003</v>
      </c>
      <c r="D480" s="98">
        <f t="shared" si="43"/>
        <v>8353.7915817434259</v>
      </c>
      <c r="E480" s="98">
        <v>7144.5798697600003</v>
      </c>
      <c r="F480" s="98">
        <v>266.66666666666669</v>
      </c>
      <c r="G480" s="98">
        <v>1100</v>
      </c>
      <c r="H480" s="98">
        <v>100</v>
      </c>
      <c r="I480" s="98">
        <v>1071.686980464</v>
      </c>
      <c r="J480" s="98">
        <v>214.33739609279999</v>
      </c>
      <c r="K480" s="98">
        <v>142.89159739520002</v>
      </c>
      <c r="L480" s="98">
        <f t="shared" si="38"/>
        <v>1209.2117119834247</v>
      </c>
      <c r="M480" s="98"/>
      <c r="N480" s="98">
        <f t="shared" si="44"/>
        <v>99.230275968888904</v>
      </c>
      <c r="O480" s="98">
        <f t="shared" si="45"/>
        <v>992.30275968888907</v>
      </c>
      <c r="P480" s="98">
        <v>117.67867632564685</v>
      </c>
      <c r="Q480" s="98">
        <v>492.97601101344003</v>
      </c>
      <c r="R480" s="98">
        <f t="shared" si="46"/>
        <v>11742.350233375533</v>
      </c>
      <c r="S480" s="98">
        <f t="shared" si="47"/>
        <v>11742.350233375533</v>
      </c>
      <c r="T480" s="98" t="s">
        <v>960</v>
      </c>
    </row>
    <row r="481" spans="1:20" ht="15.75" thickBot="1" x14ac:dyDescent="0.3">
      <c r="A481" s="257" t="s">
        <v>973</v>
      </c>
      <c r="B481" s="106">
        <v>1</v>
      </c>
      <c r="C481" s="98">
        <f t="shared" si="36"/>
        <v>7144.7047716799998</v>
      </c>
      <c r="D481" s="98">
        <f t="shared" si="43"/>
        <v>8353.9447399837463</v>
      </c>
      <c r="E481" s="98">
        <v>7144.7047716799998</v>
      </c>
      <c r="F481" s="98">
        <v>266.66666666666669</v>
      </c>
      <c r="G481" s="98">
        <v>1100</v>
      </c>
      <c r="H481" s="98">
        <v>100</v>
      </c>
      <c r="I481" s="98">
        <v>1071.7057157519998</v>
      </c>
      <c r="J481" s="98">
        <v>214.34114315039997</v>
      </c>
      <c r="K481" s="98">
        <v>142.8940954336</v>
      </c>
      <c r="L481" s="98">
        <f t="shared" si="38"/>
        <v>1209.2399683037472</v>
      </c>
      <c r="M481" s="98"/>
      <c r="N481" s="98">
        <f t="shared" si="44"/>
        <v>99.232010717777783</v>
      </c>
      <c r="O481" s="98">
        <f t="shared" si="45"/>
        <v>992.32010717777769</v>
      </c>
      <c r="P481" s="98">
        <v>117.68785040819181</v>
      </c>
      <c r="Q481" s="98">
        <v>492.98462924591996</v>
      </c>
      <c r="R481" s="98">
        <f t="shared" si="46"/>
        <v>11742.536990232333</v>
      </c>
      <c r="S481" s="98">
        <f t="shared" si="47"/>
        <v>11742.536990232333</v>
      </c>
      <c r="T481" s="98" t="s">
        <v>960</v>
      </c>
    </row>
    <row r="482" spans="1:20" ht="15.75" thickBot="1" x14ac:dyDescent="0.3">
      <c r="A482" s="257" t="s">
        <v>1542</v>
      </c>
      <c r="B482" s="106">
        <v>12</v>
      </c>
      <c r="C482" s="98">
        <f t="shared" si="36"/>
        <v>8850</v>
      </c>
      <c r="D482" s="98">
        <f t="shared" si="43"/>
        <v>10390.9452</v>
      </c>
      <c r="E482" s="98">
        <v>8850</v>
      </c>
      <c r="F482" s="98">
        <v>266.66666666666669</v>
      </c>
      <c r="G482" s="98">
        <v>1100</v>
      </c>
      <c r="H482" s="98">
        <v>100</v>
      </c>
      <c r="I482" s="98">
        <v>1327.5</v>
      </c>
      <c r="J482" s="98">
        <v>265.5</v>
      </c>
      <c r="K482" s="98">
        <v>177</v>
      </c>
      <c r="L482" s="98">
        <f t="shared" si="38"/>
        <v>1540.9452000000001</v>
      </c>
      <c r="M482" s="98"/>
      <c r="N482" s="98">
        <f t="shared" si="44"/>
        <v>122.91666666666667</v>
      </c>
      <c r="O482" s="98">
        <f t="shared" si="45"/>
        <v>1229.1666666666667</v>
      </c>
      <c r="P482" s="98">
        <v>188.86186666666654</v>
      </c>
      <c r="Q482" s="98">
        <v>610.65</v>
      </c>
      <c r="R482" s="98">
        <f t="shared" si="46"/>
        <v>14238.261866666666</v>
      </c>
      <c r="S482" s="98">
        <f t="shared" si="47"/>
        <v>170859.14239999998</v>
      </c>
      <c r="T482" s="98" t="s">
        <v>960</v>
      </c>
    </row>
    <row r="483" spans="1:20" ht="15.75" thickBot="1" x14ac:dyDescent="0.3">
      <c r="A483" s="257" t="s">
        <v>974</v>
      </c>
      <c r="B483" s="106">
        <v>2</v>
      </c>
      <c r="C483" s="98">
        <f t="shared" si="36"/>
        <v>6638.1139388800002</v>
      </c>
      <c r="D483" s="98">
        <f t="shared" si="43"/>
        <v>7733.5123123964095</v>
      </c>
      <c r="E483" s="98">
        <v>6638.1139388800002</v>
      </c>
      <c r="F483" s="98">
        <v>266.66666666666669</v>
      </c>
      <c r="G483" s="98">
        <v>1100</v>
      </c>
      <c r="H483" s="98">
        <v>100</v>
      </c>
      <c r="I483" s="98">
        <v>995.71709083199994</v>
      </c>
      <c r="J483" s="98">
        <v>199.14341816640001</v>
      </c>
      <c r="K483" s="98">
        <v>132.76227877760002</v>
      </c>
      <c r="L483" s="98">
        <f t="shared" si="38"/>
        <v>1095.3983735164088</v>
      </c>
      <c r="M483" s="98"/>
      <c r="N483" s="98">
        <f t="shared" si="44"/>
        <v>92.196026928888884</v>
      </c>
      <c r="O483" s="98">
        <f t="shared" si="45"/>
        <v>921.96026928888887</v>
      </c>
      <c r="P483" s="98">
        <v>81.242077298631145</v>
      </c>
      <c r="Q483" s="98">
        <v>458.02986178272005</v>
      </c>
      <c r="R483" s="98">
        <f t="shared" si="46"/>
        <v>10985.831628621796</v>
      </c>
      <c r="S483" s="98">
        <f t="shared" si="47"/>
        <v>21971.663257243592</v>
      </c>
      <c r="T483" s="98" t="s">
        <v>960</v>
      </c>
    </row>
    <row r="484" spans="1:20" ht="15.75" thickBot="1" x14ac:dyDescent="0.3">
      <c r="A484" s="257" t="s">
        <v>1543</v>
      </c>
      <c r="B484" s="106">
        <v>1</v>
      </c>
      <c r="C484" s="98">
        <f t="shared" si="36"/>
        <v>7511.8</v>
      </c>
      <c r="D484" s="98">
        <f t="shared" si="43"/>
        <v>8798.3250000000007</v>
      </c>
      <c r="E484" s="98">
        <v>7511.8</v>
      </c>
      <c r="F484" s="98">
        <v>266.66666666666669</v>
      </c>
      <c r="G484" s="98">
        <v>1100</v>
      </c>
      <c r="H484" s="98">
        <v>100</v>
      </c>
      <c r="I484" s="98">
        <v>1126.77</v>
      </c>
      <c r="J484" s="98">
        <v>225.35400000000001</v>
      </c>
      <c r="K484" s="98">
        <v>150.23600000000002</v>
      </c>
      <c r="L484" s="98">
        <f t="shared" si="38"/>
        <v>1286.5250000000001</v>
      </c>
      <c r="M484" s="98"/>
      <c r="N484" s="98">
        <f t="shared" si="44"/>
        <v>104.33055555555556</v>
      </c>
      <c r="O484" s="98">
        <f t="shared" si="45"/>
        <v>1043.3055555555557</v>
      </c>
      <c r="P484" s="98">
        <v>138.88888888888889</v>
      </c>
      <c r="Q484" s="98">
        <v>518.31420000000014</v>
      </c>
      <c r="R484" s="98">
        <f t="shared" si="46"/>
        <v>12285.665866666668</v>
      </c>
      <c r="S484" s="98">
        <f t="shared" si="47"/>
        <v>12285.665866666668</v>
      </c>
      <c r="T484" s="98" t="s">
        <v>957</v>
      </c>
    </row>
    <row r="485" spans="1:20" ht="15.75" thickBot="1" x14ac:dyDescent="0.3">
      <c r="A485" s="257" t="s">
        <v>1543</v>
      </c>
      <c r="B485" s="106">
        <v>11</v>
      </c>
      <c r="C485" s="98">
        <f t="shared" si="36"/>
        <v>7965.5129500000012</v>
      </c>
      <c r="D485" s="98">
        <f t="shared" si="43"/>
        <v>9337.0936445157913</v>
      </c>
      <c r="E485" s="98">
        <v>7965.5129500000012</v>
      </c>
      <c r="F485" s="98">
        <v>266.66666666666669</v>
      </c>
      <c r="G485" s="98">
        <v>1100</v>
      </c>
      <c r="H485" s="98">
        <v>100</v>
      </c>
      <c r="I485" s="98">
        <v>1194.8269425000001</v>
      </c>
      <c r="J485" s="98">
        <v>238.96538850000002</v>
      </c>
      <c r="K485" s="98">
        <v>159.31025900000003</v>
      </c>
      <c r="L485" s="98">
        <f t="shared" si="38"/>
        <v>1371.5806945157897</v>
      </c>
      <c r="M485" s="98"/>
      <c r="N485" s="98">
        <f t="shared" si="44"/>
        <v>110.63212430555556</v>
      </c>
      <c r="O485" s="98">
        <f t="shared" si="45"/>
        <v>1106.3212430555557</v>
      </c>
      <c r="P485" s="98">
        <v>154.62732715467828</v>
      </c>
      <c r="Q485" s="98">
        <v>549.62039355000013</v>
      </c>
      <c r="R485" s="98">
        <f t="shared" si="46"/>
        <v>12946.483294732458</v>
      </c>
      <c r="S485" s="98">
        <f t="shared" si="47"/>
        <v>142411.31624205704</v>
      </c>
      <c r="T485" s="98" t="s">
        <v>957</v>
      </c>
    </row>
    <row r="486" spans="1:20" ht="15.75" thickBot="1" x14ac:dyDescent="0.3">
      <c r="A486" s="257" t="s">
        <v>1543</v>
      </c>
      <c r="B486" s="106">
        <v>18</v>
      </c>
      <c r="C486" s="98">
        <f t="shared" si="36"/>
        <v>7965.5579404</v>
      </c>
      <c r="D486" s="98">
        <f t="shared" si="43"/>
        <v>9337.1474924994527</v>
      </c>
      <c r="E486" s="98">
        <v>7965.5579404</v>
      </c>
      <c r="F486" s="98">
        <v>266.66666666666669</v>
      </c>
      <c r="G486" s="98">
        <v>1100</v>
      </c>
      <c r="H486" s="98">
        <v>100</v>
      </c>
      <c r="I486" s="98">
        <v>1194.8336910599999</v>
      </c>
      <c r="J486" s="98">
        <v>238.96673821199997</v>
      </c>
      <c r="K486" s="98">
        <v>159.31115880799999</v>
      </c>
      <c r="L486" s="98">
        <f t="shared" si="38"/>
        <v>1371.5895520994527</v>
      </c>
      <c r="M486" s="98"/>
      <c r="N486" s="98">
        <f t="shared" si="44"/>
        <v>110.63274917222223</v>
      </c>
      <c r="O486" s="98">
        <f t="shared" si="45"/>
        <v>1106.3274917222222</v>
      </c>
      <c r="P486" s="98">
        <v>154.62931120500812</v>
      </c>
      <c r="Q486" s="98">
        <v>549.62349788760002</v>
      </c>
      <c r="R486" s="98">
        <f t="shared" si="46"/>
        <v>12946.549245133718</v>
      </c>
      <c r="S486" s="98">
        <f t="shared" si="47"/>
        <v>233037.88641240692</v>
      </c>
      <c r="T486" s="98" t="s">
        <v>957</v>
      </c>
    </row>
    <row r="487" spans="1:20" ht="15.75" thickBot="1" x14ac:dyDescent="0.3">
      <c r="A487" s="257" t="s">
        <v>1543</v>
      </c>
      <c r="B487" s="106">
        <v>2</v>
      </c>
      <c r="C487" s="98">
        <f t="shared" si="36"/>
        <v>7965.5593600000011</v>
      </c>
      <c r="D487" s="98">
        <f t="shared" si="43"/>
        <v>9337.1491915863171</v>
      </c>
      <c r="E487" s="98">
        <v>7965.5593600000011</v>
      </c>
      <c r="F487" s="98">
        <v>266.66666666666669</v>
      </c>
      <c r="G487" s="98">
        <v>1100</v>
      </c>
      <c r="H487" s="98">
        <v>100</v>
      </c>
      <c r="I487" s="98">
        <v>1194.8339040000003</v>
      </c>
      <c r="J487" s="98">
        <v>238.96678080000004</v>
      </c>
      <c r="K487" s="98">
        <v>159.31118720000003</v>
      </c>
      <c r="L487" s="98">
        <f t="shared" si="38"/>
        <v>1371.589831586316</v>
      </c>
      <c r="M487" s="98"/>
      <c r="N487" s="98">
        <f t="shared" si="44"/>
        <v>110.6327688888889</v>
      </c>
      <c r="O487" s="98">
        <f t="shared" si="45"/>
        <v>1106.327688888889</v>
      </c>
      <c r="P487" s="98">
        <v>154.62937380853808</v>
      </c>
      <c r="Q487" s="98">
        <v>549.62359584000012</v>
      </c>
      <c r="R487" s="98">
        <f t="shared" si="46"/>
        <v>12946.551326092984</v>
      </c>
      <c r="S487" s="98">
        <f t="shared" si="47"/>
        <v>25893.102652185968</v>
      </c>
      <c r="T487" s="98" t="s">
        <v>957</v>
      </c>
    </row>
    <row r="488" spans="1:20" ht="15.75" thickBot="1" x14ac:dyDescent="0.3">
      <c r="A488" s="257" t="s">
        <v>1543</v>
      </c>
      <c r="B488" s="106">
        <v>3</v>
      </c>
      <c r="C488" s="98">
        <f t="shared" si="36"/>
        <v>7965.87</v>
      </c>
      <c r="D488" s="98">
        <f t="shared" si="43"/>
        <v>9337.5209895175431</v>
      </c>
      <c r="E488" s="98">
        <v>7965.87</v>
      </c>
      <c r="F488" s="98">
        <v>266.66666666666669</v>
      </c>
      <c r="G488" s="98">
        <v>1100</v>
      </c>
      <c r="H488" s="98">
        <v>100</v>
      </c>
      <c r="I488" s="98">
        <v>1194.8805</v>
      </c>
      <c r="J488" s="98">
        <v>238.9761</v>
      </c>
      <c r="K488" s="98">
        <v>159.31739999999999</v>
      </c>
      <c r="L488" s="98">
        <f t="shared" si="38"/>
        <v>1371.6509895175438</v>
      </c>
      <c r="M488" s="98"/>
      <c r="N488" s="98">
        <f t="shared" si="44"/>
        <v>110.63708333333334</v>
      </c>
      <c r="O488" s="98">
        <f t="shared" si="45"/>
        <v>1106.3708333333334</v>
      </c>
      <c r="P488" s="98">
        <v>154.64307285087722</v>
      </c>
      <c r="Q488" s="98">
        <v>549.64503000000002</v>
      </c>
      <c r="R488" s="98">
        <f t="shared" si="46"/>
        <v>12947.00668618421</v>
      </c>
      <c r="S488" s="98">
        <f t="shared" si="47"/>
        <v>38841.020058552633</v>
      </c>
      <c r="T488" s="98" t="s">
        <v>957</v>
      </c>
    </row>
    <row r="489" spans="1:20" ht="15.75" thickBot="1" x14ac:dyDescent="0.3">
      <c r="A489" s="257" t="s">
        <v>1543</v>
      </c>
      <c r="B489" s="106">
        <v>1</v>
      </c>
      <c r="C489" s="98">
        <f t="shared" si="36"/>
        <v>7965.8728732000009</v>
      </c>
      <c r="D489" s="98">
        <f t="shared" si="43"/>
        <v>9337.5244283850952</v>
      </c>
      <c r="E489" s="98">
        <v>7965.8728732000009</v>
      </c>
      <c r="F489" s="98">
        <v>266.66666666666669</v>
      </c>
      <c r="G489" s="98">
        <v>1100</v>
      </c>
      <c r="H489" s="98">
        <v>100</v>
      </c>
      <c r="I489" s="98">
        <v>1194.8809309800001</v>
      </c>
      <c r="J489" s="98">
        <v>238.97618619599999</v>
      </c>
      <c r="K489" s="98">
        <v>159.317457464</v>
      </c>
      <c r="L489" s="98">
        <f t="shared" si="38"/>
        <v>1371.6515551850953</v>
      </c>
      <c r="M489" s="98"/>
      <c r="N489" s="98">
        <f t="shared" si="44"/>
        <v>110.63712323888892</v>
      </c>
      <c r="O489" s="98">
        <f t="shared" si="45"/>
        <v>1106.3712323888892</v>
      </c>
      <c r="P489" s="98">
        <v>154.64319955731699</v>
      </c>
      <c r="Q489" s="98">
        <v>549.64522825080007</v>
      </c>
      <c r="R489" s="98">
        <f t="shared" si="46"/>
        <v>12947.010897942562</v>
      </c>
      <c r="S489" s="98">
        <f t="shared" si="47"/>
        <v>12947.010897942562</v>
      </c>
      <c r="T489" s="98" t="s">
        <v>957</v>
      </c>
    </row>
    <row r="490" spans="1:20" ht="15.75" thickBot="1" x14ac:dyDescent="0.3">
      <c r="A490" s="257" t="s">
        <v>1543</v>
      </c>
      <c r="B490" s="106">
        <v>1</v>
      </c>
      <c r="C490" s="98">
        <f t="shared" si="36"/>
        <v>8374.0257820000006</v>
      </c>
      <c r="D490" s="98">
        <f t="shared" si="43"/>
        <v>9826.0333361772646</v>
      </c>
      <c r="E490" s="98">
        <v>8374.0257820000006</v>
      </c>
      <c r="F490" s="98">
        <v>266.66666666666669</v>
      </c>
      <c r="G490" s="98">
        <v>1100</v>
      </c>
      <c r="H490" s="98">
        <v>100</v>
      </c>
      <c r="I490" s="98">
        <v>1256.1038673</v>
      </c>
      <c r="J490" s="98">
        <v>251.22077346</v>
      </c>
      <c r="K490" s="98">
        <v>167.48051564000002</v>
      </c>
      <c r="L490" s="98">
        <f t="shared" si="38"/>
        <v>1452.0075541772633</v>
      </c>
      <c r="M490" s="98"/>
      <c r="N490" s="98">
        <f t="shared" si="44"/>
        <v>116.3059136388889</v>
      </c>
      <c r="O490" s="98">
        <f t="shared" si="45"/>
        <v>1163.0591363888891</v>
      </c>
      <c r="P490" s="98">
        <v>172.64250414948538</v>
      </c>
      <c r="Q490" s="98">
        <v>577.80777895800009</v>
      </c>
      <c r="R490" s="98">
        <f t="shared" si="46"/>
        <v>13545.312938201931</v>
      </c>
      <c r="S490" s="98">
        <f t="shared" si="47"/>
        <v>13545.312938201931</v>
      </c>
      <c r="T490" s="98" t="s">
        <v>957</v>
      </c>
    </row>
    <row r="491" spans="1:20" ht="15.75" thickBot="1" x14ac:dyDescent="0.3">
      <c r="A491" s="257" t="s">
        <v>1543</v>
      </c>
      <c r="B491" s="106">
        <v>1</v>
      </c>
      <c r="C491" s="98">
        <f t="shared" si="36"/>
        <v>9298.994663200001</v>
      </c>
      <c r="D491" s="98">
        <f t="shared" si="43"/>
        <v>10923.708640127545</v>
      </c>
      <c r="E491" s="98">
        <v>9298.994663200001</v>
      </c>
      <c r="F491" s="98">
        <v>266.66666666666669</v>
      </c>
      <c r="G491" s="98">
        <v>1100</v>
      </c>
      <c r="H491" s="98">
        <v>100</v>
      </c>
      <c r="I491" s="98">
        <v>1394.8491994800004</v>
      </c>
      <c r="J491" s="98">
        <v>278.96983989600005</v>
      </c>
      <c r="K491" s="98">
        <v>185.97989326400003</v>
      </c>
      <c r="L491" s="98">
        <f t="shared" si="38"/>
        <v>1624.7139769275445</v>
      </c>
      <c r="M491" s="98"/>
      <c r="N491" s="98">
        <f t="shared" si="44"/>
        <v>129.15270365555557</v>
      </c>
      <c r="O491" s="98">
        <f t="shared" si="45"/>
        <v>1291.5270365555557</v>
      </c>
      <c r="P491" s="98">
        <v>204.03423671643327</v>
      </c>
      <c r="Q491" s="98">
        <v>641.63063176080016</v>
      </c>
      <c r="R491" s="98">
        <f t="shared" si="46"/>
        <v>14891.804871195014</v>
      </c>
      <c r="S491" s="98">
        <f t="shared" si="47"/>
        <v>14891.804871195014</v>
      </c>
      <c r="T491" s="98" t="s">
        <v>957</v>
      </c>
    </row>
    <row r="492" spans="1:20" ht="15.75" thickBot="1" x14ac:dyDescent="0.3">
      <c r="A492" s="257" t="s">
        <v>1543</v>
      </c>
      <c r="B492" s="106">
        <v>3</v>
      </c>
      <c r="C492" s="98">
        <f t="shared" si="36"/>
        <v>9323.8293640000011</v>
      </c>
      <c r="D492" s="98">
        <f t="shared" si="43"/>
        <v>10953.929076199209</v>
      </c>
      <c r="E492" s="98">
        <v>9323.8293640000011</v>
      </c>
      <c r="F492" s="98">
        <v>266.66666666666669</v>
      </c>
      <c r="G492" s="98">
        <v>1100</v>
      </c>
      <c r="H492" s="98">
        <v>100</v>
      </c>
      <c r="I492" s="98">
        <v>1398.5744046</v>
      </c>
      <c r="J492" s="98">
        <v>279.71488091999998</v>
      </c>
      <c r="K492" s="98">
        <v>186.47658728000002</v>
      </c>
      <c r="L492" s="98">
        <f t="shared" si="38"/>
        <v>1630.0997121992077</v>
      </c>
      <c r="M492" s="98"/>
      <c r="N492" s="98">
        <f t="shared" si="44"/>
        <v>129.49763005555556</v>
      </c>
      <c r="O492" s="98">
        <f t="shared" si="45"/>
        <v>1294.9763005555558</v>
      </c>
      <c r="P492" s="98">
        <v>205.6257815880964</v>
      </c>
      <c r="Q492" s="98">
        <v>643.34422611600019</v>
      </c>
      <c r="R492" s="98">
        <f t="shared" si="46"/>
        <v>14928.705841781875</v>
      </c>
      <c r="S492" s="98">
        <f t="shared" si="47"/>
        <v>44786.117525345624</v>
      </c>
      <c r="T492" s="98" t="s">
        <v>957</v>
      </c>
    </row>
    <row r="493" spans="1:20" ht="15.75" thickBot="1" x14ac:dyDescent="0.3">
      <c r="A493" s="257" t="s">
        <v>1543</v>
      </c>
      <c r="B493" s="106">
        <v>1</v>
      </c>
      <c r="C493" s="98">
        <f t="shared" si="36"/>
        <v>9323.83</v>
      </c>
      <c r="D493" s="98">
        <f t="shared" si="43"/>
        <v>10953.929850124268</v>
      </c>
      <c r="E493" s="98">
        <v>9323.83</v>
      </c>
      <c r="F493" s="98">
        <v>266.66666666666669</v>
      </c>
      <c r="G493" s="98">
        <v>1100</v>
      </c>
      <c r="H493" s="98">
        <v>100</v>
      </c>
      <c r="I493" s="98">
        <v>1398.5744999999997</v>
      </c>
      <c r="J493" s="98">
        <v>279.7149</v>
      </c>
      <c r="K493" s="98">
        <v>186.47659999999999</v>
      </c>
      <c r="L493" s="98">
        <f t="shared" si="38"/>
        <v>1630.0998501242689</v>
      </c>
      <c r="M493" s="98"/>
      <c r="N493" s="98">
        <f t="shared" si="44"/>
        <v>129.49763888888887</v>
      </c>
      <c r="O493" s="98">
        <f t="shared" si="45"/>
        <v>1294.976388888889</v>
      </c>
      <c r="P493" s="98">
        <v>205.62582234649111</v>
      </c>
      <c r="Q493" s="98">
        <v>643.34426999999994</v>
      </c>
      <c r="R493" s="98">
        <f t="shared" si="46"/>
        <v>14928.706786790934</v>
      </c>
      <c r="S493" s="98">
        <f t="shared" si="47"/>
        <v>14928.706786790934</v>
      </c>
      <c r="T493" s="98" t="s">
        <v>957</v>
      </c>
    </row>
    <row r="494" spans="1:20" ht="15.75" thickBot="1" x14ac:dyDescent="0.3">
      <c r="A494" s="257" t="s">
        <v>1543</v>
      </c>
      <c r="B494" s="106">
        <v>1</v>
      </c>
      <c r="C494" s="98">
        <f t="shared" si="36"/>
        <v>9323.8326400000005</v>
      </c>
      <c r="D494" s="98">
        <f t="shared" si="43"/>
        <v>10953.933062643393</v>
      </c>
      <c r="E494" s="98">
        <v>9323.8326400000005</v>
      </c>
      <c r="F494" s="98">
        <v>266.66666666666669</v>
      </c>
      <c r="G494" s="98">
        <v>1100</v>
      </c>
      <c r="H494" s="98">
        <v>100</v>
      </c>
      <c r="I494" s="98">
        <v>1398.5748960000001</v>
      </c>
      <c r="J494" s="98">
        <v>279.71497920000002</v>
      </c>
      <c r="K494" s="98">
        <v>186.47665280000001</v>
      </c>
      <c r="L494" s="98">
        <f t="shared" si="38"/>
        <v>1630.100422643392</v>
      </c>
      <c r="M494" s="98"/>
      <c r="N494" s="98">
        <f t="shared" si="44"/>
        <v>129.49767555555556</v>
      </c>
      <c r="O494" s="98">
        <f t="shared" si="45"/>
        <v>1294.9767555555557</v>
      </c>
      <c r="P494" s="98">
        <v>205.62599153228066</v>
      </c>
      <c r="Q494" s="98">
        <v>643.34445216000006</v>
      </c>
      <c r="R494" s="98">
        <f t="shared" si="46"/>
        <v>14928.710709470059</v>
      </c>
      <c r="S494" s="98">
        <f t="shared" si="47"/>
        <v>14928.710709470059</v>
      </c>
      <c r="T494" s="98" t="s">
        <v>957</v>
      </c>
    </row>
    <row r="495" spans="1:20" ht="15.75" thickBot="1" x14ac:dyDescent="0.3">
      <c r="A495" s="257" t="s">
        <v>1543</v>
      </c>
      <c r="B495" s="106">
        <v>2</v>
      </c>
      <c r="C495" s="98">
        <f t="shared" si="36"/>
        <v>10133.420364400001</v>
      </c>
      <c r="D495" s="98">
        <f t="shared" si="43"/>
        <v>11939.09065591037</v>
      </c>
      <c r="E495" s="98">
        <v>10133.420364400001</v>
      </c>
      <c r="F495" s="98">
        <v>266.66666666666669</v>
      </c>
      <c r="G495" s="98">
        <v>1100</v>
      </c>
      <c r="H495" s="98">
        <v>100</v>
      </c>
      <c r="I495" s="98">
        <v>1520.0130546600001</v>
      </c>
      <c r="J495" s="98">
        <v>304.00261093199998</v>
      </c>
      <c r="K495" s="98">
        <v>202.66840728800003</v>
      </c>
      <c r="L495" s="98">
        <f t="shared" si="38"/>
        <v>1805.6702915103681</v>
      </c>
      <c r="M495" s="98"/>
      <c r="N495" s="98">
        <f t="shared" si="44"/>
        <v>140.74194950555557</v>
      </c>
      <c r="O495" s="98">
        <f t="shared" si="45"/>
        <v>1407.4194950555557</v>
      </c>
      <c r="P495" s="98">
        <v>257.50884694925691</v>
      </c>
      <c r="Q495" s="98">
        <v>699.20600514360012</v>
      </c>
      <c r="R495" s="98">
        <f t="shared" si="46"/>
        <v>16131.647400600636</v>
      </c>
      <c r="S495" s="98">
        <f t="shared" si="47"/>
        <v>32263.294801201271</v>
      </c>
      <c r="T495" s="98" t="s">
        <v>957</v>
      </c>
    </row>
    <row r="496" spans="1:20" ht="15.75" thickBot="1" x14ac:dyDescent="0.3">
      <c r="A496" s="257" t="s">
        <v>1543</v>
      </c>
      <c r="B496" s="106">
        <v>1</v>
      </c>
      <c r="C496" s="98">
        <f t="shared" si="36"/>
        <v>11017.9825829408</v>
      </c>
      <c r="D496" s="98">
        <f t="shared" si="43"/>
        <v>12990.718894184</v>
      </c>
      <c r="E496" s="98">
        <v>11017.9825829408</v>
      </c>
      <c r="F496" s="98">
        <v>266.66666666666669</v>
      </c>
      <c r="G496" s="98">
        <v>1100</v>
      </c>
      <c r="H496" s="98">
        <v>100</v>
      </c>
      <c r="I496" s="98">
        <v>1652.6973874411199</v>
      </c>
      <c r="J496" s="98">
        <v>330.53947748822401</v>
      </c>
      <c r="K496" s="98">
        <v>220.35965165881601</v>
      </c>
      <c r="L496" s="98">
        <f t="shared" si="38"/>
        <v>1972.7363112431992</v>
      </c>
      <c r="M496" s="98"/>
      <c r="N496" s="98">
        <f t="shared" si="44"/>
        <v>153.0275358741778</v>
      </c>
      <c r="O496" s="98">
        <f t="shared" si="45"/>
        <v>1530.2753587417776</v>
      </c>
      <c r="P496" s="98">
        <v>289.43341662724384</v>
      </c>
      <c r="Q496" s="98">
        <v>760.24079822291526</v>
      </c>
      <c r="R496" s="98">
        <f t="shared" si="46"/>
        <v>17421.222875661741</v>
      </c>
      <c r="S496" s="98">
        <f t="shared" si="47"/>
        <v>17421.222875661741</v>
      </c>
      <c r="T496" s="98" t="s">
        <v>957</v>
      </c>
    </row>
    <row r="497" spans="1:20" ht="15.75" thickBot="1" x14ac:dyDescent="0.3">
      <c r="A497" s="257" t="s">
        <v>1543</v>
      </c>
      <c r="B497" s="106">
        <v>1</v>
      </c>
      <c r="C497" s="98">
        <f t="shared" si="36"/>
        <v>13083.328140000001</v>
      </c>
      <c r="D497" s="98">
        <f t="shared" si="43"/>
        <v>15432.875273986669</v>
      </c>
      <c r="E497" s="98">
        <v>13083.328140000001</v>
      </c>
      <c r="F497" s="98">
        <v>266.66666666666669</v>
      </c>
      <c r="G497" s="98">
        <v>0</v>
      </c>
      <c r="H497" s="98">
        <v>0</v>
      </c>
      <c r="I497" s="98">
        <v>1962.4992210000003</v>
      </c>
      <c r="J497" s="98">
        <v>392.4998442000001</v>
      </c>
      <c r="K497" s="98">
        <v>261.66656280000007</v>
      </c>
      <c r="L497" s="98">
        <f t="shared" si="38"/>
        <v>2349.5471339866672</v>
      </c>
      <c r="M497" s="98"/>
      <c r="N497" s="98">
        <f t="shared" si="44"/>
        <v>181.71289083333332</v>
      </c>
      <c r="O497" s="98">
        <f t="shared" si="45"/>
        <v>1817.1289083333334</v>
      </c>
      <c r="P497" s="98">
        <v>350.70533482000019</v>
      </c>
      <c r="Q497" s="98">
        <v>902.74964166000029</v>
      </c>
      <c r="R497" s="98">
        <f t="shared" si="46"/>
        <v>19218.957210313336</v>
      </c>
      <c r="S497" s="98">
        <f t="shared" si="47"/>
        <v>19218.957210313336</v>
      </c>
      <c r="T497" s="98" t="s">
        <v>957</v>
      </c>
    </row>
    <row r="498" spans="1:20" ht="15.75" thickBot="1" x14ac:dyDescent="0.3">
      <c r="A498" s="257" t="s">
        <v>975</v>
      </c>
      <c r="B498" s="106">
        <v>2</v>
      </c>
      <c r="C498" s="98">
        <f t="shared" si="36"/>
        <v>9323.83</v>
      </c>
      <c r="D498" s="98">
        <f t="shared" si="43"/>
        <v>10953.929850124268</v>
      </c>
      <c r="E498" s="98">
        <v>9323.83</v>
      </c>
      <c r="F498" s="98">
        <v>266.66666666666669</v>
      </c>
      <c r="G498" s="98">
        <v>1100</v>
      </c>
      <c r="H498" s="98">
        <v>100</v>
      </c>
      <c r="I498" s="98">
        <v>1398.5744999999997</v>
      </c>
      <c r="J498" s="98">
        <v>279.7149</v>
      </c>
      <c r="K498" s="98">
        <v>186.47659999999999</v>
      </c>
      <c r="L498" s="98">
        <f t="shared" si="38"/>
        <v>1630.0998501242689</v>
      </c>
      <c r="M498" s="98"/>
      <c r="N498" s="98">
        <f t="shared" si="44"/>
        <v>129.49763888888887</v>
      </c>
      <c r="O498" s="98">
        <f t="shared" si="45"/>
        <v>1294.976388888889</v>
      </c>
      <c r="P498" s="98">
        <v>205.62582234649111</v>
      </c>
      <c r="Q498" s="98">
        <v>643.34426999999994</v>
      </c>
      <c r="R498" s="98">
        <f t="shared" si="46"/>
        <v>14928.706786790934</v>
      </c>
      <c r="S498" s="98">
        <f t="shared" si="47"/>
        <v>29857.413573581867</v>
      </c>
      <c r="T498" s="98" t="s">
        <v>957</v>
      </c>
    </row>
    <row r="499" spans="1:20" ht="15.75" thickBot="1" x14ac:dyDescent="0.3">
      <c r="A499" s="257" t="s">
        <v>976</v>
      </c>
      <c r="B499" s="106">
        <v>1</v>
      </c>
      <c r="C499" s="98">
        <f t="shared" si="36"/>
        <v>9298.994663200001</v>
      </c>
      <c r="D499" s="98">
        <f t="shared" si="43"/>
        <v>10923.708640127545</v>
      </c>
      <c r="E499" s="98">
        <v>9298.994663200001</v>
      </c>
      <c r="F499" s="98">
        <v>266.66666666666669</v>
      </c>
      <c r="G499" s="98">
        <v>1100</v>
      </c>
      <c r="H499" s="98">
        <v>100</v>
      </c>
      <c r="I499" s="98">
        <v>1394.8491994800004</v>
      </c>
      <c r="J499" s="98">
        <v>278.96983989600005</v>
      </c>
      <c r="K499" s="98">
        <v>185.97989326400003</v>
      </c>
      <c r="L499" s="98">
        <f t="shared" si="38"/>
        <v>1624.7139769275445</v>
      </c>
      <c r="M499" s="98"/>
      <c r="N499" s="98">
        <f t="shared" si="44"/>
        <v>129.15270365555557</v>
      </c>
      <c r="O499" s="98">
        <f t="shared" si="45"/>
        <v>1291.5270365555557</v>
      </c>
      <c r="P499" s="98">
        <v>204.03423671643327</v>
      </c>
      <c r="Q499" s="98">
        <v>641.63063176080016</v>
      </c>
      <c r="R499" s="98">
        <f t="shared" si="46"/>
        <v>14891.804871195014</v>
      </c>
      <c r="S499" s="98">
        <f t="shared" si="47"/>
        <v>14891.804871195014</v>
      </c>
      <c r="T499" s="98" t="s">
        <v>957</v>
      </c>
    </row>
    <row r="500" spans="1:20" ht="15.75" thickBot="1" x14ac:dyDescent="0.3">
      <c r="A500" s="257" t="s">
        <v>976</v>
      </c>
      <c r="B500" s="106">
        <v>1</v>
      </c>
      <c r="C500" s="98">
        <f t="shared" si="36"/>
        <v>10700.377839999999</v>
      </c>
      <c r="D500" s="98">
        <f t="shared" si="43"/>
        <v>12615.168930364443</v>
      </c>
      <c r="E500" s="98">
        <v>10700.377839999999</v>
      </c>
      <c r="F500" s="98">
        <v>266.66666666666669</v>
      </c>
      <c r="G500" s="98">
        <v>1100</v>
      </c>
      <c r="H500" s="98">
        <v>100</v>
      </c>
      <c r="I500" s="98">
        <v>1605.0566759999999</v>
      </c>
      <c r="J500" s="98">
        <v>321.01133519999996</v>
      </c>
      <c r="K500" s="98">
        <v>214.00755679999997</v>
      </c>
      <c r="L500" s="98">
        <f t="shared" si="38"/>
        <v>1914.7910903644445</v>
      </c>
      <c r="M500" s="98"/>
      <c r="N500" s="98">
        <f t="shared" si="44"/>
        <v>148.61635888888887</v>
      </c>
      <c r="O500" s="98">
        <f t="shared" si="45"/>
        <v>1486.1635888888889</v>
      </c>
      <c r="P500" s="98">
        <v>280.01114258666672</v>
      </c>
      <c r="Q500" s="98">
        <v>738.32607095999992</v>
      </c>
      <c r="R500" s="98">
        <f t="shared" si="46"/>
        <v>16960.23723599111</v>
      </c>
      <c r="S500" s="98">
        <f t="shared" si="47"/>
        <v>16960.23723599111</v>
      </c>
      <c r="T500" s="98" t="s">
        <v>957</v>
      </c>
    </row>
    <row r="501" spans="1:20" ht="15.75" thickBot="1" x14ac:dyDescent="0.3">
      <c r="A501" s="257" t="s">
        <v>976</v>
      </c>
      <c r="B501" s="106">
        <v>1</v>
      </c>
      <c r="C501" s="98">
        <f t="shared" si="36"/>
        <v>13103.791428000002</v>
      </c>
      <c r="D501" s="98">
        <f t="shared" si="43"/>
        <v>15457.071975197336</v>
      </c>
      <c r="E501" s="98">
        <v>13103.791428000002</v>
      </c>
      <c r="F501" s="98">
        <v>266.66666666666669</v>
      </c>
      <c r="G501" s="98">
        <v>0</v>
      </c>
      <c r="H501" s="98">
        <v>0</v>
      </c>
      <c r="I501" s="98">
        <v>1965.5687142000004</v>
      </c>
      <c r="J501" s="98">
        <v>393.11374284000004</v>
      </c>
      <c r="K501" s="98">
        <v>262.07582856000005</v>
      </c>
      <c r="L501" s="98">
        <f t="shared" si="38"/>
        <v>2353.2805471973338</v>
      </c>
      <c r="M501" s="98"/>
      <c r="N501" s="98">
        <f t="shared" si="44"/>
        <v>181.99710316666668</v>
      </c>
      <c r="O501" s="98">
        <f t="shared" si="45"/>
        <v>1819.9710316666669</v>
      </c>
      <c r="P501" s="98">
        <v>351.31241236400018</v>
      </c>
      <c r="Q501" s="98">
        <v>904.16160853200017</v>
      </c>
      <c r="R501" s="98">
        <f t="shared" si="46"/>
        <v>19248.658535996001</v>
      </c>
      <c r="S501" s="98">
        <f t="shared" si="47"/>
        <v>19248.658535996001</v>
      </c>
      <c r="T501" s="98" t="s">
        <v>957</v>
      </c>
    </row>
    <row r="502" spans="1:20" ht="15.75" thickBot="1" x14ac:dyDescent="0.3">
      <c r="A502" s="257" t="s">
        <v>1544</v>
      </c>
      <c r="B502" s="106">
        <v>1</v>
      </c>
      <c r="C502" s="98">
        <f t="shared" si="36"/>
        <v>16000</v>
      </c>
      <c r="D502" s="98">
        <f t="shared" si="43"/>
        <v>18881.677711111111</v>
      </c>
      <c r="E502" s="98">
        <v>16000</v>
      </c>
      <c r="F502" s="98">
        <v>266.66666666666669</v>
      </c>
      <c r="G502" s="98">
        <v>1500</v>
      </c>
      <c r="H502" s="98">
        <v>0</v>
      </c>
      <c r="I502" s="98">
        <v>2400</v>
      </c>
      <c r="J502" s="98">
        <v>480</v>
      </c>
      <c r="K502" s="98">
        <v>320</v>
      </c>
      <c r="L502" s="98">
        <f t="shared" si="38"/>
        <v>2881.6777111111114</v>
      </c>
      <c r="M502" s="98"/>
      <c r="N502" s="98">
        <f t="shared" si="44"/>
        <v>222.22222222222226</v>
      </c>
      <c r="O502" s="98">
        <f t="shared" si="45"/>
        <v>2222.2222222222222</v>
      </c>
      <c r="P502" s="98">
        <v>437.23326666666685</v>
      </c>
      <c r="Q502" s="98">
        <v>1104.0000000000002</v>
      </c>
      <c r="R502" s="98">
        <f t="shared" si="46"/>
        <v>24952.344377777776</v>
      </c>
      <c r="S502" s="98">
        <f t="shared" si="47"/>
        <v>24952.344377777776</v>
      </c>
      <c r="T502" s="98" t="s">
        <v>957</v>
      </c>
    </row>
    <row r="503" spans="1:20" ht="15.75" thickBot="1" x14ac:dyDescent="0.3">
      <c r="A503" s="257" t="s">
        <v>1544</v>
      </c>
      <c r="B503" s="106">
        <v>1</v>
      </c>
      <c r="C503" s="98">
        <f t="shared" si="36"/>
        <v>19050</v>
      </c>
      <c r="D503" s="98">
        <f t="shared" si="43"/>
        <v>22504.322632675437</v>
      </c>
      <c r="E503" s="98">
        <v>19050</v>
      </c>
      <c r="F503" s="98">
        <v>0</v>
      </c>
      <c r="G503" s="98">
        <v>1500</v>
      </c>
      <c r="H503" s="98">
        <v>0</v>
      </c>
      <c r="I503" s="98">
        <v>2857.5</v>
      </c>
      <c r="J503" s="98">
        <v>571.5</v>
      </c>
      <c r="K503" s="98">
        <v>381</v>
      </c>
      <c r="L503" s="98">
        <f t="shared" si="38"/>
        <v>3454.3226326754393</v>
      </c>
      <c r="M503" s="98"/>
      <c r="N503" s="98">
        <f t="shared" si="44"/>
        <v>264.58333333333331</v>
      </c>
      <c r="O503" s="98">
        <f t="shared" si="45"/>
        <v>2645.8333333333335</v>
      </c>
      <c r="P503" s="98">
        <v>543.90596600877245</v>
      </c>
      <c r="Q503" s="98">
        <v>1314.45</v>
      </c>
      <c r="R503" s="98">
        <f t="shared" si="46"/>
        <v>29128.772632675438</v>
      </c>
      <c r="S503" s="98">
        <f t="shared" si="47"/>
        <v>29128.772632675438</v>
      </c>
      <c r="T503" s="98" t="s">
        <v>957</v>
      </c>
    </row>
    <row r="504" spans="1:20" ht="23.25" thickBot="1" x14ac:dyDescent="0.3">
      <c r="A504" s="257" t="s">
        <v>1545</v>
      </c>
      <c r="B504" s="106">
        <v>1</v>
      </c>
      <c r="C504" s="98">
        <f t="shared" si="36"/>
        <v>23500</v>
      </c>
      <c r="D504" s="98">
        <f t="shared" si="43"/>
        <v>27816.725644444443</v>
      </c>
      <c r="E504" s="98">
        <v>23500</v>
      </c>
      <c r="F504" s="98">
        <v>0</v>
      </c>
      <c r="G504" s="98">
        <v>1500</v>
      </c>
      <c r="H504" s="98">
        <v>0</v>
      </c>
      <c r="I504" s="98">
        <v>3525</v>
      </c>
      <c r="J504" s="98">
        <v>705</v>
      </c>
      <c r="K504" s="98">
        <v>470</v>
      </c>
      <c r="L504" s="98">
        <f t="shared" si="38"/>
        <v>4316.7256444444447</v>
      </c>
      <c r="M504" s="98"/>
      <c r="N504" s="98">
        <f t="shared" si="44"/>
        <v>326.38888888888891</v>
      </c>
      <c r="O504" s="98">
        <f t="shared" si="45"/>
        <v>3263.8888888888891</v>
      </c>
      <c r="P504" s="98">
        <v>726.44786666666687</v>
      </c>
      <c r="Q504" s="98">
        <v>1621.5</v>
      </c>
      <c r="R504" s="98">
        <f t="shared" si="46"/>
        <v>35638.225644444443</v>
      </c>
      <c r="S504" s="98">
        <f t="shared" si="47"/>
        <v>35638.225644444443</v>
      </c>
      <c r="T504" s="98" t="s">
        <v>957</v>
      </c>
    </row>
    <row r="505" spans="1:20" ht="23.25" thickBot="1" x14ac:dyDescent="0.3">
      <c r="A505" s="257" t="s">
        <v>1546</v>
      </c>
      <c r="B505" s="106">
        <v>1</v>
      </c>
      <c r="C505" s="98">
        <f t="shared" si="36"/>
        <v>16000</v>
      </c>
      <c r="D505" s="98">
        <f t="shared" si="43"/>
        <v>18881.677711111111</v>
      </c>
      <c r="E505" s="98">
        <v>16000</v>
      </c>
      <c r="F505" s="98">
        <v>0</v>
      </c>
      <c r="G505" s="98">
        <v>1500</v>
      </c>
      <c r="H505" s="98">
        <v>0</v>
      </c>
      <c r="I505" s="98">
        <v>2400</v>
      </c>
      <c r="J505" s="98">
        <v>480</v>
      </c>
      <c r="K505" s="98">
        <v>320</v>
      </c>
      <c r="L505" s="98">
        <f t="shared" si="38"/>
        <v>2881.6777111111114</v>
      </c>
      <c r="M505" s="98"/>
      <c r="N505" s="98">
        <f t="shared" si="44"/>
        <v>222.22222222222226</v>
      </c>
      <c r="O505" s="98">
        <f t="shared" si="45"/>
        <v>2222.2222222222222</v>
      </c>
      <c r="P505" s="98">
        <v>437.23326666666685</v>
      </c>
      <c r="Q505" s="98">
        <v>1104.0000000000002</v>
      </c>
      <c r="R505" s="98">
        <f t="shared" si="46"/>
        <v>24685.677711111111</v>
      </c>
      <c r="S505" s="98">
        <f t="shared" si="47"/>
        <v>24685.677711111111</v>
      </c>
      <c r="T505" s="98" t="s">
        <v>957</v>
      </c>
    </row>
    <row r="506" spans="1:20" ht="23.25" thickBot="1" x14ac:dyDescent="0.3">
      <c r="A506" s="257" t="s">
        <v>1547</v>
      </c>
      <c r="B506" s="106">
        <v>1</v>
      </c>
      <c r="C506" s="98">
        <f t="shared" si="36"/>
        <v>16000</v>
      </c>
      <c r="D506" s="98">
        <f t="shared" si="43"/>
        <v>18881.677711111111</v>
      </c>
      <c r="E506" s="98">
        <v>16000</v>
      </c>
      <c r="F506" s="98">
        <v>0</v>
      </c>
      <c r="G506" s="98">
        <v>1500</v>
      </c>
      <c r="H506" s="98">
        <v>0</v>
      </c>
      <c r="I506" s="98">
        <v>2400</v>
      </c>
      <c r="J506" s="98">
        <v>480</v>
      </c>
      <c r="K506" s="98">
        <v>320</v>
      </c>
      <c r="L506" s="98">
        <f t="shared" si="38"/>
        <v>2881.6777111111114</v>
      </c>
      <c r="M506" s="98"/>
      <c r="N506" s="98">
        <f t="shared" si="44"/>
        <v>222.22222222222226</v>
      </c>
      <c r="O506" s="98">
        <f t="shared" si="45"/>
        <v>2222.2222222222222</v>
      </c>
      <c r="P506" s="98">
        <v>437.23326666666685</v>
      </c>
      <c r="Q506" s="98">
        <v>1104.0000000000002</v>
      </c>
      <c r="R506" s="98">
        <f t="shared" si="46"/>
        <v>24685.677711111111</v>
      </c>
      <c r="S506" s="98">
        <f t="shared" si="47"/>
        <v>24685.677711111111</v>
      </c>
      <c r="T506" s="98" t="s">
        <v>957</v>
      </c>
    </row>
    <row r="507" spans="1:20" ht="15.75" thickBot="1" x14ac:dyDescent="0.3">
      <c r="A507" s="257" t="s">
        <v>1548</v>
      </c>
      <c r="B507" s="106">
        <v>1</v>
      </c>
      <c r="C507" s="98">
        <f t="shared" si="36"/>
        <v>19050</v>
      </c>
      <c r="D507" s="98">
        <f t="shared" si="43"/>
        <v>22504.322632675437</v>
      </c>
      <c r="E507" s="98">
        <v>19050</v>
      </c>
      <c r="F507" s="98">
        <v>0</v>
      </c>
      <c r="G507" s="98">
        <v>1500</v>
      </c>
      <c r="H507" s="98">
        <v>0</v>
      </c>
      <c r="I507" s="98">
        <v>2857.5</v>
      </c>
      <c r="J507" s="98">
        <v>571.5</v>
      </c>
      <c r="K507" s="98">
        <v>381</v>
      </c>
      <c r="L507" s="98">
        <f t="shared" si="38"/>
        <v>3454.3226326754393</v>
      </c>
      <c r="M507" s="98"/>
      <c r="N507" s="98">
        <f t="shared" si="44"/>
        <v>264.58333333333331</v>
      </c>
      <c r="O507" s="98">
        <f t="shared" si="45"/>
        <v>2645.8333333333335</v>
      </c>
      <c r="P507" s="98">
        <v>543.90596600877245</v>
      </c>
      <c r="Q507" s="98">
        <v>1314.45</v>
      </c>
      <c r="R507" s="98">
        <f t="shared" si="46"/>
        <v>29128.772632675438</v>
      </c>
      <c r="S507" s="98">
        <f t="shared" si="47"/>
        <v>29128.772632675438</v>
      </c>
      <c r="T507" s="98" t="s">
        <v>957</v>
      </c>
    </row>
    <row r="508" spans="1:20" ht="23.25" thickBot="1" x14ac:dyDescent="0.3">
      <c r="A508" s="257" t="s">
        <v>1549</v>
      </c>
      <c r="B508" s="106">
        <v>1</v>
      </c>
      <c r="C508" s="98">
        <f t="shared" si="36"/>
        <v>23500</v>
      </c>
      <c r="D508" s="98">
        <f t="shared" si="43"/>
        <v>27816.725644444443</v>
      </c>
      <c r="E508" s="98">
        <v>23500</v>
      </c>
      <c r="F508" s="98">
        <v>0</v>
      </c>
      <c r="G508" s="98">
        <v>1500</v>
      </c>
      <c r="H508" s="98">
        <v>0</v>
      </c>
      <c r="I508" s="98">
        <v>3525</v>
      </c>
      <c r="J508" s="98">
        <v>705</v>
      </c>
      <c r="K508" s="98">
        <v>470</v>
      </c>
      <c r="L508" s="98">
        <f t="shared" si="38"/>
        <v>4316.7256444444447</v>
      </c>
      <c r="M508" s="98"/>
      <c r="N508" s="98">
        <f t="shared" si="44"/>
        <v>326.38888888888891</v>
      </c>
      <c r="O508" s="98">
        <f t="shared" si="45"/>
        <v>3263.8888888888891</v>
      </c>
      <c r="P508" s="98">
        <v>726.44786666666687</v>
      </c>
      <c r="Q508" s="98">
        <v>1621.5</v>
      </c>
      <c r="R508" s="98">
        <f t="shared" si="46"/>
        <v>35638.225644444443</v>
      </c>
      <c r="S508" s="98">
        <f t="shared" si="47"/>
        <v>35638.225644444443</v>
      </c>
      <c r="T508" s="98" t="s">
        <v>957</v>
      </c>
    </row>
    <row r="509" spans="1:20" ht="23.25" thickBot="1" x14ac:dyDescent="0.3">
      <c r="A509" s="257" t="s">
        <v>1550</v>
      </c>
      <c r="B509" s="106">
        <v>1</v>
      </c>
      <c r="C509" s="98">
        <f t="shared" si="36"/>
        <v>19050</v>
      </c>
      <c r="D509" s="98">
        <f t="shared" si="43"/>
        <v>22504.322632675437</v>
      </c>
      <c r="E509" s="98">
        <v>19050</v>
      </c>
      <c r="F509" s="98">
        <v>0</v>
      </c>
      <c r="G509" s="98">
        <v>1500</v>
      </c>
      <c r="H509" s="98">
        <v>0</v>
      </c>
      <c r="I509" s="98">
        <v>2857.5</v>
      </c>
      <c r="J509" s="98">
        <v>571.5</v>
      </c>
      <c r="K509" s="98">
        <v>381</v>
      </c>
      <c r="L509" s="98">
        <f t="shared" si="38"/>
        <v>3454.3226326754393</v>
      </c>
      <c r="M509" s="98"/>
      <c r="N509" s="98">
        <f t="shared" si="44"/>
        <v>264.58333333333331</v>
      </c>
      <c r="O509" s="98">
        <f t="shared" si="45"/>
        <v>2645.8333333333335</v>
      </c>
      <c r="P509" s="98">
        <v>543.90596600877245</v>
      </c>
      <c r="Q509" s="98">
        <v>1314.45</v>
      </c>
      <c r="R509" s="98">
        <f t="shared" si="46"/>
        <v>29128.772632675438</v>
      </c>
      <c r="S509" s="98">
        <f t="shared" si="47"/>
        <v>29128.772632675438</v>
      </c>
      <c r="T509" s="98" t="s">
        <v>957</v>
      </c>
    </row>
    <row r="510" spans="1:20" ht="15.75" thickBot="1" x14ac:dyDescent="0.3">
      <c r="A510" s="257" t="s">
        <v>1551</v>
      </c>
      <c r="B510" s="106">
        <v>1</v>
      </c>
      <c r="C510" s="98">
        <f t="shared" si="36"/>
        <v>23992</v>
      </c>
      <c r="D510" s="98">
        <f t="shared" si="43"/>
        <v>28399.964311111111</v>
      </c>
      <c r="E510" s="98">
        <v>23992</v>
      </c>
      <c r="F510" s="98">
        <v>0</v>
      </c>
      <c r="G510" s="98">
        <v>0</v>
      </c>
      <c r="H510" s="98">
        <v>0</v>
      </c>
      <c r="I510" s="98">
        <v>3598.7999999999997</v>
      </c>
      <c r="J510" s="98">
        <v>719.75999999999988</v>
      </c>
      <c r="K510" s="98">
        <v>479.84</v>
      </c>
      <c r="L510" s="98">
        <f t="shared" si="38"/>
        <v>4407.9643111111109</v>
      </c>
      <c r="M510" s="98"/>
      <c r="N510" s="98">
        <f t="shared" si="44"/>
        <v>333.22222222222223</v>
      </c>
      <c r="O510" s="98">
        <f t="shared" si="45"/>
        <v>3332.2222222222222</v>
      </c>
      <c r="P510" s="98">
        <v>742.51986666666699</v>
      </c>
      <c r="Q510" s="98">
        <v>1655.4480000000001</v>
      </c>
      <c r="R510" s="98">
        <f t="shared" si="46"/>
        <v>34853.812311111105</v>
      </c>
      <c r="S510" s="98">
        <f t="shared" si="47"/>
        <v>34853.812311111105</v>
      </c>
      <c r="T510" s="98" t="s">
        <v>957</v>
      </c>
    </row>
    <row r="511" spans="1:20" ht="23.25" thickBot="1" x14ac:dyDescent="0.3">
      <c r="A511" s="257" t="s">
        <v>1552</v>
      </c>
      <c r="B511" s="106">
        <v>1</v>
      </c>
      <c r="C511" s="98">
        <f t="shared" si="36"/>
        <v>16000</v>
      </c>
      <c r="D511" s="98">
        <f t="shared" si="43"/>
        <v>18881.677711111111</v>
      </c>
      <c r="E511" s="98">
        <v>16000</v>
      </c>
      <c r="F511" s="98">
        <v>0</v>
      </c>
      <c r="G511" s="98">
        <v>1500</v>
      </c>
      <c r="H511" s="98">
        <v>0</v>
      </c>
      <c r="I511" s="98">
        <v>2400</v>
      </c>
      <c r="J511" s="98">
        <v>480</v>
      </c>
      <c r="K511" s="98">
        <v>320</v>
      </c>
      <c r="L511" s="98">
        <f t="shared" si="38"/>
        <v>2881.6777111111114</v>
      </c>
      <c r="M511" s="98"/>
      <c r="N511" s="98">
        <f t="shared" si="44"/>
        <v>222.22222222222226</v>
      </c>
      <c r="O511" s="98">
        <f t="shared" si="45"/>
        <v>2222.2222222222222</v>
      </c>
      <c r="P511" s="98">
        <v>437.23326666666685</v>
      </c>
      <c r="Q511" s="98">
        <v>1104.0000000000002</v>
      </c>
      <c r="R511" s="98">
        <f t="shared" si="46"/>
        <v>24685.677711111111</v>
      </c>
      <c r="S511" s="98">
        <f t="shared" si="47"/>
        <v>24685.677711111111</v>
      </c>
      <c r="T511" s="98" t="s">
        <v>957</v>
      </c>
    </row>
    <row r="512" spans="1:20" ht="15.75" thickBot="1" x14ac:dyDescent="0.3">
      <c r="A512" s="257" t="s">
        <v>1553</v>
      </c>
      <c r="B512" s="106">
        <v>1</v>
      </c>
      <c r="C512" s="98">
        <f t="shared" si="36"/>
        <v>16000</v>
      </c>
      <c r="D512" s="98">
        <f t="shared" si="43"/>
        <v>18881.677711111111</v>
      </c>
      <c r="E512" s="98">
        <v>16000</v>
      </c>
      <c r="F512" s="98">
        <v>0</v>
      </c>
      <c r="G512" s="98">
        <v>1500</v>
      </c>
      <c r="H512" s="98">
        <v>0</v>
      </c>
      <c r="I512" s="98">
        <v>2400</v>
      </c>
      <c r="J512" s="98">
        <v>480</v>
      </c>
      <c r="K512" s="98">
        <v>320</v>
      </c>
      <c r="L512" s="98">
        <f t="shared" si="38"/>
        <v>2881.6777111111114</v>
      </c>
      <c r="M512" s="98"/>
      <c r="N512" s="98">
        <f t="shared" si="44"/>
        <v>222.22222222222226</v>
      </c>
      <c r="O512" s="98">
        <f t="shared" si="45"/>
        <v>2222.2222222222222</v>
      </c>
      <c r="P512" s="98">
        <v>437.23326666666685</v>
      </c>
      <c r="Q512" s="98">
        <v>1104.0000000000002</v>
      </c>
      <c r="R512" s="98">
        <f t="shared" si="46"/>
        <v>24685.677711111111</v>
      </c>
      <c r="S512" s="98">
        <f t="shared" si="47"/>
        <v>24685.677711111111</v>
      </c>
      <c r="T512" s="98" t="s">
        <v>957</v>
      </c>
    </row>
    <row r="513" spans="1:20" ht="15.75" thickBot="1" x14ac:dyDescent="0.3">
      <c r="A513" s="257" t="s">
        <v>1554</v>
      </c>
      <c r="B513" s="106">
        <v>1</v>
      </c>
      <c r="C513" s="98">
        <f t="shared" si="36"/>
        <v>19050</v>
      </c>
      <c r="D513" s="98">
        <f t="shared" si="43"/>
        <v>22504.322632675437</v>
      </c>
      <c r="E513" s="98">
        <v>19050</v>
      </c>
      <c r="F513" s="98">
        <v>0</v>
      </c>
      <c r="G513" s="98">
        <v>1500</v>
      </c>
      <c r="H513" s="98">
        <v>0</v>
      </c>
      <c r="I513" s="98">
        <v>2857.5</v>
      </c>
      <c r="J513" s="98">
        <v>571.5</v>
      </c>
      <c r="K513" s="98">
        <v>381</v>
      </c>
      <c r="L513" s="98">
        <f t="shared" si="38"/>
        <v>3454.3226326754393</v>
      </c>
      <c r="M513" s="98"/>
      <c r="N513" s="98">
        <f t="shared" si="44"/>
        <v>264.58333333333331</v>
      </c>
      <c r="O513" s="98">
        <f t="shared" si="45"/>
        <v>2645.8333333333335</v>
      </c>
      <c r="P513" s="98">
        <v>543.90596600877245</v>
      </c>
      <c r="Q513" s="98">
        <v>1314.45</v>
      </c>
      <c r="R513" s="98">
        <f t="shared" si="46"/>
        <v>29128.772632675438</v>
      </c>
      <c r="S513" s="98">
        <f t="shared" si="47"/>
        <v>29128.772632675438</v>
      </c>
      <c r="T513" s="98" t="s">
        <v>957</v>
      </c>
    </row>
    <row r="514" spans="1:20" ht="23.25" thickBot="1" x14ac:dyDescent="0.3">
      <c r="A514" s="257" t="s">
        <v>1555</v>
      </c>
      <c r="B514" s="106">
        <v>1</v>
      </c>
      <c r="C514" s="98">
        <f t="shared" si="36"/>
        <v>19050</v>
      </c>
      <c r="D514" s="98">
        <f t="shared" si="43"/>
        <v>22504.322632675437</v>
      </c>
      <c r="E514" s="98">
        <v>19050</v>
      </c>
      <c r="F514" s="98">
        <v>0</v>
      </c>
      <c r="G514" s="98">
        <v>1500</v>
      </c>
      <c r="H514" s="98">
        <v>0</v>
      </c>
      <c r="I514" s="98">
        <v>2857.5</v>
      </c>
      <c r="J514" s="98">
        <v>571.5</v>
      </c>
      <c r="K514" s="98">
        <v>381</v>
      </c>
      <c r="L514" s="98">
        <f t="shared" si="38"/>
        <v>3454.3226326754393</v>
      </c>
      <c r="M514" s="98"/>
      <c r="N514" s="98">
        <f t="shared" si="44"/>
        <v>264.58333333333331</v>
      </c>
      <c r="O514" s="98">
        <f t="shared" si="45"/>
        <v>2645.8333333333335</v>
      </c>
      <c r="P514" s="98">
        <v>543.90596600877245</v>
      </c>
      <c r="Q514" s="98">
        <v>1314.45</v>
      </c>
      <c r="R514" s="98">
        <f t="shared" si="46"/>
        <v>29128.772632675438</v>
      </c>
      <c r="S514" s="98">
        <f t="shared" si="47"/>
        <v>29128.772632675438</v>
      </c>
      <c r="T514" s="98" t="s">
        <v>957</v>
      </c>
    </row>
    <row r="515" spans="1:20" ht="15.75" thickBot="1" x14ac:dyDescent="0.3">
      <c r="A515" s="257" t="s">
        <v>1556</v>
      </c>
      <c r="B515" s="106">
        <v>1</v>
      </c>
      <c r="C515" s="98">
        <f t="shared" si="36"/>
        <v>16000</v>
      </c>
      <c r="D515" s="98">
        <f t="shared" si="43"/>
        <v>18881.677711111111</v>
      </c>
      <c r="E515" s="98">
        <v>16000</v>
      </c>
      <c r="F515" s="98">
        <v>266.66666666666669</v>
      </c>
      <c r="G515" s="98">
        <v>1500</v>
      </c>
      <c r="H515" s="98">
        <v>100</v>
      </c>
      <c r="I515" s="98">
        <v>2400</v>
      </c>
      <c r="J515" s="98">
        <v>480</v>
      </c>
      <c r="K515" s="98">
        <v>320</v>
      </c>
      <c r="L515" s="98">
        <f t="shared" si="38"/>
        <v>2881.6777111111114</v>
      </c>
      <c r="M515" s="98"/>
      <c r="N515" s="98">
        <f t="shared" si="44"/>
        <v>222.22222222222226</v>
      </c>
      <c r="O515" s="98">
        <f t="shared" si="45"/>
        <v>2222.2222222222222</v>
      </c>
      <c r="P515" s="98">
        <v>437.23326666666685</v>
      </c>
      <c r="Q515" s="98">
        <v>1104.0000000000002</v>
      </c>
      <c r="R515" s="98">
        <f t="shared" si="46"/>
        <v>25052.344377777776</v>
      </c>
      <c r="S515" s="98">
        <f t="shared" si="47"/>
        <v>25052.344377777776</v>
      </c>
      <c r="T515" s="98" t="s">
        <v>957</v>
      </c>
    </row>
    <row r="516" spans="1:20" ht="15.75" thickBot="1" x14ac:dyDescent="0.3">
      <c r="A516" s="257" t="s">
        <v>1556</v>
      </c>
      <c r="B516" s="106">
        <v>1</v>
      </c>
      <c r="C516" s="98">
        <f t="shared" si="36"/>
        <v>19050</v>
      </c>
      <c r="D516" s="98">
        <f t="shared" si="43"/>
        <v>22504.322632675437</v>
      </c>
      <c r="E516" s="98">
        <v>19050</v>
      </c>
      <c r="F516" s="98">
        <v>0</v>
      </c>
      <c r="G516" s="98">
        <v>1500</v>
      </c>
      <c r="H516" s="98">
        <v>0</v>
      </c>
      <c r="I516" s="98">
        <v>2857.5</v>
      </c>
      <c r="J516" s="98">
        <v>571.5</v>
      </c>
      <c r="K516" s="98">
        <v>381</v>
      </c>
      <c r="L516" s="98">
        <f t="shared" si="38"/>
        <v>3454.3226326754393</v>
      </c>
      <c r="M516" s="98"/>
      <c r="N516" s="98">
        <f t="shared" si="44"/>
        <v>264.58333333333331</v>
      </c>
      <c r="O516" s="98">
        <f t="shared" si="45"/>
        <v>2645.8333333333335</v>
      </c>
      <c r="P516" s="98">
        <v>543.90596600877245</v>
      </c>
      <c r="Q516" s="98">
        <v>1314.45</v>
      </c>
      <c r="R516" s="98">
        <f t="shared" si="46"/>
        <v>29128.772632675438</v>
      </c>
      <c r="S516" s="98">
        <f t="shared" si="47"/>
        <v>29128.772632675438</v>
      </c>
      <c r="T516" s="98" t="s">
        <v>957</v>
      </c>
    </row>
    <row r="517" spans="1:20" ht="15.75" thickBot="1" x14ac:dyDescent="0.3">
      <c r="A517" s="257" t="s">
        <v>1557</v>
      </c>
      <c r="B517" s="106">
        <v>1</v>
      </c>
      <c r="C517" s="98">
        <f t="shared" si="36"/>
        <v>16000</v>
      </c>
      <c r="D517" s="98">
        <f t="shared" si="43"/>
        <v>18881.677711111111</v>
      </c>
      <c r="E517" s="98">
        <v>16000</v>
      </c>
      <c r="F517" s="98">
        <v>266.66666666666669</v>
      </c>
      <c r="G517" s="98">
        <v>1500</v>
      </c>
      <c r="H517" s="98">
        <v>0</v>
      </c>
      <c r="I517" s="98">
        <v>2400</v>
      </c>
      <c r="J517" s="98">
        <v>480</v>
      </c>
      <c r="K517" s="98">
        <v>320</v>
      </c>
      <c r="L517" s="98">
        <f t="shared" si="38"/>
        <v>2881.6777111111114</v>
      </c>
      <c r="M517" s="98"/>
      <c r="N517" s="98">
        <f t="shared" si="44"/>
        <v>222.22222222222226</v>
      </c>
      <c r="O517" s="98">
        <f t="shared" si="45"/>
        <v>2222.2222222222222</v>
      </c>
      <c r="P517" s="98">
        <v>437.23326666666685</v>
      </c>
      <c r="Q517" s="98">
        <v>1104.0000000000002</v>
      </c>
      <c r="R517" s="98">
        <f t="shared" si="46"/>
        <v>24952.344377777776</v>
      </c>
      <c r="S517" s="98">
        <f t="shared" si="47"/>
        <v>24952.344377777776</v>
      </c>
      <c r="T517" s="98" t="s">
        <v>957</v>
      </c>
    </row>
    <row r="518" spans="1:20" ht="15.75" thickBot="1" x14ac:dyDescent="0.3">
      <c r="A518" s="257" t="s">
        <v>1558</v>
      </c>
      <c r="B518" s="106">
        <v>1</v>
      </c>
      <c r="C518" s="98">
        <f t="shared" si="36"/>
        <v>19050</v>
      </c>
      <c r="D518" s="98">
        <f t="shared" ref="D518:D581" si="48">E518+L518</f>
        <v>22504.322632675437</v>
      </c>
      <c r="E518" s="98">
        <v>19050</v>
      </c>
      <c r="F518" s="98">
        <v>0</v>
      </c>
      <c r="G518" s="98">
        <v>1500</v>
      </c>
      <c r="H518" s="98">
        <v>0</v>
      </c>
      <c r="I518" s="98">
        <v>2857.5</v>
      </c>
      <c r="J518" s="98">
        <v>571.5</v>
      </c>
      <c r="K518" s="98">
        <v>381</v>
      </c>
      <c r="L518" s="98">
        <f t="shared" si="38"/>
        <v>3454.3226326754393</v>
      </c>
      <c r="M518" s="98"/>
      <c r="N518" s="98">
        <f t="shared" ref="N518:N581" si="49">+(E518/30*5)/12</f>
        <v>264.58333333333331</v>
      </c>
      <c r="O518" s="98">
        <f t="shared" ref="O518:O581" si="50">+(E518/30*50)/12</f>
        <v>2645.8333333333335</v>
      </c>
      <c r="P518" s="98">
        <v>543.90596600877245</v>
      </c>
      <c r="Q518" s="98">
        <v>1314.45</v>
      </c>
      <c r="R518" s="98">
        <f t="shared" ref="R518:R581" si="51">E518+F518+G518+I518+J518+K518+L518+Q518+H518</f>
        <v>29128.772632675438</v>
      </c>
      <c r="S518" s="98">
        <f t="shared" ref="S518:S581" si="52">R518*B518</f>
        <v>29128.772632675438</v>
      </c>
      <c r="T518" s="98" t="s">
        <v>957</v>
      </c>
    </row>
    <row r="519" spans="1:20" ht="15.75" thickBot="1" x14ac:dyDescent="0.3">
      <c r="A519" s="257" t="s">
        <v>1559</v>
      </c>
      <c r="B519" s="106">
        <v>1</v>
      </c>
      <c r="C519" s="98">
        <f t="shared" si="36"/>
        <v>23500</v>
      </c>
      <c r="D519" s="98">
        <f t="shared" si="48"/>
        <v>27816.725644444443</v>
      </c>
      <c r="E519" s="98">
        <v>23500</v>
      </c>
      <c r="F519" s="98">
        <v>0</v>
      </c>
      <c r="G519" s="98">
        <v>1500</v>
      </c>
      <c r="H519" s="98">
        <v>0</v>
      </c>
      <c r="I519" s="98">
        <v>3525</v>
      </c>
      <c r="J519" s="98">
        <v>705</v>
      </c>
      <c r="K519" s="98">
        <v>470</v>
      </c>
      <c r="L519" s="98">
        <f t="shared" si="38"/>
        <v>4316.7256444444447</v>
      </c>
      <c r="M519" s="98"/>
      <c r="N519" s="98">
        <f t="shared" si="49"/>
        <v>326.38888888888891</v>
      </c>
      <c r="O519" s="98">
        <f t="shared" si="50"/>
        <v>3263.8888888888891</v>
      </c>
      <c r="P519" s="98">
        <v>726.44786666666687</v>
      </c>
      <c r="Q519" s="98">
        <v>1621.5</v>
      </c>
      <c r="R519" s="98">
        <f t="shared" si="51"/>
        <v>35638.225644444443</v>
      </c>
      <c r="S519" s="98">
        <f t="shared" si="52"/>
        <v>35638.225644444443</v>
      </c>
      <c r="T519" s="98" t="s">
        <v>957</v>
      </c>
    </row>
    <row r="520" spans="1:20" ht="23.25" thickBot="1" x14ac:dyDescent="0.3">
      <c r="A520" s="257" t="s">
        <v>1560</v>
      </c>
      <c r="B520" s="106">
        <v>1</v>
      </c>
      <c r="C520" s="98">
        <f t="shared" si="36"/>
        <v>19050</v>
      </c>
      <c r="D520" s="98">
        <f t="shared" si="48"/>
        <v>22504.322632675437</v>
      </c>
      <c r="E520" s="98">
        <v>19050</v>
      </c>
      <c r="F520" s="98">
        <v>0</v>
      </c>
      <c r="G520" s="98">
        <v>1500</v>
      </c>
      <c r="H520" s="98">
        <v>0</v>
      </c>
      <c r="I520" s="98">
        <v>2857.5</v>
      </c>
      <c r="J520" s="98">
        <v>571.5</v>
      </c>
      <c r="K520" s="98">
        <v>381</v>
      </c>
      <c r="L520" s="98">
        <f t="shared" si="38"/>
        <v>3454.3226326754393</v>
      </c>
      <c r="M520" s="98"/>
      <c r="N520" s="98">
        <f t="shared" si="49"/>
        <v>264.58333333333331</v>
      </c>
      <c r="O520" s="98">
        <f t="shared" si="50"/>
        <v>2645.8333333333335</v>
      </c>
      <c r="P520" s="98">
        <v>543.90596600877245</v>
      </c>
      <c r="Q520" s="98">
        <v>1314.45</v>
      </c>
      <c r="R520" s="98">
        <f t="shared" si="51"/>
        <v>29128.772632675438</v>
      </c>
      <c r="S520" s="98">
        <f t="shared" si="52"/>
        <v>29128.772632675438</v>
      </c>
      <c r="T520" s="98" t="s">
        <v>957</v>
      </c>
    </row>
    <row r="521" spans="1:20" ht="15.75" thickBot="1" x14ac:dyDescent="0.3">
      <c r="A521" s="257" t="s">
        <v>1561</v>
      </c>
      <c r="B521" s="106">
        <v>1</v>
      </c>
      <c r="C521" s="98">
        <f t="shared" si="36"/>
        <v>16000</v>
      </c>
      <c r="D521" s="98">
        <f t="shared" si="48"/>
        <v>18881.677711111111</v>
      </c>
      <c r="E521" s="98">
        <v>16000</v>
      </c>
      <c r="F521" s="98">
        <v>266.66666666666669</v>
      </c>
      <c r="G521" s="98">
        <v>1500</v>
      </c>
      <c r="H521" s="98">
        <v>100</v>
      </c>
      <c r="I521" s="98">
        <v>2400</v>
      </c>
      <c r="J521" s="98">
        <v>480</v>
      </c>
      <c r="K521" s="98">
        <v>320</v>
      </c>
      <c r="L521" s="98">
        <f t="shared" si="38"/>
        <v>2881.6777111111114</v>
      </c>
      <c r="M521" s="98"/>
      <c r="N521" s="98">
        <f t="shared" si="49"/>
        <v>222.22222222222226</v>
      </c>
      <c r="O521" s="98">
        <f t="shared" si="50"/>
        <v>2222.2222222222222</v>
      </c>
      <c r="P521" s="98">
        <v>437.23326666666685</v>
      </c>
      <c r="Q521" s="98">
        <v>1104.0000000000002</v>
      </c>
      <c r="R521" s="98">
        <f t="shared" si="51"/>
        <v>25052.344377777776</v>
      </c>
      <c r="S521" s="98">
        <f t="shared" si="52"/>
        <v>25052.344377777776</v>
      </c>
      <c r="T521" s="98" t="s">
        <v>957</v>
      </c>
    </row>
    <row r="522" spans="1:20" ht="15.75" thickBot="1" x14ac:dyDescent="0.3">
      <c r="A522" s="257" t="s">
        <v>1562</v>
      </c>
      <c r="B522" s="106">
        <v>1</v>
      </c>
      <c r="C522" s="98">
        <f t="shared" si="36"/>
        <v>16000</v>
      </c>
      <c r="D522" s="98">
        <f t="shared" si="48"/>
        <v>18881.677711111111</v>
      </c>
      <c r="E522" s="98">
        <v>16000</v>
      </c>
      <c r="F522" s="98">
        <v>266.66666666666669</v>
      </c>
      <c r="G522" s="98">
        <v>1500</v>
      </c>
      <c r="H522" s="98">
        <v>0</v>
      </c>
      <c r="I522" s="98">
        <v>2400</v>
      </c>
      <c r="J522" s="98">
        <v>480</v>
      </c>
      <c r="K522" s="98">
        <v>320</v>
      </c>
      <c r="L522" s="98">
        <f t="shared" si="38"/>
        <v>2881.6777111111114</v>
      </c>
      <c r="M522" s="98"/>
      <c r="N522" s="98">
        <f t="shared" si="49"/>
        <v>222.22222222222226</v>
      </c>
      <c r="O522" s="98">
        <f t="shared" si="50"/>
        <v>2222.2222222222222</v>
      </c>
      <c r="P522" s="98">
        <v>437.23326666666685</v>
      </c>
      <c r="Q522" s="98">
        <v>1104.0000000000002</v>
      </c>
      <c r="R522" s="98">
        <f t="shared" si="51"/>
        <v>24952.344377777776</v>
      </c>
      <c r="S522" s="98">
        <f t="shared" si="52"/>
        <v>24952.344377777776</v>
      </c>
      <c r="T522" s="98" t="s">
        <v>957</v>
      </c>
    </row>
    <row r="523" spans="1:20" ht="15.75" thickBot="1" x14ac:dyDescent="0.3">
      <c r="A523" s="257" t="s">
        <v>1562</v>
      </c>
      <c r="B523" s="106">
        <v>1</v>
      </c>
      <c r="C523" s="98">
        <f t="shared" si="36"/>
        <v>19050</v>
      </c>
      <c r="D523" s="98">
        <f t="shared" si="48"/>
        <v>22504.322632675437</v>
      </c>
      <c r="E523" s="98">
        <v>19050</v>
      </c>
      <c r="F523" s="98">
        <v>0</v>
      </c>
      <c r="G523" s="98">
        <v>1500</v>
      </c>
      <c r="H523" s="98">
        <v>0</v>
      </c>
      <c r="I523" s="98">
        <v>2857.5</v>
      </c>
      <c r="J523" s="98">
        <v>571.5</v>
      </c>
      <c r="K523" s="98">
        <v>381</v>
      </c>
      <c r="L523" s="98">
        <f t="shared" si="38"/>
        <v>3454.3226326754393</v>
      </c>
      <c r="M523" s="98"/>
      <c r="N523" s="98">
        <f t="shared" si="49"/>
        <v>264.58333333333331</v>
      </c>
      <c r="O523" s="98">
        <f t="shared" si="50"/>
        <v>2645.8333333333335</v>
      </c>
      <c r="P523" s="98">
        <v>543.90596600877245</v>
      </c>
      <c r="Q523" s="98">
        <v>1314.45</v>
      </c>
      <c r="R523" s="98">
        <f t="shared" si="51"/>
        <v>29128.772632675438</v>
      </c>
      <c r="S523" s="98">
        <f t="shared" si="52"/>
        <v>29128.772632675438</v>
      </c>
      <c r="T523" s="98" t="s">
        <v>957</v>
      </c>
    </row>
    <row r="524" spans="1:20" ht="15.75" thickBot="1" x14ac:dyDescent="0.3">
      <c r="A524" s="257" t="s">
        <v>1563</v>
      </c>
      <c r="B524" s="106">
        <v>1</v>
      </c>
      <c r="C524" s="98">
        <f t="shared" si="36"/>
        <v>23500</v>
      </c>
      <c r="D524" s="98">
        <f t="shared" si="48"/>
        <v>27816.725644444443</v>
      </c>
      <c r="E524" s="98">
        <v>23500</v>
      </c>
      <c r="F524" s="98">
        <v>0</v>
      </c>
      <c r="G524" s="98">
        <v>1500</v>
      </c>
      <c r="H524" s="98">
        <v>0</v>
      </c>
      <c r="I524" s="98">
        <v>3525</v>
      </c>
      <c r="J524" s="98">
        <v>705</v>
      </c>
      <c r="K524" s="98">
        <v>470</v>
      </c>
      <c r="L524" s="98">
        <f t="shared" si="38"/>
        <v>4316.7256444444447</v>
      </c>
      <c r="M524" s="98"/>
      <c r="N524" s="98">
        <f t="shared" si="49"/>
        <v>326.38888888888891</v>
      </c>
      <c r="O524" s="98">
        <f t="shared" si="50"/>
        <v>3263.8888888888891</v>
      </c>
      <c r="P524" s="98">
        <v>726.44786666666687</v>
      </c>
      <c r="Q524" s="98">
        <v>1621.5</v>
      </c>
      <c r="R524" s="98">
        <f t="shared" si="51"/>
        <v>35638.225644444443</v>
      </c>
      <c r="S524" s="98">
        <f t="shared" si="52"/>
        <v>35638.225644444443</v>
      </c>
      <c r="T524" s="98" t="s">
        <v>957</v>
      </c>
    </row>
    <row r="525" spans="1:20" ht="15.75" thickBot="1" x14ac:dyDescent="0.3">
      <c r="A525" s="257" t="s">
        <v>1564</v>
      </c>
      <c r="B525" s="106">
        <v>1</v>
      </c>
      <c r="C525" s="98">
        <f t="shared" si="36"/>
        <v>16000</v>
      </c>
      <c r="D525" s="98">
        <f t="shared" si="48"/>
        <v>18881.677711111111</v>
      </c>
      <c r="E525" s="98">
        <v>16000</v>
      </c>
      <c r="F525" s="98">
        <v>0</v>
      </c>
      <c r="G525" s="98">
        <v>1500</v>
      </c>
      <c r="H525" s="98">
        <v>0</v>
      </c>
      <c r="I525" s="98">
        <v>2400</v>
      </c>
      <c r="J525" s="98">
        <v>480</v>
      </c>
      <c r="K525" s="98">
        <v>320</v>
      </c>
      <c r="L525" s="98">
        <f t="shared" si="38"/>
        <v>2881.6777111111114</v>
      </c>
      <c r="M525" s="98"/>
      <c r="N525" s="98">
        <f t="shared" si="49"/>
        <v>222.22222222222226</v>
      </c>
      <c r="O525" s="98">
        <f t="shared" si="50"/>
        <v>2222.2222222222222</v>
      </c>
      <c r="P525" s="98">
        <v>437.23326666666685</v>
      </c>
      <c r="Q525" s="98">
        <v>1104.0000000000002</v>
      </c>
      <c r="R525" s="98">
        <f t="shared" si="51"/>
        <v>24685.677711111111</v>
      </c>
      <c r="S525" s="98">
        <f t="shared" si="52"/>
        <v>24685.677711111111</v>
      </c>
      <c r="T525" s="98" t="s">
        <v>957</v>
      </c>
    </row>
    <row r="526" spans="1:20" ht="23.25" thickBot="1" x14ac:dyDescent="0.3">
      <c r="A526" s="257" t="s">
        <v>1565</v>
      </c>
      <c r="B526" s="106">
        <v>1</v>
      </c>
      <c r="C526" s="98">
        <f t="shared" si="36"/>
        <v>16000</v>
      </c>
      <c r="D526" s="98">
        <f t="shared" si="48"/>
        <v>18881.677711111111</v>
      </c>
      <c r="E526" s="98">
        <v>16000</v>
      </c>
      <c r="F526" s="98">
        <v>0</v>
      </c>
      <c r="G526" s="98">
        <v>1500</v>
      </c>
      <c r="H526" s="98">
        <v>0</v>
      </c>
      <c r="I526" s="98">
        <v>2400</v>
      </c>
      <c r="J526" s="98">
        <v>480</v>
      </c>
      <c r="K526" s="98">
        <v>320</v>
      </c>
      <c r="L526" s="98">
        <f t="shared" si="38"/>
        <v>2881.6777111111114</v>
      </c>
      <c r="M526" s="98"/>
      <c r="N526" s="98">
        <f t="shared" si="49"/>
        <v>222.22222222222226</v>
      </c>
      <c r="O526" s="98">
        <f t="shared" si="50"/>
        <v>2222.2222222222222</v>
      </c>
      <c r="P526" s="98">
        <v>437.23326666666685</v>
      </c>
      <c r="Q526" s="98">
        <v>1104.0000000000002</v>
      </c>
      <c r="R526" s="98">
        <f t="shared" si="51"/>
        <v>24685.677711111111</v>
      </c>
      <c r="S526" s="98">
        <f t="shared" si="52"/>
        <v>24685.677711111111</v>
      </c>
      <c r="T526" s="98" t="s">
        <v>957</v>
      </c>
    </row>
    <row r="527" spans="1:20" ht="15.75" thickBot="1" x14ac:dyDescent="0.3">
      <c r="A527" s="257" t="s">
        <v>1566</v>
      </c>
      <c r="B527" s="106">
        <v>1</v>
      </c>
      <c r="C527" s="98">
        <f t="shared" si="36"/>
        <v>19050</v>
      </c>
      <c r="D527" s="98">
        <f t="shared" si="48"/>
        <v>22504.322632675437</v>
      </c>
      <c r="E527" s="98">
        <v>19050</v>
      </c>
      <c r="F527" s="98">
        <v>0</v>
      </c>
      <c r="G527" s="98">
        <v>1500</v>
      </c>
      <c r="H527" s="98">
        <v>0</v>
      </c>
      <c r="I527" s="98">
        <v>2857.5</v>
      </c>
      <c r="J527" s="98">
        <v>571.5</v>
      </c>
      <c r="K527" s="98">
        <v>381</v>
      </c>
      <c r="L527" s="98">
        <f t="shared" si="38"/>
        <v>3454.3226326754393</v>
      </c>
      <c r="M527" s="98"/>
      <c r="N527" s="98">
        <f t="shared" si="49"/>
        <v>264.58333333333331</v>
      </c>
      <c r="O527" s="98">
        <f t="shared" si="50"/>
        <v>2645.8333333333335</v>
      </c>
      <c r="P527" s="98">
        <v>543.90596600877245</v>
      </c>
      <c r="Q527" s="98">
        <v>1314.45</v>
      </c>
      <c r="R527" s="98">
        <f t="shared" si="51"/>
        <v>29128.772632675438</v>
      </c>
      <c r="S527" s="98">
        <f t="shared" si="52"/>
        <v>29128.772632675438</v>
      </c>
      <c r="T527" s="98" t="s">
        <v>957</v>
      </c>
    </row>
    <row r="528" spans="1:20" ht="23.25" thickBot="1" x14ac:dyDescent="0.3">
      <c r="A528" s="257" t="s">
        <v>1567</v>
      </c>
      <c r="B528" s="106">
        <v>1</v>
      </c>
      <c r="C528" s="98">
        <f t="shared" si="36"/>
        <v>16000</v>
      </c>
      <c r="D528" s="98">
        <f t="shared" si="48"/>
        <v>18881.677711111111</v>
      </c>
      <c r="E528" s="98">
        <v>16000</v>
      </c>
      <c r="F528" s="98">
        <v>0</v>
      </c>
      <c r="G528" s="98">
        <v>1500</v>
      </c>
      <c r="H528" s="98">
        <v>0</v>
      </c>
      <c r="I528" s="98">
        <v>2400</v>
      </c>
      <c r="J528" s="98">
        <v>480</v>
      </c>
      <c r="K528" s="98">
        <v>320</v>
      </c>
      <c r="L528" s="98">
        <f t="shared" si="38"/>
        <v>2881.6777111111114</v>
      </c>
      <c r="M528" s="98"/>
      <c r="N528" s="98">
        <f t="shared" si="49"/>
        <v>222.22222222222226</v>
      </c>
      <c r="O528" s="98">
        <f t="shared" si="50"/>
        <v>2222.2222222222222</v>
      </c>
      <c r="P528" s="98">
        <v>437.23326666666685</v>
      </c>
      <c r="Q528" s="98">
        <v>1104.0000000000002</v>
      </c>
      <c r="R528" s="98">
        <f t="shared" si="51"/>
        <v>24685.677711111111</v>
      </c>
      <c r="S528" s="98">
        <f t="shared" si="52"/>
        <v>24685.677711111111</v>
      </c>
      <c r="T528" s="98" t="s">
        <v>957</v>
      </c>
    </row>
    <row r="529" spans="1:20" ht="23.25" thickBot="1" x14ac:dyDescent="0.3">
      <c r="A529" s="257" t="s">
        <v>1568</v>
      </c>
      <c r="B529" s="106">
        <v>1</v>
      </c>
      <c r="C529" s="98">
        <f t="shared" si="36"/>
        <v>16000</v>
      </c>
      <c r="D529" s="98">
        <f t="shared" si="48"/>
        <v>18881.677711111111</v>
      </c>
      <c r="E529" s="98">
        <v>16000</v>
      </c>
      <c r="F529" s="98">
        <v>0</v>
      </c>
      <c r="G529" s="98">
        <v>1500</v>
      </c>
      <c r="H529" s="98">
        <v>0</v>
      </c>
      <c r="I529" s="98">
        <v>2400</v>
      </c>
      <c r="J529" s="98">
        <v>480</v>
      </c>
      <c r="K529" s="98">
        <v>320</v>
      </c>
      <c r="L529" s="98">
        <f t="shared" si="38"/>
        <v>2881.6777111111114</v>
      </c>
      <c r="M529" s="98"/>
      <c r="N529" s="98">
        <f t="shared" si="49"/>
        <v>222.22222222222226</v>
      </c>
      <c r="O529" s="98">
        <f t="shared" si="50"/>
        <v>2222.2222222222222</v>
      </c>
      <c r="P529" s="98">
        <v>437.23326666666685</v>
      </c>
      <c r="Q529" s="98">
        <v>1104.0000000000002</v>
      </c>
      <c r="R529" s="98">
        <f t="shared" si="51"/>
        <v>24685.677711111111</v>
      </c>
      <c r="S529" s="98">
        <f t="shared" si="52"/>
        <v>24685.677711111111</v>
      </c>
      <c r="T529" s="98" t="s">
        <v>957</v>
      </c>
    </row>
    <row r="530" spans="1:20" ht="15.75" thickBot="1" x14ac:dyDescent="0.3">
      <c r="A530" s="257" t="s">
        <v>1569</v>
      </c>
      <c r="B530" s="106">
        <v>1</v>
      </c>
      <c r="C530" s="98">
        <f t="shared" si="36"/>
        <v>23500</v>
      </c>
      <c r="D530" s="98">
        <f t="shared" si="48"/>
        <v>27816.725644444443</v>
      </c>
      <c r="E530" s="98">
        <v>23500</v>
      </c>
      <c r="F530" s="98">
        <v>0</v>
      </c>
      <c r="G530" s="98">
        <v>1500</v>
      </c>
      <c r="H530" s="98">
        <v>0</v>
      </c>
      <c r="I530" s="98">
        <v>3525</v>
      </c>
      <c r="J530" s="98">
        <v>705</v>
      </c>
      <c r="K530" s="98">
        <v>470</v>
      </c>
      <c r="L530" s="98">
        <f t="shared" si="38"/>
        <v>4316.7256444444447</v>
      </c>
      <c r="M530" s="98"/>
      <c r="N530" s="98">
        <f t="shared" si="49"/>
        <v>326.38888888888891</v>
      </c>
      <c r="O530" s="98">
        <f t="shared" si="50"/>
        <v>3263.8888888888891</v>
      </c>
      <c r="P530" s="98">
        <v>726.44786666666687</v>
      </c>
      <c r="Q530" s="98">
        <v>1621.5</v>
      </c>
      <c r="R530" s="98">
        <f t="shared" si="51"/>
        <v>35638.225644444443</v>
      </c>
      <c r="S530" s="98">
        <f t="shared" si="52"/>
        <v>35638.225644444443</v>
      </c>
      <c r="T530" s="98" t="s">
        <v>957</v>
      </c>
    </row>
    <row r="531" spans="1:20" ht="15.75" thickBot="1" x14ac:dyDescent="0.3">
      <c r="A531" s="257" t="s">
        <v>1570</v>
      </c>
      <c r="B531" s="106">
        <v>1</v>
      </c>
      <c r="C531" s="98">
        <f t="shared" si="36"/>
        <v>16000</v>
      </c>
      <c r="D531" s="98">
        <f t="shared" si="48"/>
        <v>18881.677711111111</v>
      </c>
      <c r="E531" s="98">
        <v>16000</v>
      </c>
      <c r="F531" s="98">
        <v>0</v>
      </c>
      <c r="G531" s="98">
        <v>1500</v>
      </c>
      <c r="H531" s="98">
        <v>0</v>
      </c>
      <c r="I531" s="98">
        <v>2400</v>
      </c>
      <c r="J531" s="98">
        <v>480</v>
      </c>
      <c r="K531" s="98">
        <v>320</v>
      </c>
      <c r="L531" s="98">
        <f t="shared" si="38"/>
        <v>2881.6777111111114</v>
      </c>
      <c r="M531" s="98"/>
      <c r="N531" s="98">
        <f t="shared" si="49"/>
        <v>222.22222222222226</v>
      </c>
      <c r="O531" s="98">
        <f t="shared" si="50"/>
        <v>2222.2222222222222</v>
      </c>
      <c r="P531" s="98">
        <v>437.23326666666685</v>
      </c>
      <c r="Q531" s="98">
        <v>1104.0000000000002</v>
      </c>
      <c r="R531" s="98">
        <f t="shared" si="51"/>
        <v>24685.677711111111</v>
      </c>
      <c r="S531" s="98">
        <f t="shared" si="52"/>
        <v>24685.677711111111</v>
      </c>
      <c r="T531" s="98" t="s">
        <v>957</v>
      </c>
    </row>
    <row r="532" spans="1:20" ht="34.5" thickBot="1" x14ac:dyDescent="0.3">
      <c r="A532" s="257" t="s">
        <v>1571</v>
      </c>
      <c r="B532" s="106">
        <v>1</v>
      </c>
      <c r="C532" s="98">
        <f t="shared" si="36"/>
        <v>23500</v>
      </c>
      <c r="D532" s="98">
        <f t="shared" si="48"/>
        <v>27816.725644444443</v>
      </c>
      <c r="E532" s="98">
        <v>23500</v>
      </c>
      <c r="F532" s="98">
        <v>0</v>
      </c>
      <c r="G532" s="98">
        <v>1500</v>
      </c>
      <c r="H532" s="98">
        <v>0</v>
      </c>
      <c r="I532" s="98">
        <v>3525</v>
      </c>
      <c r="J532" s="98">
        <v>705</v>
      </c>
      <c r="K532" s="98">
        <v>470</v>
      </c>
      <c r="L532" s="98">
        <f t="shared" si="38"/>
        <v>4316.7256444444447</v>
      </c>
      <c r="M532" s="98"/>
      <c r="N532" s="98">
        <f t="shared" si="49"/>
        <v>326.38888888888891</v>
      </c>
      <c r="O532" s="98">
        <f t="shared" si="50"/>
        <v>3263.8888888888891</v>
      </c>
      <c r="P532" s="98">
        <v>726.44786666666687</v>
      </c>
      <c r="Q532" s="98">
        <v>1621.5</v>
      </c>
      <c r="R532" s="98">
        <f t="shared" si="51"/>
        <v>35638.225644444443</v>
      </c>
      <c r="S532" s="98">
        <f t="shared" si="52"/>
        <v>35638.225644444443</v>
      </c>
      <c r="T532" s="98" t="s">
        <v>957</v>
      </c>
    </row>
    <row r="533" spans="1:20" ht="15.75" thickBot="1" x14ac:dyDescent="0.3">
      <c r="A533" s="257" t="s">
        <v>1572</v>
      </c>
      <c r="B533" s="106">
        <v>1</v>
      </c>
      <c r="C533" s="98">
        <f t="shared" si="36"/>
        <v>23500</v>
      </c>
      <c r="D533" s="98">
        <f t="shared" si="48"/>
        <v>27816.725644444443</v>
      </c>
      <c r="E533" s="98">
        <v>23500</v>
      </c>
      <c r="F533" s="98">
        <v>0</v>
      </c>
      <c r="G533" s="98">
        <v>1500</v>
      </c>
      <c r="H533" s="98">
        <v>0</v>
      </c>
      <c r="I533" s="98">
        <v>3525</v>
      </c>
      <c r="J533" s="98">
        <v>705</v>
      </c>
      <c r="K533" s="98">
        <v>470</v>
      </c>
      <c r="L533" s="98">
        <f t="shared" si="38"/>
        <v>4316.7256444444447</v>
      </c>
      <c r="M533" s="98"/>
      <c r="N533" s="98">
        <f t="shared" si="49"/>
        <v>326.38888888888891</v>
      </c>
      <c r="O533" s="98">
        <f t="shared" si="50"/>
        <v>3263.8888888888891</v>
      </c>
      <c r="P533" s="98">
        <v>726.44786666666687</v>
      </c>
      <c r="Q533" s="98">
        <v>1621.5</v>
      </c>
      <c r="R533" s="98">
        <f t="shared" si="51"/>
        <v>35638.225644444443</v>
      </c>
      <c r="S533" s="98">
        <f t="shared" si="52"/>
        <v>35638.225644444443</v>
      </c>
      <c r="T533" s="98" t="s">
        <v>957</v>
      </c>
    </row>
    <row r="534" spans="1:20" ht="23.25" thickBot="1" x14ac:dyDescent="0.3">
      <c r="A534" s="257" t="s">
        <v>1573</v>
      </c>
      <c r="B534" s="106">
        <v>1</v>
      </c>
      <c r="C534" s="98">
        <f t="shared" si="36"/>
        <v>16000</v>
      </c>
      <c r="D534" s="98">
        <f t="shared" si="48"/>
        <v>18881.677711111111</v>
      </c>
      <c r="E534" s="98">
        <v>16000</v>
      </c>
      <c r="F534" s="98">
        <v>0</v>
      </c>
      <c r="G534" s="98">
        <v>1500</v>
      </c>
      <c r="H534" s="98">
        <v>0</v>
      </c>
      <c r="I534" s="98">
        <v>2400</v>
      </c>
      <c r="J534" s="98">
        <v>480</v>
      </c>
      <c r="K534" s="98">
        <v>320</v>
      </c>
      <c r="L534" s="98">
        <f t="shared" si="38"/>
        <v>2881.6777111111114</v>
      </c>
      <c r="M534" s="98"/>
      <c r="N534" s="98">
        <f t="shared" si="49"/>
        <v>222.22222222222226</v>
      </c>
      <c r="O534" s="98">
        <f t="shared" si="50"/>
        <v>2222.2222222222222</v>
      </c>
      <c r="P534" s="98">
        <v>437.23326666666685</v>
      </c>
      <c r="Q534" s="98">
        <v>1104.0000000000002</v>
      </c>
      <c r="R534" s="98">
        <f t="shared" si="51"/>
        <v>24685.677711111111</v>
      </c>
      <c r="S534" s="98">
        <f t="shared" si="52"/>
        <v>24685.677711111111</v>
      </c>
      <c r="T534" s="98" t="s">
        <v>957</v>
      </c>
    </row>
    <row r="535" spans="1:20" ht="23.25" thickBot="1" x14ac:dyDescent="0.3">
      <c r="A535" s="257" t="s">
        <v>1574</v>
      </c>
      <c r="B535" s="106">
        <v>1</v>
      </c>
      <c r="C535" s="98">
        <f t="shared" si="36"/>
        <v>19050</v>
      </c>
      <c r="D535" s="98">
        <f t="shared" si="48"/>
        <v>22504.322632675437</v>
      </c>
      <c r="E535" s="98">
        <v>19050</v>
      </c>
      <c r="F535" s="98">
        <v>0</v>
      </c>
      <c r="G535" s="98">
        <v>1500</v>
      </c>
      <c r="H535" s="98">
        <v>0</v>
      </c>
      <c r="I535" s="98">
        <v>2857.5</v>
      </c>
      <c r="J535" s="98">
        <v>571.5</v>
      </c>
      <c r="K535" s="98">
        <v>381</v>
      </c>
      <c r="L535" s="98">
        <f t="shared" si="38"/>
        <v>3454.3226326754393</v>
      </c>
      <c r="M535" s="98"/>
      <c r="N535" s="98">
        <f t="shared" si="49"/>
        <v>264.58333333333331</v>
      </c>
      <c r="O535" s="98">
        <f t="shared" si="50"/>
        <v>2645.8333333333335</v>
      </c>
      <c r="P535" s="98">
        <v>543.90596600877245</v>
      </c>
      <c r="Q535" s="98">
        <v>1314.45</v>
      </c>
      <c r="R535" s="98">
        <f t="shared" si="51"/>
        <v>29128.772632675438</v>
      </c>
      <c r="S535" s="98">
        <f t="shared" si="52"/>
        <v>29128.772632675438</v>
      </c>
      <c r="T535" s="98" t="s">
        <v>957</v>
      </c>
    </row>
    <row r="536" spans="1:20" ht="23.25" thickBot="1" x14ac:dyDescent="0.3">
      <c r="A536" s="257" t="s">
        <v>1575</v>
      </c>
      <c r="B536" s="106">
        <v>1</v>
      </c>
      <c r="C536" s="98">
        <f t="shared" si="36"/>
        <v>23500</v>
      </c>
      <c r="D536" s="98">
        <f t="shared" si="48"/>
        <v>27816.725644444443</v>
      </c>
      <c r="E536" s="98">
        <v>23500</v>
      </c>
      <c r="F536" s="98">
        <v>0</v>
      </c>
      <c r="G536" s="98">
        <v>1500</v>
      </c>
      <c r="H536" s="98">
        <v>0</v>
      </c>
      <c r="I536" s="98">
        <v>3525</v>
      </c>
      <c r="J536" s="98">
        <v>705</v>
      </c>
      <c r="K536" s="98">
        <v>470</v>
      </c>
      <c r="L536" s="98">
        <f t="shared" si="38"/>
        <v>4316.7256444444447</v>
      </c>
      <c r="M536" s="98"/>
      <c r="N536" s="98">
        <f t="shared" si="49"/>
        <v>326.38888888888891</v>
      </c>
      <c r="O536" s="98">
        <f t="shared" si="50"/>
        <v>3263.8888888888891</v>
      </c>
      <c r="P536" s="98">
        <v>726.44786666666687</v>
      </c>
      <c r="Q536" s="98">
        <v>1621.5</v>
      </c>
      <c r="R536" s="98">
        <f t="shared" si="51"/>
        <v>35638.225644444443</v>
      </c>
      <c r="S536" s="98">
        <f t="shared" si="52"/>
        <v>35638.225644444443</v>
      </c>
      <c r="T536" s="98" t="s">
        <v>957</v>
      </c>
    </row>
    <row r="537" spans="1:20" ht="15.75" thickBot="1" x14ac:dyDescent="0.3">
      <c r="A537" s="257" t="s">
        <v>1576</v>
      </c>
      <c r="B537" s="106">
        <v>1</v>
      </c>
      <c r="C537" s="98">
        <f t="shared" si="36"/>
        <v>23500</v>
      </c>
      <c r="D537" s="98">
        <f t="shared" si="48"/>
        <v>27816.725644444443</v>
      </c>
      <c r="E537" s="98">
        <v>23500</v>
      </c>
      <c r="F537" s="98">
        <v>266.66666666666669</v>
      </c>
      <c r="G537" s="98">
        <v>1500</v>
      </c>
      <c r="H537" s="98">
        <v>0</v>
      </c>
      <c r="I537" s="98">
        <v>3525</v>
      </c>
      <c r="J537" s="98">
        <v>705</v>
      </c>
      <c r="K537" s="98">
        <v>470</v>
      </c>
      <c r="L537" s="98">
        <f t="shared" si="38"/>
        <v>4316.7256444444447</v>
      </c>
      <c r="M537" s="98"/>
      <c r="N537" s="98">
        <f t="shared" si="49"/>
        <v>326.38888888888891</v>
      </c>
      <c r="O537" s="98">
        <f t="shared" si="50"/>
        <v>3263.8888888888891</v>
      </c>
      <c r="P537" s="98">
        <v>726.44786666666687</v>
      </c>
      <c r="Q537" s="98">
        <v>1621.5</v>
      </c>
      <c r="R537" s="98">
        <f t="shared" si="51"/>
        <v>35904.892311111114</v>
      </c>
      <c r="S537" s="98">
        <f t="shared" si="52"/>
        <v>35904.892311111114</v>
      </c>
      <c r="T537" s="98" t="s">
        <v>957</v>
      </c>
    </row>
    <row r="538" spans="1:20" ht="15.75" thickBot="1" x14ac:dyDescent="0.3">
      <c r="A538" s="257" t="s">
        <v>1577</v>
      </c>
      <c r="B538" s="106">
        <v>1</v>
      </c>
      <c r="C538" s="98">
        <f t="shared" si="36"/>
        <v>23500</v>
      </c>
      <c r="D538" s="98">
        <f t="shared" si="48"/>
        <v>27816.725644444443</v>
      </c>
      <c r="E538" s="98">
        <v>23500</v>
      </c>
      <c r="F538" s="98">
        <v>0</v>
      </c>
      <c r="G538" s="98">
        <v>1500</v>
      </c>
      <c r="H538" s="98">
        <v>0</v>
      </c>
      <c r="I538" s="98">
        <v>3525</v>
      </c>
      <c r="J538" s="98">
        <v>705</v>
      </c>
      <c r="K538" s="98">
        <v>470</v>
      </c>
      <c r="L538" s="98">
        <f t="shared" si="38"/>
        <v>4316.7256444444447</v>
      </c>
      <c r="M538" s="98"/>
      <c r="N538" s="98">
        <f t="shared" si="49"/>
        <v>326.38888888888891</v>
      </c>
      <c r="O538" s="98">
        <f t="shared" si="50"/>
        <v>3263.8888888888891</v>
      </c>
      <c r="P538" s="98">
        <v>726.44786666666687</v>
      </c>
      <c r="Q538" s="98">
        <v>1621.5</v>
      </c>
      <c r="R538" s="98">
        <f t="shared" si="51"/>
        <v>35638.225644444443</v>
      </c>
      <c r="S538" s="98">
        <f t="shared" si="52"/>
        <v>35638.225644444443</v>
      </c>
      <c r="T538" s="98" t="s">
        <v>957</v>
      </c>
    </row>
    <row r="539" spans="1:20" ht="15.75" thickBot="1" x14ac:dyDescent="0.3">
      <c r="A539" s="257" t="s">
        <v>1578</v>
      </c>
      <c r="B539" s="106">
        <v>1</v>
      </c>
      <c r="C539" s="98">
        <f t="shared" si="36"/>
        <v>16000</v>
      </c>
      <c r="D539" s="98">
        <f t="shared" si="48"/>
        <v>18881.677711111111</v>
      </c>
      <c r="E539" s="98">
        <v>16000</v>
      </c>
      <c r="F539" s="98">
        <v>0</v>
      </c>
      <c r="G539" s="98">
        <v>1500</v>
      </c>
      <c r="H539" s="98">
        <v>0</v>
      </c>
      <c r="I539" s="98">
        <v>2400</v>
      </c>
      <c r="J539" s="98">
        <v>480</v>
      </c>
      <c r="K539" s="98">
        <v>320</v>
      </c>
      <c r="L539" s="98">
        <f t="shared" si="38"/>
        <v>2881.6777111111114</v>
      </c>
      <c r="M539" s="98"/>
      <c r="N539" s="98">
        <f t="shared" si="49"/>
        <v>222.22222222222226</v>
      </c>
      <c r="O539" s="98">
        <f t="shared" si="50"/>
        <v>2222.2222222222222</v>
      </c>
      <c r="P539" s="98">
        <v>437.23326666666685</v>
      </c>
      <c r="Q539" s="98">
        <v>1104.0000000000002</v>
      </c>
      <c r="R539" s="98">
        <f t="shared" si="51"/>
        <v>24685.677711111111</v>
      </c>
      <c r="S539" s="98">
        <f t="shared" si="52"/>
        <v>24685.677711111111</v>
      </c>
      <c r="T539" s="98" t="s">
        <v>957</v>
      </c>
    </row>
    <row r="540" spans="1:20" ht="45.75" thickBot="1" x14ac:dyDescent="0.3">
      <c r="A540" s="257" t="s">
        <v>1579</v>
      </c>
      <c r="B540" s="106">
        <v>1</v>
      </c>
      <c r="C540" s="98">
        <f t="shared" si="36"/>
        <v>14837.177600000001</v>
      </c>
      <c r="D540" s="98">
        <f t="shared" si="48"/>
        <v>17506.704824355558</v>
      </c>
      <c r="E540" s="98">
        <v>14837.177600000001</v>
      </c>
      <c r="F540" s="98">
        <v>0</v>
      </c>
      <c r="G540" s="98">
        <v>0</v>
      </c>
      <c r="H540" s="98">
        <v>0</v>
      </c>
      <c r="I540" s="98">
        <v>2225.5766399999998</v>
      </c>
      <c r="J540" s="98">
        <v>445.11532800000003</v>
      </c>
      <c r="K540" s="98">
        <v>296.74355200000002</v>
      </c>
      <c r="L540" s="98">
        <f t="shared" si="38"/>
        <v>2669.5272243555564</v>
      </c>
      <c r="M540" s="98"/>
      <c r="N540" s="98">
        <f t="shared" si="49"/>
        <v>206.07191111111115</v>
      </c>
      <c r="O540" s="98">
        <f t="shared" si="50"/>
        <v>2060.7191111111115</v>
      </c>
      <c r="P540" s="98">
        <v>402.73620213333356</v>
      </c>
      <c r="Q540" s="98">
        <v>1023.7652544000001</v>
      </c>
      <c r="R540" s="98">
        <f t="shared" si="51"/>
        <v>21497.905598755558</v>
      </c>
      <c r="S540" s="98">
        <f t="shared" si="52"/>
        <v>21497.905598755558</v>
      </c>
      <c r="T540" s="98" t="s">
        <v>957</v>
      </c>
    </row>
    <row r="541" spans="1:20" ht="15.75" thickBot="1" x14ac:dyDescent="0.3">
      <c r="A541" s="257" t="s">
        <v>1580</v>
      </c>
      <c r="B541" s="106">
        <v>1</v>
      </c>
      <c r="C541" s="98">
        <f t="shared" si="36"/>
        <v>16000</v>
      </c>
      <c r="D541" s="98">
        <f t="shared" si="48"/>
        <v>18881.677711111111</v>
      </c>
      <c r="E541" s="98">
        <v>16000</v>
      </c>
      <c r="F541" s="98">
        <v>0</v>
      </c>
      <c r="G541" s="98">
        <v>1500</v>
      </c>
      <c r="H541" s="98">
        <v>0</v>
      </c>
      <c r="I541" s="98">
        <v>2400</v>
      </c>
      <c r="J541" s="98">
        <v>480</v>
      </c>
      <c r="K541" s="98">
        <v>320</v>
      </c>
      <c r="L541" s="98">
        <f t="shared" si="38"/>
        <v>2881.6777111111114</v>
      </c>
      <c r="M541" s="98"/>
      <c r="N541" s="98">
        <f t="shared" si="49"/>
        <v>222.22222222222226</v>
      </c>
      <c r="O541" s="98">
        <f t="shared" si="50"/>
        <v>2222.2222222222222</v>
      </c>
      <c r="P541" s="98">
        <v>437.23326666666685</v>
      </c>
      <c r="Q541" s="98">
        <v>1104.0000000000002</v>
      </c>
      <c r="R541" s="98">
        <f t="shared" si="51"/>
        <v>24685.677711111111</v>
      </c>
      <c r="S541" s="98">
        <f t="shared" si="52"/>
        <v>24685.677711111111</v>
      </c>
      <c r="T541" s="98" t="s">
        <v>957</v>
      </c>
    </row>
    <row r="542" spans="1:20" ht="15.75" thickBot="1" x14ac:dyDescent="0.3">
      <c r="A542" s="257" t="s">
        <v>1581</v>
      </c>
      <c r="B542" s="106">
        <v>1</v>
      </c>
      <c r="C542" s="98">
        <f t="shared" si="36"/>
        <v>17550</v>
      </c>
      <c r="D542" s="98">
        <f t="shared" si="48"/>
        <v>20714.4666</v>
      </c>
      <c r="E542" s="98">
        <v>17550</v>
      </c>
      <c r="F542" s="98">
        <v>0</v>
      </c>
      <c r="G542" s="98">
        <v>0</v>
      </c>
      <c r="H542" s="98">
        <v>0</v>
      </c>
      <c r="I542" s="98">
        <v>2632.5</v>
      </c>
      <c r="J542" s="98">
        <v>526.5</v>
      </c>
      <c r="K542" s="98">
        <v>351</v>
      </c>
      <c r="L542" s="98">
        <f t="shared" si="38"/>
        <v>3164.4666000000007</v>
      </c>
      <c r="M542" s="98"/>
      <c r="N542" s="98">
        <f t="shared" si="49"/>
        <v>243.75</v>
      </c>
      <c r="O542" s="98">
        <f t="shared" si="50"/>
        <v>2437.5</v>
      </c>
      <c r="P542" s="98">
        <v>483.2166000000006</v>
      </c>
      <c r="Q542" s="98">
        <v>1210.95</v>
      </c>
      <c r="R542" s="98">
        <f t="shared" si="51"/>
        <v>25435.4166</v>
      </c>
      <c r="S542" s="98">
        <f t="shared" si="52"/>
        <v>25435.4166</v>
      </c>
      <c r="T542" s="98" t="s">
        <v>957</v>
      </c>
    </row>
    <row r="543" spans="1:20" ht="15.75" thickBot="1" x14ac:dyDescent="0.3">
      <c r="A543" s="257" t="s">
        <v>1582</v>
      </c>
      <c r="B543" s="106">
        <v>1</v>
      </c>
      <c r="C543" s="98">
        <f t="shared" si="36"/>
        <v>16000</v>
      </c>
      <c r="D543" s="98">
        <f t="shared" si="48"/>
        <v>18881.677711111111</v>
      </c>
      <c r="E543" s="98">
        <v>16000</v>
      </c>
      <c r="F543" s="98">
        <v>0</v>
      </c>
      <c r="G543" s="98">
        <v>1500</v>
      </c>
      <c r="H543" s="98">
        <v>0</v>
      </c>
      <c r="I543" s="98">
        <v>2400</v>
      </c>
      <c r="J543" s="98">
        <v>480</v>
      </c>
      <c r="K543" s="98">
        <v>320</v>
      </c>
      <c r="L543" s="98">
        <f t="shared" si="38"/>
        <v>2881.6777111111114</v>
      </c>
      <c r="M543" s="98"/>
      <c r="N543" s="98">
        <f t="shared" si="49"/>
        <v>222.22222222222226</v>
      </c>
      <c r="O543" s="98">
        <f t="shared" si="50"/>
        <v>2222.2222222222222</v>
      </c>
      <c r="P543" s="98">
        <v>437.23326666666685</v>
      </c>
      <c r="Q543" s="98">
        <v>1104.0000000000002</v>
      </c>
      <c r="R543" s="98">
        <f t="shared" si="51"/>
        <v>24685.677711111111</v>
      </c>
      <c r="S543" s="98">
        <f t="shared" si="52"/>
        <v>24685.677711111111</v>
      </c>
      <c r="T543" s="98" t="s">
        <v>957</v>
      </c>
    </row>
    <row r="544" spans="1:20" ht="15.75" thickBot="1" x14ac:dyDescent="0.3">
      <c r="A544" s="257" t="s">
        <v>1583</v>
      </c>
      <c r="B544" s="106">
        <v>1</v>
      </c>
      <c r="C544" s="98">
        <f t="shared" si="36"/>
        <v>16000</v>
      </c>
      <c r="D544" s="98">
        <f t="shared" si="48"/>
        <v>18881.677711111111</v>
      </c>
      <c r="E544" s="98">
        <v>16000</v>
      </c>
      <c r="F544" s="98">
        <v>0</v>
      </c>
      <c r="G544" s="98">
        <v>1500</v>
      </c>
      <c r="H544" s="98">
        <v>0</v>
      </c>
      <c r="I544" s="98">
        <v>2400</v>
      </c>
      <c r="J544" s="98">
        <v>480</v>
      </c>
      <c r="K544" s="98">
        <v>320</v>
      </c>
      <c r="L544" s="98">
        <f t="shared" si="38"/>
        <v>2881.6777111111114</v>
      </c>
      <c r="M544" s="98"/>
      <c r="N544" s="98">
        <f t="shared" si="49"/>
        <v>222.22222222222226</v>
      </c>
      <c r="O544" s="98">
        <f t="shared" si="50"/>
        <v>2222.2222222222222</v>
      </c>
      <c r="P544" s="98">
        <v>437.23326666666685</v>
      </c>
      <c r="Q544" s="98">
        <v>1104.0000000000002</v>
      </c>
      <c r="R544" s="98">
        <f t="shared" si="51"/>
        <v>24685.677711111111</v>
      </c>
      <c r="S544" s="98">
        <f t="shared" si="52"/>
        <v>24685.677711111111</v>
      </c>
      <c r="T544" s="98" t="s">
        <v>957</v>
      </c>
    </row>
    <row r="545" spans="1:20" ht="15.75" thickBot="1" x14ac:dyDescent="0.3">
      <c r="A545" s="257" t="s">
        <v>1584</v>
      </c>
      <c r="B545" s="106">
        <v>1</v>
      </c>
      <c r="C545" s="98">
        <f t="shared" si="36"/>
        <v>16000</v>
      </c>
      <c r="D545" s="98">
        <f t="shared" si="48"/>
        <v>18881.677711111111</v>
      </c>
      <c r="E545" s="98">
        <v>16000</v>
      </c>
      <c r="F545" s="98">
        <v>0</v>
      </c>
      <c r="G545" s="98">
        <v>1500</v>
      </c>
      <c r="H545" s="98">
        <v>0</v>
      </c>
      <c r="I545" s="98">
        <v>2400</v>
      </c>
      <c r="J545" s="98">
        <v>480</v>
      </c>
      <c r="K545" s="98">
        <v>320</v>
      </c>
      <c r="L545" s="98">
        <f t="shared" si="38"/>
        <v>2881.6777111111114</v>
      </c>
      <c r="M545" s="98"/>
      <c r="N545" s="98">
        <f t="shared" si="49"/>
        <v>222.22222222222226</v>
      </c>
      <c r="O545" s="98">
        <f t="shared" si="50"/>
        <v>2222.2222222222222</v>
      </c>
      <c r="P545" s="98">
        <v>437.23326666666685</v>
      </c>
      <c r="Q545" s="98">
        <v>1104.0000000000002</v>
      </c>
      <c r="R545" s="98">
        <f t="shared" si="51"/>
        <v>24685.677711111111</v>
      </c>
      <c r="S545" s="98">
        <f t="shared" si="52"/>
        <v>24685.677711111111</v>
      </c>
      <c r="T545" s="98" t="s">
        <v>957</v>
      </c>
    </row>
    <row r="546" spans="1:20" ht="23.25" thickBot="1" x14ac:dyDescent="0.3">
      <c r="A546" s="257" t="s">
        <v>1585</v>
      </c>
      <c r="B546" s="106">
        <v>1</v>
      </c>
      <c r="C546" s="98">
        <f t="shared" si="36"/>
        <v>16000</v>
      </c>
      <c r="D546" s="98">
        <f t="shared" si="48"/>
        <v>18881.677711111111</v>
      </c>
      <c r="E546" s="98">
        <v>16000</v>
      </c>
      <c r="F546" s="98">
        <v>0</v>
      </c>
      <c r="G546" s="98">
        <v>1500</v>
      </c>
      <c r="H546" s="98">
        <v>0</v>
      </c>
      <c r="I546" s="98">
        <v>2400</v>
      </c>
      <c r="J546" s="98">
        <v>480</v>
      </c>
      <c r="K546" s="98">
        <v>320</v>
      </c>
      <c r="L546" s="98">
        <f t="shared" si="38"/>
        <v>2881.6777111111114</v>
      </c>
      <c r="M546" s="98"/>
      <c r="N546" s="98">
        <f t="shared" si="49"/>
        <v>222.22222222222226</v>
      </c>
      <c r="O546" s="98">
        <f t="shared" si="50"/>
        <v>2222.2222222222222</v>
      </c>
      <c r="P546" s="98">
        <v>437.23326666666685</v>
      </c>
      <c r="Q546" s="98">
        <v>1104.0000000000002</v>
      </c>
      <c r="R546" s="98">
        <f t="shared" si="51"/>
        <v>24685.677711111111</v>
      </c>
      <c r="S546" s="98">
        <f t="shared" si="52"/>
        <v>24685.677711111111</v>
      </c>
      <c r="T546" s="98" t="s">
        <v>957</v>
      </c>
    </row>
    <row r="547" spans="1:20" ht="23.25" thickBot="1" x14ac:dyDescent="0.3">
      <c r="A547" s="257" t="s">
        <v>1585</v>
      </c>
      <c r="B547" s="106">
        <v>1</v>
      </c>
      <c r="C547" s="98">
        <f t="shared" si="36"/>
        <v>23500</v>
      </c>
      <c r="D547" s="98">
        <f t="shared" si="48"/>
        <v>27816.725644444443</v>
      </c>
      <c r="E547" s="98">
        <v>23500</v>
      </c>
      <c r="F547" s="98">
        <v>0</v>
      </c>
      <c r="G547" s="98">
        <v>1500</v>
      </c>
      <c r="H547" s="98">
        <v>0</v>
      </c>
      <c r="I547" s="98">
        <v>3525</v>
      </c>
      <c r="J547" s="98">
        <v>705</v>
      </c>
      <c r="K547" s="98">
        <v>470</v>
      </c>
      <c r="L547" s="98">
        <f t="shared" si="38"/>
        <v>4316.7256444444447</v>
      </c>
      <c r="M547" s="98"/>
      <c r="N547" s="98">
        <f t="shared" si="49"/>
        <v>326.38888888888891</v>
      </c>
      <c r="O547" s="98">
        <f t="shared" si="50"/>
        <v>3263.8888888888891</v>
      </c>
      <c r="P547" s="98">
        <v>726.44786666666687</v>
      </c>
      <c r="Q547" s="98">
        <v>1621.5</v>
      </c>
      <c r="R547" s="98">
        <f t="shared" si="51"/>
        <v>35638.225644444443</v>
      </c>
      <c r="S547" s="98">
        <f t="shared" si="52"/>
        <v>35638.225644444443</v>
      </c>
      <c r="T547" s="98" t="s">
        <v>957</v>
      </c>
    </row>
    <row r="548" spans="1:20" ht="23.25" thickBot="1" x14ac:dyDescent="0.3">
      <c r="A548" s="257" t="s">
        <v>1586</v>
      </c>
      <c r="B548" s="106">
        <v>1</v>
      </c>
      <c r="C548" s="98">
        <f t="shared" si="36"/>
        <v>16000</v>
      </c>
      <c r="D548" s="98">
        <f t="shared" si="48"/>
        <v>18881.677711111111</v>
      </c>
      <c r="E548" s="98">
        <v>16000</v>
      </c>
      <c r="F548" s="98">
        <v>0</v>
      </c>
      <c r="G548" s="98">
        <v>1500</v>
      </c>
      <c r="H548" s="98">
        <v>0</v>
      </c>
      <c r="I548" s="98">
        <v>2400</v>
      </c>
      <c r="J548" s="98">
        <v>480</v>
      </c>
      <c r="K548" s="98">
        <v>320</v>
      </c>
      <c r="L548" s="98">
        <f t="shared" si="38"/>
        <v>2881.6777111111114</v>
      </c>
      <c r="M548" s="98"/>
      <c r="N548" s="98">
        <f t="shared" si="49"/>
        <v>222.22222222222226</v>
      </c>
      <c r="O548" s="98">
        <f t="shared" si="50"/>
        <v>2222.2222222222222</v>
      </c>
      <c r="P548" s="98">
        <v>437.23326666666685</v>
      </c>
      <c r="Q548" s="98">
        <v>1104.0000000000002</v>
      </c>
      <c r="R548" s="98">
        <f t="shared" si="51"/>
        <v>24685.677711111111</v>
      </c>
      <c r="S548" s="98">
        <f t="shared" si="52"/>
        <v>24685.677711111111</v>
      </c>
      <c r="T548" s="98" t="s">
        <v>957</v>
      </c>
    </row>
    <row r="549" spans="1:20" ht="23.25" thickBot="1" x14ac:dyDescent="0.3">
      <c r="A549" s="257" t="s">
        <v>1587</v>
      </c>
      <c r="B549" s="106">
        <v>1</v>
      </c>
      <c r="C549" s="98">
        <f t="shared" si="36"/>
        <v>16000</v>
      </c>
      <c r="D549" s="98">
        <f t="shared" si="48"/>
        <v>18881.677711111111</v>
      </c>
      <c r="E549" s="98">
        <v>16000</v>
      </c>
      <c r="F549" s="98">
        <v>0</v>
      </c>
      <c r="G549" s="98">
        <v>1500</v>
      </c>
      <c r="H549" s="98">
        <v>0</v>
      </c>
      <c r="I549" s="98">
        <v>2400</v>
      </c>
      <c r="J549" s="98">
        <v>480</v>
      </c>
      <c r="K549" s="98">
        <v>320</v>
      </c>
      <c r="L549" s="98">
        <f t="shared" si="38"/>
        <v>2881.6777111111114</v>
      </c>
      <c r="M549" s="98"/>
      <c r="N549" s="98">
        <f t="shared" si="49"/>
        <v>222.22222222222226</v>
      </c>
      <c r="O549" s="98">
        <f t="shared" si="50"/>
        <v>2222.2222222222222</v>
      </c>
      <c r="P549" s="98">
        <v>437.23326666666685</v>
      </c>
      <c r="Q549" s="98">
        <v>1104.0000000000002</v>
      </c>
      <c r="R549" s="98">
        <f t="shared" si="51"/>
        <v>24685.677711111111</v>
      </c>
      <c r="S549" s="98">
        <f t="shared" si="52"/>
        <v>24685.677711111111</v>
      </c>
      <c r="T549" s="98" t="s">
        <v>957</v>
      </c>
    </row>
    <row r="550" spans="1:20" ht="15.75" thickBot="1" x14ac:dyDescent="0.3">
      <c r="A550" s="257" t="s">
        <v>1588</v>
      </c>
      <c r="B550" s="106">
        <v>1</v>
      </c>
      <c r="C550" s="98">
        <f t="shared" si="36"/>
        <v>16000</v>
      </c>
      <c r="D550" s="98">
        <f t="shared" si="48"/>
        <v>18881.677711111111</v>
      </c>
      <c r="E550" s="98">
        <v>16000</v>
      </c>
      <c r="F550" s="98">
        <v>0</v>
      </c>
      <c r="G550" s="98">
        <v>1500</v>
      </c>
      <c r="H550" s="98">
        <v>0</v>
      </c>
      <c r="I550" s="98">
        <v>2400</v>
      </c>
      <c r="J550" s="98">
        <v>480</v>
      </c>
      <c r="K550" s="98">
        <v>320</v>
      </c>
      <c r="L550" s="98">
        <f t="shared" si="38"/>
        <v>2881.6777111111114</v>
      </c>
      <c r="M550" s="98"/>
      <c r="N550" s="98">
        <f t="shared" si="49"/>
        <v>222.22222222222226</v>
      </c>
      <c r="O550" s="98">
        <f t="shared" si="50"/>
        <v>2222.2222222222222</v>
      </c>
      <c r="P550" s="98">
        <v>437.23326666666685</v>
      </c>
      <c r="Q550" s="98">
        <v>1104.0000000000002</v>
      </c>
      <c r="R550" s="98">
        <f t="shared" si="51"/>
        <v>24685.677711111111</v>
      </c>
      <c r="S550" s="98">
        <f t="shared" si="52"/>
        <v>24685.677711111111</v>
      </c>
      <c r="T550" s="98" t="s">
        <v>957</v>
      </c>
    </row>
    <row r="551" spans="1:20" ht="34.5" thickBot="1" x14ac:dyDescent="0.3">
      <c r="A551" s="257" t="s">
        <v>1589</v>
      </c>
      <c r="B551" s="106">
        <v>1</v>
      </c>
      <c r="C551" s="98">
        <f t="shared" si="36"/>
        <v>16000</v>
      </c>
      <c r="D551" s="98">
        <f t="shared" si="48"/>
        <v>18881.677711111111</v>
      </c>
      <c r="E551" s="98">
        <v>16000</v>
      </c>
      <c r="F551" s="98">
        <v>266.66666666666669</v>
      </c>
      <c r="G551" s="98">
        <v>1500</v>
      </c>
      <c r="H551" s="98">
        <v>100</v>
      </c>
      <c r="I551" s="98">
        <v>2400</v>
      </c>
      <c r="J551" s="98">
        <v>480</v>
      </c>
      <c r="K551" s="98">
        <v>320</v>
      </c>
      <c r="L551" s="98">
        <f t="shared" si="38"/>
        <v>2881.6777111111114</v>
      </c>
      <c r="M551" s="98"/>
      <c r="N551" s="98">
        <f t="shared" si="49"/>
        <v>222.22222222222226</v>
      </c>
      <c r="O551" s="98">
        <f t="shared" si="50"/>
        <v>2222.2222222222222</v>
      </c>
      <c r="P551" s="98">
        <v>437.23326666666685</v>
      </c>
      <c r="Q551" s="98">
        <v>1104.0000000000002</v>
      </c>
      <c r="R551" s="98">
        <f t="shared" si="51"/>
        <v>25052.344377777776</v>
      </c>
      <c r="S551" s="98">
        <f t="shared" si="52"/>
        <v>25052.344377777776</v>
      </c>
      <c r="T551" s="98" t="s">
        <v>957</v>
      </c>
    </row>
    <row r="552" spans="1:20" ht="23.25" thickBot="1" x14ac:dyDescent="0.3">
      <c r="A552" s="257" t="s">
        <v>1590</v>
      </c>
      <c r="B552" s="106">
        <v>1</v>
      </c>
      <c r="C552" s="98">
        <f t="shared" si="36"/>
        <v>23500</v>
      </c>
      <c r="D552" s="98">
        <f t="shared" si="48"/>
        <v>27816.725644444443</v>
      </c>
      <c r="E552" s="98">
        <v>23500</v>
      </c>
      <c r="F552" s="98">
        <v>0</v>
      </c>
      <c r="G552" s="98">
        <v>1500</v>
      </c>
      <c r="H552" s="98">
        <v>0</v>
      </c>
      <c r="I552" s="98">
        <v>3525</v>
      </c>
      <c r="J552" s="98">
        <v>705</v>
      </c>
      <c r="K552" s="98">
        <v>470</v>
      </c>
      <c r="L552" s="98">
        <f t="shared" si="38"/>
        <v>4316.7256444444447</v>
      </c>
      <c r="M552" s="98"/>
      <c r="N552" s="98">
        <f t="shared" si="49"/>
        <v>326.38888888888891</v>
      </c>
      <c r="O552" s="98">
        <f t="shared" si="50"/>
        <v>3263.8888888888891</v>
      </c>
      <c r="P552" s="98">
        <v>726.44786666666687</v>
      </c>
      <c r="Q552" s="98">
        <v>1621.5</v>
      </c>
      <c r="R552" s="98">
        <f t="shared" si="51"/>
        <v>35638.225644444443</v>
      </c>
      <c r="S552" s="98">
        <f t="shared" si="52"/>
        <v>35638.225644444443</v>
      </c>
      <c r="T552" s="98" t="s">
        <v>957</v>
      </c>
    </row>
    <row r="553" spans="1:20" ht="23.25" thickBot="1" x14ac:dyDescent="0.3">
      <c r="A553" s="257" t="s">
        <v>1591</v>
      </c>
      <c r="B553" s="106">
        <v>1</v>
      </c>
      <c r="C553" s="98">
        <f t="shared" si="36"/>
        <v>19050</v>
      </c>
      <c r="D553" s="98">
        <f t="shared" si="48"/>
        <v>22504.322632675437</v>
      </c>
      <c r="E553" s="98">
        <v>19050</v>
      </c>
      <c r="F553" s="98">
        <v>0</v>
      </c>
      <c r="G553" s="98">
        <v>1500</v>
      </c>
      <c r="H553" s="98">
        <v>0</v>
      </c>
      <c r="I553" s="98">
        <v>2857.5</v>
      </c>
      <c r="J553" s="98">
        <v>571.5</v>
      </c>
      <c r="K553" s="98">
        <v>381</v>
      </c>
      <c r="L553" s="98">
        <f t="shared" si="38"/>
        <v>3454.3226326754393</v>
      </c>
      <c r="M553" s="98"/>
      <c r="N553" s="98">
        <f t="shared" si="49"/>
        <v>264.58333333333331</v>
      </c>
      <c r="O553" s="98">
        <f t="shared" si="50"/>
        <v>2645.8333333333335</v>
      </c>
      <c r="P553" s="98">
        <v>543.90596600877245</v>
      </c>
      <c r="Q553" s="98">
        <v>1314.45</v>
      </c>
      <c r="R553" s="98">
        <f t="shared" si="51"/>
        <v>29128.772632675438</v>
      </c>
      <c r="S553" s="98">
        <f t="shared" si="52"/>
        <v>29128.772632675438</v>
      </c>
      <c r="T553" s="98" t="s">
        <v>957</v>
      </c>
    </row>
    <row r="554" spans="1:20" ht="15.75" thickBot="1" x14ac:dyDescent="0.3">
      <c r="A554" s="257" t="s">
        <v>1592</v>
      </c>
      <c r="B554" s="106">
        <v>1</v>
      </c>
      <c r="C554" s="98">
        <f t="shared" si="36"/>
        <v>19050</v>
      </c>
      <c r="D554" s="98">
        <f t="shared" si="48"/>
        <v>22504.322632675437</v>
      </c>
      <c r="E554" s="98">
        <v>19050</v>
      </c>
      <c r="F554" s="98">
        <v>0</v>
      </c>
      <c r="G554" s="98">
        <v>1500</v>
      </c>
      <c r="H554" s="98">
        <v>0</v>
      </c>
      <c r="I554" s="98">
        <v>2857.5</v>
      </c>
      <c r="J554" s="98">
        <v>571.5</v>
      </c>
      <c r="K554" s="98">
        <v>381</v>
      </c>
      <c r="L554" s="98">
        <f t="shared" si="38"/>
        <v>3454.3226326754393</v>
      </c>
      <c r="M554" s="98"/>
      <c r="N554" s="98">
        <f t="shared" si="49"/>
        <v>264.58333333333331</v>
      </c>
      <c r="O554" s="98">
        <f t="shared" si="50"/>
        <v>2645.8333333333335</v>
      </c>
      <c r="P554" s="98">
        <v>543.90596600877245</v>
      </c>
      <c r="Q554" s="98">
        <v>1314.45</v>
      </c>
      <c r="R554" s="98">
        <f t="shared" si="51"/>
        <v>29128.772632675438</v>
      </c>
      <c r="S554" s="98">
        <f t="shared" si="52"/>
        <v>29128.772632675438</v>
      </c>
      <c r="T554" s="98" t="s">
        <v>957</v>
      </c>
    </row>
    <row r="555" spans="1:20" ht="23.25" thickBot="1" x14ac:dyDescent="0.3">
      <c r="A555" s="257" t="s">
        <v>1593</v>
      </c>
      <c r="B555" s="106">
        <v>1</v>
      </c>
      <c r="C555" s="98">
        <f t="shared" si="36"/>
        <v>23500</v>
      </c>
      <c r="D555" s="98">
        <f t="shared" si="48"/>
        <v>27816.725644444443</v>
      </c>
      <c r="E555" s="98">
        <v>23500</v>
      </c>
      <c r="F555" s="98">
        <v>0</v>
      </c>
      <c r="G555" s="98">
        <v>1500</v>
      </c>
      <c r="H555" s="98">
        <v>0</v>
      </c>
      <c r="I555" s="98">
        <v>3525</v>
      </c>
      <c r="J555" s="98">
        <v>705</v>
      </c>
      <c r="K555" s="98">
        <v>470</v>
      </c>
      <c r="L555" s="98">
        <f t="shared" si="38"/>
        <v>4316.7256444444447</v>
      </c>
      <c r="M555" s="98"/>
      <c r="N555" s="98">
        <f t="shared" si="49"/>
        <v>326.38888888888891</v>
      </c>
      <c r="O555" s="98">
        <f t="shared" si="50"/>
        <v>3263.8888888888891</v>
      </c>
      <c r="P555" s="98">
        <v>726.44786666666687</v>
      </c>
      <c r="Q555" s="98">
        <v>1621.5</v>
      </c>
      <c r="R555" s="98">
        <f t="shared" si="51"/>
        <v>35638.225644444443</v>
      </c>
      <c r="S555" s="98">
        <f t="shared" si="52"/>
        <v>35638.225644444443</v>
      </c>
      <c r="T555" s="98" t="s">
        <v>957</v>
      </c>
    </row>
    <row r="556" spans="1:20" ht="15.75" thickBot="1" x14ac:dyDescent="0.3">
      <c r="A556" s="257" t="s">
        <v>1594</v>
      </c>
      <c r="B556" s="106">
        <v>1</v>
      </c>
      <c r="C556" s="98">
        <f t="shared" si="36"/>
        <v>19050</v>
      </c>
      <c r="D556" s="98">
        <f t="shared" si="48"/>
        <v>22504.322632675437</v>
      </c>
      <c r="E556" s="98">
        <v>19050</v>
      </c>
      <c r="F556" s="98">
        <v>0</v>
      </c>
      <c r="G556" s="98">
        <v>1500</v>
      </c>
      <c r="H556" s="98">
        <v>0</v>
      </c>
      <c r="I556" s="98">
        <v>2857.5</v>
      </c>
      <c r="J556" s="98">
        <v>571.5</v>
      </c>
      <c r="K556" s="98">
        <v>381</v>
      </c>
      <c r="L556" s="98">
        <f t="shared" si="38"/>
        <v>3454.3226326754393</v>
      </c>
      <c r="M556" s="98"/>
      <c r="N556" s="98">
        <f t="shared" si="49"/>
        <v>264.58333333333331</v>
      </c>
      <c r="O556" s="98">
        <f t="shared" si="50"/>
        <v>2645.8333333333335</v>
      </c>
      <c r="P556" s="98">
        <v>543.90596600877245</v>
      </c>
      <c r="Q556" s="98">
        <v>1314.45</v>
      </c>
      <c r="R556" s="98">
        <f t="shared" si="51"/>
        <v>29128.772632675438</v>
      </c>
      <c r="S556" s="98">
        <f t="shared" si="52"/>
        <v>29128.772632675438</v>
      </c>
      <c r="T556" s="98" t="s">
        <v>957</v>
      </c>
    </row>
    <row r="557" spans="1:20" ht="23.25" thickBot="1" x14ac:dyDescent="0.3">
      <c r="A557" s="257" t="s">
        <v>1595</v>
      </c>
      <c r="B557" s="106">
        <v>1</v>
      </c>
      <c r="C557" s="98">
        <f t="shared" si="36"/>
        <v>19050</v>
      </c>
      <c r="D557" s="98">
        <f t="shared" si="48"/>
        <v>22504.322632675437</v>
      </c>
      <c r="E557" s="98">
        <v>19050</v>
      </c>
      <c r="F557" s="98">
        <v>0</v>
      </c>
      <c r="G557" s="98">
        <v>1500</v>
      </c>
      <c r="H557" s="98">
        <v>0</v>
      </c>
      <c r="I557" s="98">
        <v>2857.5</v>
      </c>
      <c r="J557" s="98">
        <v>571.5</v>
      </c>
      <c r="K557" s="98">
        <v>381</v>
      </c>
      <c r="L557" s="98">
        <f t="shared" si="38"/>
        <v>3454.3226326754393</v>
      </c>
      <c r="M557" s="98"/>
      <c r="N557" s="98">
        <f t="shared" si="49"/>
        <v>264.58333333333331</v>
      </c>
      <c r="O557" s="98">
        <f t="shared" si="50"/>
        <v>2645.8333333333335</v>
      </c>
      <c r="P557" s="98">
        <v>543.90596600877245</v>
      </c>
      <c r="Q557" s="98">
        <v>1314.45</v>
      </c>
      <c r="R557" s="98">
        <f t="shared" si="51"/>
        <v>29128.772632675438</v>
      </c>
      <c r="S557" s="98">
        <f t="shared" si="52"/>
        <v>29128.772632675438</v>
      </c>
      <c r="T557" s="98" t="s">
        <v>957</v>
      </c>
    </row>
    <row r="558" spans="1:20" ht="23.25" thickBot="1" x14ac:dyDescent="0.3">
      <c r="A558" s="257" t="s">
        <v>1596</v>
      </c>
      <c r="B558" s="106">
        <v>1</v>
      </c>
      <c r="C558" s="98">
        <f t="shared" si="36"/>
        <v>19050</v>
      </c>
      <c r="D558" s="98">
        <f t="shared" si="48"/>
        <v>22504.322632675437</v>
      </c>
      <c r="E558" s="98">
        <v>19050</v>
      </c>
      <c r="F558" s="98">
        <v>0</v>
      </c>
      <c r="G558" s="98">
        <v>1500</v>
      </c>
      <c r="H558" s="98">
        <v>0</v>
      </c>
      <c r="I558" s="98">
        <v>2857.5</v>
      </c>
      <c r="J558" s="98">
        <v>571.5</v>
      </c>
      <c r="K558" s="98">
        <v>381</v>
      </c>
      <c r="L558" s="98">
        <f t="shared" si="38"/>
        <v>3454.3226326754393</v>
      </c>
      <c r="M558" s="98"/>
      <c r="N558" s="98">
        <f t="shared" si="49"/>
        <v>264.58333333333331</v>
      </c>
      <c r="O558" s="98">
        <f t="shared" si="50"/>
        <v>2645.8333333333335</v>
      </c>
      <c r="P558" s="98">
        <v>543.90596600877245</v>
      </c>
      <c r="Q558" s="98">
        <v>1314.45</v>
      </c>
      <c r="R558" s="98">
        <f t="shared" si="51"/>
        <v>29128.772632675438</v>
      </c>
      <c r="S558" s="98">
        <f t="shared" si="52"/>
        <v>29128.772632675438</v>
      </c>
      <c r="T558" s="98" t="s">
        <v>957</v>
      </c>
    </row>
    <row r="559" spans="1:20" ht="15.75" thickBot="1" x14ac:dyDescent="0.3">
      <c r="A559" s="257" t="s">
        <v>1597</v>
      </c>
      <c r="B559" s="106">
        <v>1</v>
      </c>
      <c r="C559" s="98">
        <f t="shared" si="36"/>
        <v>23500</v>
      </c>
      <c r="D559" s="98">
        <f t="shared" si="48"/>
        <v>27816.725644444443</v>
      </c>
      <c r="E559" s="98">
        <v>23500</v>
      </c>
      <c r="F559" s="98">
        <v>0</v>
      </c>
      <c r="G559" s="98">
        <v>1500</v>
      </c>
      <c r="H559" s="98">
        <v>0</v>
      </c>
      <c r="I559" s="98">
        <v>3525</v>
      </c>
      <c r="J559" s="98">
        <v>705</v>
      </c>
      <c r="K559" s="98">
        <v>470</v>
      </c>
      <c r="L559" s="98">
        <f t="shared" si="38"/>
        <v>4316.7256444444447</v>
      </c>
      <c r="M559" s="98"/>
      <c r="N559" s="98">
        <f t="shared" si="49"/>
        <v>326.38888888888891</v>
      </c>
      <c r="O559" s="98">
        <f t="shared" si="50"/>
        <v>3263.8888888888891</v>
      </c>
      <c r="P559" s="98">
        <v>726.44786666666687</v>
      </c>
      <c r="Q559" s="98">
        <v>1621.5</v>
      </c>
      <c r="R559" s="98">
        <f t="shared" si="51"/>
        <v>35638.225644444443</v>
      </c>
      <c r="S559" s="98">
        <f t="shared" si="52"/>
        <v>35638.225644444443</v>
      </c>
      <c r="T559" s="98" t="s">
        <v>957</v>
      </c>
    </row>
    <row r="560" spans="1:20" ht="15.75" thickBot="1" x14ac:dyDescent="0.3">
      <c r="A560" s="257" t="s">
        <v>1598</v>
      </c>
      <c r="B560" s="106">
        <v>1</v>
      </c>
      <c r="C560" s="98">
        <f t="shared" si="36"/>
        <v>11044.721529999999</v>
      </c>
      <c r="D560" s="98">
        <f t="shared" si="48"/>
        <v>13022.336213584444</v>
      </c>
      <c r="E560" s="98">
        <v>11044.721529999999</v>
      </c>
      <c r="F560" s="98">
        <v>266.66666666666669</v>
      </c>
      <c r="G560" s="98">
        <v>1100</v>
      </c>
      <c r="H560" s="98">
        <v>100</v>
      </c>
      <c r="I560" s="98">
        <v>1656.7082295</v>
      </c>
      <c r="J560" s="98">
        <v>331.3416459</v>
      </c>
      <c r="K560" s="98">
        <v>220.89443059999999</v>
      </c>
      <c r="L560" s="98">
        <f t="shared" si="38"/>
        <v>1977.6146835844445</v>
      </c>
      <c r="M560" s="98"/>
      <c r="N560" s="98">
        <f t="shared" si="49"/>
        <v>153.39891013888888</v>
      </c>
      <c r="O560" s="98">
        <f t="shared" si="50"/>
        <v>1533.9891013888889</v>
      </c>
      <c r="P560" s="98">
        <v>290.2266720566667</v>
      </c>
      <c r="Q560" s="98">
        <v>762.0857855700001</v>
      </c>
      <c r="R560" s="98">
        <f t="shared" si="51"/>
        <v>17460.032971821111</v>
      </c>
      <c r="S560" s="98">
        <f t="shared" si="52"/>
        <v>17460.032971821111</v>
      </c>
      <c r="T560" s="98" t="s">
        <v>957</v>
      </c>
    </row>
    <row r="561" spans="1:20" ht="15.75" thickBot="1" x14ac:dyDescent="0.3">
      <c r="A561" s="257" t="s">
        <v>1598</v>
      </c>
      <c r="B561" s="106">
        <v>1</v>
      </c>
      <c r="C561" s="98">
        <f t="shared" si="36"/>
        <v>16595.57</v>
      </c>
      <c r="D561" s="98">
        <f t="shared" si="48"/>
        <v>19585.906148888887</v>
      </c>
      <c r="E561" s="98">
        <v>16595.57</v>
      </c>
      <c r="F561" s="98">
        <v>0</v>
      </c>
      <c r="G561" s="98">
        <v>0</v>
      </c>
      <c r="H561" s="98">
        <v>0</v>
      </c>
      <c r="I561" s="98">
        <v>2489.3354999999997</v>
      </c>
      <c r="J561" s="98">
        <v>497.86709999999994</v>
      </c>
      <c r="K561" s="98">
        <v>331.91140000000001</v>
      </c>
      <c r="L561" s="98">
        <f t="shared" si="38"/>
        <v>2990.3361488888886</v>
      </c>
      <c r="M561" s="98"/>
      <c r="N561" s="98">
        <f t="shared" si="49"/>
        <v>230.49402777777777</v>
      </c>
      <c r="O561" s="98">
        <f t="shared" si="50"/>
        <v>2304.9402777777777</v>
      </c>
      <c r="P561" s="98">
        <v>454.90184333333309</v>
      </c>
      <c r="Q561" s="98">
        <v>1145.0943300000001</v>
      </c>
      <c r="R561" s="98">
        <f t="shared" si="51"/>
        <v>24050.114478888889</v>
      </c>
      <c r="S561" s="98">
        <f t="shared" si="52"/>
        <v>24050.114478888889</v>
      </c>
      <c r="T561" s="98" t="s">
        <v>957</v>
      </c>
    </row>
    <row r="562" spans="1:20" ht="15.75" thickBot="1" x14ac:dyDescent="0.3">
      <c r="A562" s="257" t="s">
        <v>1598</v>
      </c>
      <c r="B562" s="106">
        <v>1</v>
      </c>
      <c r="C562" s="98">
        <f t="shared" si="36"/>
        <v>16854</v>
      </c>
      <c r="D562" s="98">
        <f t="shared" si="48"/>
        <v>19891.485266666667</v>
      </c>
      <c r="E562" s="98">
        <v>16854</v>
      </c>
      <c r="F562" s="98">
        <v>0</v>
      </c>
      <c r="G562" s="98">
        <v>0</v>
      </c>
      <c r="H562" s="98">
        <v>0</v>
      </c>
      <c r="I562" s="98">
        <v>2528.1</v>
      </c>
      <c r="J562" s="98">
        <v>505.61999999999995</v>
      </c>
      <c r="K562" s="98">
        <v>337.08</v>
      </c>
      <c r="L562" s="98">
        <f t="shared" si="38"/>
        <v>3037.4852666666666</v>
      </c>
      <c r="M562" s="98"/>
      <c r="N562" s="98">
        <f t="shared" si="49"/>
        <v>234.08333333333334</v>
      </c>
      <c r="O562" s="98">
        <f t="shared" si="50"/>
        <v>2340.833333333333</v>
      </c>
      <c r="P562" s="98">
        <v>462.5686</v>
      </c>
      <c r="Q562" s="98">
        <v>1162.9260000000002</v>
      </c>
      <c r="R562" s="98">
        <f t="shared" si="51"/>
        <v>24425.211266666665</v>
      </c>
      <c r="S562" s="98">
        <f t="shared" si="52"/>
        <v>24425.211266666665</v>
      </c>
      <c r="T562" s="98" t="s">
        <v>957</v>
      </c>
    </row>
    <row r="563" spans="1:20" ht="15.75" thickBot="1" x14ac:dyDescent="0.3">
      <c r="A563" s="257" t="s">
        <v>1598</v>
      </c>
      <c r="B563" s="106">
        <v>1</v>
      </c>
      <c r="C563" s="98">
        <f t="shared" si="36"/>
        <v>17258</v>
      </c>
      <c r="D563" s="98">
        <f t="shared" si="48"/>
        <v>20369.192822222223</v>
      </c>
      <c r="E563" s="98">
        <v>17258</v>
      </c>
      <c r="F563" s="98">
        <v>0</v>
      </c>
      <c r="G563" s="98">
        <v>0</v>
      </c>
      <c r="H563" s="98">
        <v>0</v>
      </c>
      <c r="I563" s="98">
        <v>2588.6999999999998</v>
      </c>
      <c r="J563" s="98">
        <v>517.74</v>
      </c>
      <c r="K563" s="98">
        <v>345.16</v>
      </c>
      <c r="L563" s="98">
        <f t="shared" si="38"/>
        <v>3111.1928222222223</v>
      </c>
      <c r="M563" s="98"/>
      <c r="N563" s="98">
        <f t="shared" si="49"/>
        <v>239.69444444444443</v>
      </c>
      <c r="O563" s="98">
        <f t="shared" si="50"/>
        <v>2396.9444444444443</v>
      </c>
      <c r="P563" s="98">
        <v>474.55393333333336</v>
      </c>
      <c r="Q563" s="98">
        <v>1190.8020000000001</v>
      </c>
      <c r="R563" s="98">
        <f t="shared" si="51"/>
        <v>25011.594822222225</v>
      </c>
      <c r="S563" s="98">
        <f t="shared" si="52"/>
        <v>25011.594822222225</v>
      </c>
      <c r="T563" s="98" t="s">
        <v>957</v>
      </c>
    </row>
    <row r="564" spans="1:20" ht="15.75" thickBot="1" x14ac:dyDescent="0.3">
      <c r="A564" s="257" t="s">
        <v>1598</v>
      </c>
      <c r="B564" s="106">
        <v>3</v>
      </c>
      <c r="C564" s="98">
        <f t="shared" si="36"/>
        <v>17258.5</v>
      </c>
      <c r="D564" s="98">
        <f t="shared" si="48"/>
        <v>20369.784044444445</v>
      </c>
      <c r="E564" s="98">
        <v>17258.5</v>
      </c>
      <c r="F564" s="98">
        <v>0</v>
      </c>
      <c r="G564" s="98">
        <v>0</v>
      </c>
      <c r="H564" s="98">
        <v>0</v>
      </c>
      <c r="I564" s="98">
        <v>2588.7750000000001</v>
      </c>
      <c r="J564" s="98">
        <v>517.755</v>
      </c>
      <c r="K564" s="98">
        <v>345.17</v>
      </c>
      <c r="L564" s="98">
        <f t="shared" si="38"/>
        <v>3111.2840444444441</v>
      </c>
      <c r="M564" s="98"/>
      <c r="N564" s="98">
        <f t="shared" si="49"/>
        <v>239.70138888888889</v>
      </c>
      <c r="O564" s="98">
        <f t="shared" si="50"/>
        <v>2397.0138888888887</v>
      </c>
      <c r="P564" s="98">
        <v>474.56876666666682</v>
      </c>
      <c r="Q564" s="98">
        <v>1190.8365000000001</v>
      </c>
      <c r="R564" s="98">
        <f t="shared" si="51"/>
        <v>25012.320544444447</v>
      </c>
      <c r="S564" s="98">
        <f t="shared" si="52"/>
        <v>75036.96163333334</v>
      </c>
      <c r="T564" s="98" t="s">
        <v>957</v>
      </c>
    </row>
    <row r="565" spans="1:20" ht="15.75" thickBot="1" x14ac:dyDescent="0.3">
      <c r="A565" s="257" t="s">
        <v>1598</v>
      </c>
      <c r="B565" s="106">
        <v>1</v>
      </c>
      <c r="C565" s="98">
        <f t="shared" si="36"/>
        <v>17258.919999999998</v>
      </c>
      <c r="D565" s="98">
        <f t="shared" si="48"/>
        <v>20370.280671111108</v>
      </c>
      <c r="E565" s="98">
        <v>17258.919999999998</v>
      </c>
      <c r="F565" s="98">
        <v>0</v>
      </c>
      <c r="G565" s="98">
        <v>0</v>
      </c>
      <c r="H565" s="98">
        <v>0</v>
      </c>
      <c r="I565" s="98">
        <v>2588.8379999999997</v>
      </c>
      <c r="J565" s="98">
        <v>517.7675999999999</v>
      </c>
      <c r="K565" s="98">
        <v>345.17839999999995</v>
      </c>
      <c r="L565" s="98">
        <f t="shared" si="38"/>
        <v>3111.3606711111106</v>
      </c>
      <c r="M565" s="98"/>
      <c r="N565" s="98">
        <f t="shared" si="49"/>
        <v>239.70722222222221</v>
      </c>
      <c r="O565" s="98">
        <f t="shared" si="50"/>
        <v>2397.0722222222221</v>
      </c>
      <c r="P565" s="98">
        <v>474.58122666666645</v>
      </c>
      <c r="Q565" s="98">
        <v>1190.8654799999999</v>
      </c>
      <c r="R565" s="98">
        <f t="shared" si="51"/>
        <v>25012.930151111108</v>
      </c>
      <c r="S565" s="98">
        <f t="shared" si="52"/>
        <v>25012.930151111108</v>
      </c>
      <c r="T565" s="98" t="s">
        <v>957</v>
      </c>
    </row>
    <row r="566" spans="1:20" ht="15.75" thickBot="1" x14ac:dyDescent="0.3">
      <c r="A566" s="257" t="s">
        <v>1598</v>
      </c>
      <c r="B566" s="106">
        <v>1</v>
      </c>
      <c r="C566" s="98">
        <f t="shared" si="36"/>
        <v>17550</v>
      </c>
      <c r="D566" s="98">
        <f t="shared" si="48"/>
        <v>20714.4666</v>
      </c>
      <c r="E566" s="98">
        <v>17550</v>
      </c>
      <c r="F566" s="98">
        <v>0</v>
      </c>
      <c r="G566" s="98">
        <v>0</v>
      </c>
      <c r="H566" s="98">
        <v>0</v>
      </c>
      <c r="I566" s="98">
        <v>2632.5</v>
      </c>
      <c r="J566" s="98">
        <v>526.5</v>
      </c>
      <c r="K566" s="98">
        <v>351</v>
      </c>
      <c r="L566" s="98">
        <f t="shared" si="38"/>
        <v>3164.4666000000007</v>
      </c>
      <c r="M566" s="98"/>
      <c r="N566" s="98">
        <f t="shared" si="49"/>
        <v>243.75</v>
      </c>
      <c r="O566" s="98">
        <f t="shared" si="50"/>
        <v>2437.5</v>
      </c>
      <c r="P566" s="98">
        <v>483.2166000000006</v>
      </c>
      <c r="Q566" s="98">
        <v>1210.95</v>
      </c>
      <c r="R566" s="98">
        <f t="shared" si="51"/>
        <v>25435.4166</v>
      </c>
      <c r="S566" s="98">
        <f t="shared" si="52"/>
        <v>25435.4166</v>
      </c>
      <c r="T566" s="98" t="s">
        <v>957</v>
      </c>
    </row>
    <row r="567" spans="1:20" ht="15.75" thickBot="1" x14ac:dyDescent="0.3">
      <c r="A567" s="257" t="s">
        <v>1598</v>
      </c>
      <c r="B567" s="106">
        <v>2</v>
      </c>
      <c r="C567" s="98">
        <f t="shared" si="36"/>
        <v>17550</v>
      </c>
      <c r="D567" s="98">
        <f t="shared" si="48"/>
        <v>20714.4666</v>
      </c>
      <c r="E567" s="98">
        <v>17550</v>
      </c>
      <c r="F567" s="98">
        <v>0</v>
      </c>
      <c r="G567" s="98">
        <v>0</v>
      </c>
      <c r="H567" s="98">
        <v>0</v>
      </c>
      <c r="I567" s="98">
        <v>2632.5</v>
      </c>
      <c r="J567" s="98">
        <v>526.5</v>
      </c>
      <c r="K567" s="98">
        <v>351</v>
      </c>
      <c r="L567" s="98">
        <f t="shared" si="38"/>
        <v>3164.4666000000007</v>
      </c>
      <c r="M567" s="98"/>
      <c r="N567" s="98">
        <f t="shared" si="49"/>
        <v>243.75</v>
      </c>
      <c r="O567" s="98">
        <f t="shared" si="50"/>
        <v>2437.5</v>
      </c>
      <c r="P567" s="98">
        <v>483.2166000000006</v>
      </c>
      <c r="Q567" s="98">
        <v>1210.95</v>
      </c>
      <c r="R567" s="98">
        <f t="shared" si="51"/>
        <v>25435.4166</v>
      </c>
      <c r="S567" s="98">
        <f t="shared" si="52"/>
        <v>50870.833200000001</v>
      </c>
      <c r="T567" s="98" t="s">
        <v>957</v>
      </c>
    </row>
    <row r="568" spans="1:20" ht="15.75" thickBot="1" x14ac:dyDescent="0.3">
      <c r="A568" s="257" t="s">
        <v>1598</v>
      </c>
      <c r="B568" s="106">
        <v>1</v>
      </c>
      <c r="C568" s="98">
        <f t="shared" si="36"/>
        <v>17815.95</v>
      </c>
      <c r="D568" s="98">
        <f t="shared" si="48"/>
        <v>21028.937700000002</v>
      </c>
      <c r="E568" s="98">
        <v>17815.95</v>
      </c>
      <c r="F568" s="98">
        <v>0</v>
      </c>
      <c r="G568" s="98">
        <v>0</v>
      </c>
      <c r="H568" s="98">
        <v>0</v>
      </c>
      <c r="I568" s="98">
        <v>2672.3925000000004</v>
      </c>
      <c r="J568" s="98">
        <v>534.47850000000005</v>
      </c>
      <c r="K568" s="98">
        <v>356.31900000000002</v>
      </c>
      <c r="L568" s="98">
        <f t="shared" si="38"/>
        <v>3212.9876999999997</v>
      </c>
      <c r="M568" s="98"/>
      <c r="N568" s="98">
        <f t="shared" si="49"/>
        <v>247.44374999999999</v>
      </c>
      <c r="O568" s="98">
        <f t="shared" si="50"/>
        <v>2474.4375</v>
      </c>
      <c r="P568" s="98">
        <v>491.1064499999996</v>
      </c>
      <c r="Q568" s="98">
        <v>1229.3005500000002</v>
      </c>
      <c r="R568" s="98">
        <f t="shared" si="51"/>
        <v>25821.428250000004</v>
      </c>
      <c r="S568" s="98">
        <f t="shared" si="52"/>
        <v>25821.428250000004</v>
      </c>
      <c r="T568" s="98" t="s">
        <v>957</v>
      </c>
    </row>
    <row r="569" spans="1:20" ht="15.75" thickBot="1" x14ac:dyDescent="0.3">
      <c r="A569" s="257" t="s">
        <v>1598</v>
      </c>
      <c r="B569" s="106">
        <v>2</v>
      </c>
      <c r="C569" s="98">
        <f t="shared" si="36"/>
        <v>17898.95</v>
      </c>
      <c r="D569" s="98">
        <f t="shared" si="48"/>
        <v>21127.08058888889</v>
      </c>
      <c r="E569" s="98">
        <v>17898.95</v>
      </c>
      <c r="F569" s="98">
        <v>0</v>
      </c>
      <c r="G569" s="98">
        <v>0</v>
      </c>
      <c r="H569" s="98">
        <v>0</v>
      </c>
      <c r="I569" s="98">
        <v>2684.8425000000002</v>
      </c>
      <c r="J569" s="98">
        <v>536.96850000000006</v>
      </c>
      <c r="K569" s="98">
        <v>357.97900000000004</v>
      </c>
      <c r="L569" s="98">
        <f t="shared" si="38"/>
        <v>3228.1305888888883</v>
      </c>
      <c r="M569" s="98"/>
      <c r="N569" s="98">
        <f t="shared" si="49"/>
        <v>248.59652777777777</v>
      </c>
      <c r="O569" s="98">
        <f t="shared" si="50"/>
        <v>2485.9652777777778</v>
      </c>
      <c r="P569" s="98">
        <v>493.56878333333287</v>
      </c>
      <c r="Q569" s="98">
        <v>1235.0275500000002</v>
      </c>
      <c r="R569" s="98">
        <f t="shared" si="51"/>
        <v>25941.898138888886</v>
      </c>
      <c r="S569" s="98">
        <f t="shared" si="52"/>
        <v>51883.796277777772</v>
      </c>
      <c r="T569" s="98" t="s">
        <v>957</v>
      </c>
    </row>
    <row r="570" spans="1:20" ht="15.75" thickBot="1" x14ac:dyDescent="0.3">
      <c r="A570" s="257" t="s">
        <v>1598</v>
      </c>
      <c r="B570" s="106">
        <v>1</v>
      </c>
      <c r="C570" s="98">
        <f t="shared" si="36"/>
        <v>20454</v>
      </c>
      <c r="D570" s="98">
        <f t="shared" si="48"/>
        <v>24199.029658991229</v>
      </c>
      <c r="E570" s="98">
        <v>20454</v>
      </c>
      <c r="F570" s="98">
        <v>0</v>
      </c>
      <c r="G570" s="98">
        <v>0</v>
      </c>
      <c r="H570" s="98">
        <v>0</v>
      </c>
      <c r="I570" s="98">
        <v>3068.1</v>
      </c>
      <c r="J570" s="98">
        <v>613.62</v>
      </c>
      <c r="K570" s="98">
        <v>409.08</v>
      </c>
      <c r="L570" s="98">
        <f t="shared" si="38"/>
        <v>3745.0296589912282</v>
      </c>
      <c r="M570" s="98"/>
      <c r="N570" s="98">
        <f t="shared" si="49"/>
        <v>284.08333333333331</v>
      </c>
      <c r="O570" s="98">
        <f t="shared" si="50"/>
        <v>2840.8333333333335</v>
      </c>
      <c r="P570" s="98">
        <v>620.11299232456111</v>
      </c>
      <c r="Q570" s="98">
        <v>1411.326</v>
      </c>
      <c r="R570" s="98">
        <f t="shared" si="51"/>
        <v>29701.155658991229</v>
      </c>
      <c r="S570" s="98">
        <f t="shared" si="52"/>
        <v>29701.155658991229</v>
      </c>
      <c r="T570" s="98" t="s">
        <v>957</v>
      </c>
    </row>
    <row r="571" spans="1:20" ht="15.75" thickBot="1" x14ac:dyDescent="0.3">
      <c r="A571" s="257" t="s">
        <v>1598</v>
      </c>
      <c r="B571" s="106">
        <v>1</v>
      </c>
      <c r="C571" s="98">
        <f t="shared" si="36"/>
        <v>22472</v>
      </c>
      <c r="D571" s="98">
        <f t="shared" si="48"/>
        <v>26598.088755555556</v>
      </c>
      <c r="E571" s="98">
        <v>22472</v>
      </c>
      <c r="F571" s="98">
        <v>0</v>
      </c>
      <c r="G571" s="98">
        <v>0</v>
      </c>
      <c r="H571" s="98">
        <v>0</v>
      </c>
      <c r="I571" s="98">
        <v>3370.7999999999997</v>
      </c>
      <c r="J571" s="98">
        <v>674.16</v>
      </c>
      <c r="K571" s="98">
        <v>449.44</v>
      </c>
      <c r="L571" s="98">
        <f t="shared" si="38"/>
        <v>4126.0887555555564</v>
      </c>
      <c r="M571" s="98"/>
      <c r="N571" s="98">
        <f t="shared" si="49"/>
        <v>312.11111111111114</v>
      </c>
      <c r="O571" s="98">
        <f t="shared" si="50"/>
        <v>3121.1111111111113</v>
      </c>
      <c r="P571" s="98">
        <v>692.86653333333413</v>
      </c>
      <c r="Q571" s="98">
        <v>1550.5680000000002</v>
      </c>
      <c r="R571" s="98">
        <f t="shared" si="51"/>
        <v>32643.056755555554</v>
      </c>
      <c r="S571" s="98">
        <f t="shared" si="52"/>
        <v>32643.056755555554</v>
      </c>
      <c r="T571" s="98" t="s">
        <v>957</v>
      </c>
    </row>
    <row r="572" spans="1:20" ht="15.75" thickBot="1" x14ac:dyDescent="0.3">
      <c r="A572" s="257" t="s">
        <v>1598</v>
      </c>
      <c r="B572" s="106">
        <v>1</v>
      </c>
      <c r="C572" s="98">
        <f t="shared" si="36"/>
        <v>22764.13</v>
      </c>
      <c r="D572" s="98">
        <f t="shared" si="48"/>
        <v>26944.39264111111</v>
      </c>
      <c r="E572" s="98">
        <v>22764.13</v>
      </c>
      <c r="F572" s="98">
        <v>0</v>
      </c>
      <c r="G572" s="98">
        <v>0</v>
      </c>
      <c r="H572" s="98">
        <v>0</v>
      </c>
      <c r="I572" s="98">
        <v>3414.6195000000002</v>
      </c>
      <c r="J572" s="98">
        <v>682.92389999999989</v>
      </c>
      <c r="K572" s="98">
        <v>455.2826</v>
      </c>
      <c r="L572" s="98">
        <f t="shared" si="38"/>
        <v>4180.2626411111105</v>
      </c>
      <c r="M572" s="98"/>
      <c r="N572" s="98">
        <f t="shared" si="49"/>
        <v>316.16847222222225</v>
      </c>
      <c r="O572" s="98">
        <f t="shared" si="50"/>
        <v>3161.6847222222223</v>
      </c>
      <c r="P572" s="98">
        <v>702.40944666666621</v>
      </c>
      <c r="Q572" s="98">
        <v>1570.7249700000002</v>
      </c>
      <c r="R572" s="98">
        <f t="shared" si="51"/>
        <v>33067.943611111114</v>
      </c>
      <c r="S572" s="98">
        <f t="shared" si="52"/>
        <v>33067.943611111114</v>
      </c>
      <c r="T572" s="98" t="s">
        <v>957</v>
      </c>
    </row>
    <row r="573" spans="1:20" ht="15.75" thickBot="1" x14ac:dyDescent="0.3">
      <c r="A573" s="257" t="s">
        <v>1598</v>
      </c>
      <c r="B573" s="106">
        <v>2</v>
      </c>
      <c r="C573" s="98">
        <f t="shared" si="36"/>
        <v>22764.14</v>
      </c>
      <c r="D573" s="98">
        <f t="shared" si="48"/>
        <v>26944.404495555555</v>
      </c>
      <c r="E573" s="98">
        <v>22764.14</v>
      </c>
      <c r="F573" s="98">
        <v>0</v>
      </c>
      <c r="G573" s="98">
        <v>0</v>
      </c>
      <c r="H573" s="98">
        <v>0</v>
      </c>
      <c r="I573" s="98">
        <v>3414.6209999999996</v>
      </c>
      <c r="J573" s="98">
        <v>682.92419999999993</v>
      </c>
      <c r="K573" s="98">
        <v>455.28280000000001</v>
      </c>
      <c r="L573" s="98">
        <f t="shared" si="38"/>
        <v>4180.2644955555552</v>
      </c>
      <c r="M573" s="98"/>
      <c r="N573" s="98">
        <f t="shared" si="49"/>
        <v>316.16861111111115</v>
      </c>
      <c r="O573" s="98">
        <f t="shared" si="50"/>
        <v>3161.6861111111107</v>
      </c>
      <c r="P573" s="98">
        <v>702.40977333333296</v>
      </c>
      <c r="Q573" s="98">
        <v>1570.7256600000001</v>
      </c>
      <c r="R573" s="98">
        <f t="shared" si="51"/>
        <v>33067.958155555556</v>
      </c>
      <c r="S573" s="98">
        <f t="shared" si="52"/>
        <v>66135.916311111112</v>
      </c>
      <c r="T573" s="98" t="s">
        <v>957</v>
      </c>
    </row>
    <row r="574" spans="1:20" ht="15.75" thickBot="1" x14ac:dyDescent="0.3">
      <c r="A574" s="257" t="s">
        <v>1598</v>
      </c>
      <c r="B574" s="106">
        <v>1</v>
      </c>
      <c r="C574" s="98">
        <f t="shared" si="36"/>
        <v>23500</v>
      </c>
      <c r="D574" s="98">
        <f t="shared" si="48"/>
        <v>27816.725644444443</v>
      </c>
      <c r="E574" s="98">
        <v>23500</v>
      </c>
      <c r="F574" s="98">
        <v>0</v>
      </c>
      <c r="G574" s="98">
        <v>1500</v>
      </c>
      <c r="H574" s="98">
        <v>0</v>
      </c>
      <c r="I574" s="98">
        <v>3525</v>
      </c>
      <c r="J574" s="98">
        <v>705</v>
      </c>
      <c r="K574" s="98">
        <v>470</v>
      </c>
      <c r="L574" s="98">
        <f t="shared" si="38"/>
        <v>4316.7256444444447</v>
      </c>
      <c r="M574" s="98"/>
      <c r="N574" s="98">
        <f t="shared" si="49"/>
        <v>326.38888888888891</v>
      </c>
      <c r="O574" s="98">
        <f t="shared" si="50"/>
        <v>3263.8888888888891</v>
      </c>
      <c r="P574" s="98">
        <v>726.44786666666687</v>
      </c>
      <c r="Q574" s="98">
        <v>1621.5</v>
      </c>
      <c r="R574" s="98">
        <f t="shared" si="51"/>
        <v>35638.225644444443</v>
      </c>
      <c r="S574" s="98">
        <f t="shared" si="52"/>
        <v>35638.225644444443</v>
      </c>
      <c r="T574" s="98" t="s">
        <v>957</v>
      </c>
    </row>
    <row r="575" spans="1:20" ht="15.75" thickBot="1" x14ac:dyDescent="0.3">
      <c r="A575" s="257" t="s">
        <v>1598</v>
      </c>
      <c r="B575" s="106">
        <v>7</v>
      </c>
      <c r="C575" s="98">
        <f t="shared" si="36"/>
        <v>23992</v>
      </c>
      <c r="D575" s="98">
        <f t="shared" si="48"/>
        <v>28399.964311111111</v>
      </c>
      <c r="E575" s="98">
        <v>23992</v>
      </c>
      <c r="F575" s="98">
        <v>0</v>
      </c>
      <c r="G575" s="98">
        <v>0</v>
      </c>
      <c r="H575" s="98">
        <v>0</v>
      </c>
      <c r="I575" s="98">
        <v>3598.7999999999997</v>
      </c>
      <c r="J575" s="98">
        <v>719.75999999999988</v>
      </c>
      <c r="K575" s="98">
        <v>479.84</v>
      </c>
      <c r="L575" s="98">
        <f t="shared" si="38"/>
        <v>4407.9643111111109</v>
      </c>
      <c r="M575" s="98"/>
      <c r="N575" s="98">
        <f t="shared" si="49"/>
        <v>333.22222222222223</v>
      </c>
      <c r="O575" s="98">
        <f t="shared" si="50"/>
        <v>3332.2222222222222</v>
      </c>
      <c r="P575" s="98">
        <v>742.51986666666699</v>
      </c>
      <c r="Q575" s="98">
        <v>1655.4480000000001</v>
      </c>
      <c r="R575" s="98">
        <f t="shared" si="51"/>
        <v>34853.812311111105</v>
      </c>
      <c r="S575" s="98">
        <f t="shared" si="52"/>
        <v>243976.68617777774</v>
      </c>
      <c r="T575" s="98" t="s">
        <v>957</v>
      </c>
    </row>
    <row r="576" spans="1:20" ht="15.75" thickBot="1" x14ac:dyDescent="0.3">
      <c r="A576" s="257" t="s">
        <v>1598</v>
      </c>
      <c r="B576" s="106">
        <v>1</v>
      </c>
      <c r="C576" s="98">
        <f t="shared" si="36"/>
        <v>25770.880000000001</v>
      </c>
      <c r="D576" s="98">
        <f t="shared" si="48"/>
        <v>30508.727724444445</v>
      </c>
      <c r="E576" s="98">
        <v>25770.880000000001</v>
      </c>
      <c r="F576" s="98">
        <v>0</v>
      </c>
      <c r="G576" s="98">
        <v>0</v>
      </c>
      <c r="H576" s="98">
        <v>0</v>
      </c>
      <c r="I576" s="98">
        <v>3865.6319999999996</v>
      </c>
      <c r="J576" s="98">
        <v>773.12639999999999</v>
      </c>
      <c r="K576" s="98">
        <v>515.41759999999999</v>
      </c>
      <c r="L576" s="98">
        <f t="shared" si="38"/>
        <v>4737.8477244444448</v>
      </c>
      <c r="M576" s="98"/>
      <c r="N576" s="98">
        <f t="shared" si="49"/>
        <v>357.92888888888893</v>
      </c>
      <c r="O576" s="98">
        <f t="shared" si="50"/>
        <v>3579.2888888888888</v>
      </c>
      <c r="P576" s="98">
        <v>800.62994666666691</v>
      </c>
      <c r="Q576" s="98">
        <v>1778.1907200000003</v>
      </c>
      <c r="R576" s="98">
        <f t="shared" si="51"/>
        <v>37441.094444444447</v>
      </c>
      <c r="S576" s="98">
        <f t="shared" si="52"/>
        <v>37441.094444444447</v>
      </c>
      <c r="T576" s="98" t="s">
        <v>957</v>
      </c>
    </row>
    <row r="577" spans="1:20" ht="23.25" thickBot="1" x14ac:dyDescent="0.3">
      <c r="A577" s="257" t="s">
        <v>1599</v>
      </c>
      <c r="B577" s="106">
        <v>1</v>
      </c>
      <c r="C577" s="98">
        <f t="shared" si="36"/>
        <v>19050</v>
      </c>
      <c r="D577" s="98">
        <f t="shared" si="48"/>
        <v>22504.322632675437</v>
      </c>
      <c r="E577" s="98">
        <v>19050</v>
      </c>
      <c r="F577" s="98">
        <v>0</v>
      </c>
      <c r="G577" s="98">
        <v>1500</v>
      </c>
      <c r="H577" s="98">
        <v>0</v>
      </c>
      <c r="I577" s="98">
        <v>2857.5</v>
      </c>
      <c r="J577" s="98">
        <v>571.5</v>
      </c>
      <c r="K577" s="98">
        <v>381</v>
      </c>
      <c r="L577" s="98">
        <f t="shared" si="38"/>
        <v>3454.3226326754393</v>
      </c>
      <c r="M577" s="98"/>
      <c r="N577" s="98">
        <f t="shared" si="49"/>
        <v>264.58333333333331</v>
      </c>
      <c r="O577" s="98">
        <f t="shared" si="50"/>
        <v>2645.8333333333335</v>
      </c>
      <c r="P577" s="98">
        <v>543.90596600877245</v>
      </c>
      <c r="Q577" s="98">
        <v>1314.45</v>
      </c>
      <c r="R577" s="98">
        <f t="shared" si="51"/>
        <v>29128.772632675438</v>
      </c>
      <c r="S577" s="98">
        <f t="shared" si="52"/>
        <v>29128.772632675438</v>
      </c>
      <c r="T577" s="98" t="s">
        <v>957</v>
      </c>
    </row>
    <row r="578" spans="1:20" ht="15.75" thickBot="1" x14ac:dyDescent="0.3">
      <c r="A578" s="257" t="s">
        <v>1600</v>
      </c>
      <c r="B578" s="106">
        <v>1</v>
      </c>
      <c r="C578" s="98">
        <f t="shared" si="36"/>
        <v>23500</v>
      </c>
      <c r="D578" s="98">
        <f t="shared" si="48"/>
        <v>27816.725644444443</v>
      </c>
      <c r="E578" s="98">
        <v>23500</v>
      </c>
      <c r="F578" s="98">
        <v>0</v>
      </c>
      <c r="G578" s="98">
        <v>1500</v>
      </c>
      <c r="H578" s="98">
        <v>0</v>
      </c>
      <c r="I578" s="98">
        <v>3525</v>
      </c>
      <c r="J578" s="98">
        <v>705</v>
      </c>
      <c r="K578" s="98">
        <v>470</v>
      </c>
      <c r="L578" s="98">
        <f t="shared" si="38"/>
        <v>4316.7256444444447</v>
      </c>
      <c r="M578" s="98"/>
      <c r="N578" s="98">
        <f t="shared" si="49"/>
        <v>326.38888888888891</v>
      </c>
      <c r="O578" s="98">
        <f t="shared" si="50"/>
        <v>3263.8888888888891</v>
      </c>
      <c r="P578" s="98">
        <v>726.44786666666687</v>
      </c>
      <c r="Q578" s="98">
        <v>1621.5</v>
      </c>
      <c r="R578" s="98">
        <f t="shared" si="51"/>
        <v>35638.225644444443</v>
      </c>
      <c r="S578" s="98">
        <f t="shared" si="52"/>
        <v>35638.225644444443</v>
      </c>
      <c r="T578" s="98" t="s">
        <v>957</v>
      </c>
    </row>
    <row r="579" spans="1:20" ht="23.25" thickBot="1" x14ac:dyDescent="0.3">
      <c r="A579" s="257" t="s">
        <v>1601</v>
      </c>
      <c r="B579" s="106">
        <v>1</v>
      </c>
      <c r="C579" s="98">
        <f t="shared" si="36"/>
        <v>16000</v>
      </c>
      <c r="D579" s="98">
        <f t="shared" si="48"/>
        <v>18881.677711111111</v>
      </c>
      <c r="E579" s="98">
        <v>16000</v>
      </c>
      <c r="F579" s="98">
        <v>266.66666666666669</v>
      </c>
      <c r="G579" s="98">
        <v>1500</v>
      </c>
      <c r="H579" s="98">
        <v>0</v>
      </c>
      <c r="I579" s="98">
        <v>2400</v>
      </c>
      <c r="J579" s="98">
        <v>480</v>
      </c>
      <c r="K579" s="98">
        <v>320</v>
      </c>
      <c r="L579" s="98">
        <f t="shared" si="38"/>
        <v>2881.6777111111114</v>
      </c>
      <c r="M579" s="98"/>
      <c r="N579" s="98">
        <f t="shared" si="49"/>
        <v>222.22222222222226</v>
      </c>
      <c r="O579" s="98">
        <f t="shared" si="50"/>
        <v>2222.2222222222222</v>
      </c>
      <c r="P579" s="98">
        <v>437.23326666666685</v>
      </c>
      <c r="Q579" s="98">
        <v>1104.0000000000002</v>
      </c>
      <c r="R579" s="98">
        <f t="shared" si="51"/>
        <v>24952.344377777776</v>
      </c>
      <c r="S579" s="98">
        <f t="shared" si="52"/>
        <v>24952.344377777776</v>
      </c>
      <c r="T579" s="98" t="s">
        <v>957</v>
      </c>
    </row>
    <row r="580" spans="1:20" ht="23.25" thickBot="1" x14ac:dyDescent="0.3">
      <c r="A580" s="257" t="s">
        <v>1602</v>
      </c>
      <c r="B580" s="106">
        <v>1</v>
      </c>
      <c r="C580" s="98">
        <f t="shared" si="36"/>
        <v>16000</v>
      </c>
      <c r="D580" s="98">
        <f t="shared" si="48"/>
        <v>18881.677711111111</v>
      </c>
      <c r="E580" s="98">
        <v>16000</v>
      </c>
      <c r="F580" s="98">
        <v>0</v>
      </c>
      <c r="G580" s="98">
        <v>1500</v>
      </c>
      <c r="H580" s="98">
        <v>0</v>
      </c>
      <c r="I580" s="98">
        <v>2400</v>
      </c>
      <c r="J580" s="98">
        <v>480</v>
      </c>
      <c r="K580" s="98">
        <v>320</v>
      </c>
      <c r="L580" s="98">
        <f t="shared" si="38"/>
        <v>2881.6777111111114</v>
      </c>
      <c r="M580" s="98"/>
      <c r="N580" s="98">
        <f t="shared" si="49"/>
        <v>222.22222222222226</v>
      </c>
      <c r="O580" s="98">
        <f t="shared" si="50"/>
        <v>2222.2222222222222</v>
      </c>
      <c r="P580" s="98">
        <v>437.23326666666685</v>
      </c>
      <c r="Q580" s="98">
        <v>1104.0000000000002</v>
      </c>
      <c r="R580" s="98">
        <f t="shared" si="51"/>
        <v>24685.677711111111</v>
      </c>
      <c r="S580" s="98">
        <f t="shared" si="52"/>
        <v>24685.677711111111</v>
      </c>
      <c r="T580" s="98" t="s">
        <v>957</v>
      </c>
    </row>
    <row r="581" spans="1:20" ht="23.25" thickBot="1" x14ac:dyDescent="0.3">
      <c r="A581" s="257" t="s">
        <v>1603</v>
      </c>
      <c r="B581" s="106">
        <v>1</v>
      </c>
      <c r="C581" s="98">
        <f t="shared" si="36"/>
        <v>19050</v>
      </c>
      <c r="D581" s="98">
        <f t="shared" si="48"/>
        <v>22504.322632675437</v>
      </c>
      <c r="E581" s="98">
        <v>19050</v>
      </c>
      <c r="F581" s="98">
        <v>0</v>
      </c>
      <c r="G581" s="98">
        <v>1500</v>
      </c>
      <c r="H581" s="98">
        <v>0</v>
      </c>
      <c r="I581" s="98">
        <v>2857.5</v>
      </c>
      <c r="J581" s="98">
        <v>571.5</v>
      </c>
      <c r="K581" s="98">
        <v>381</v>
      </c>
      <c r="L581" s="98">
        <f t="shared" si="38"/>
        <v>3454.3226326754393</v>
      </c>
      <c r="M581" s="98"/>
      <c r="N581" s="98">
        <f t="shared" si="49"/>
        <v>264.58333333333331</v>
      </c>
      <c r="O581" s="98">
        <f t="shared" si="50"/>
        <v>2645.8333333333335</v>
      </c>
      <c r="P581" s="98">
        <v>543.90596600877245</v>
      </c>
      <c r="Q581" s="98">
        <v>1314.45</v>
      </c>
      <c r="R581" s="98">
        <f t="shared" si="51"/>
        <v>29128.772632675438</v>
      </c>
      <c r="S581" s="98">
        <f t="shared" si="52"/>
        <v>29128.772632675438</v>
      </c>
      <c r="T581" s="98" t="s">
        <v>957</v>
      </c>
    </row>
    <row r="582" spans="1:20" ht="15.75" thickBot="1" x14ac:dyDescent="0.3">
      <c r="A582" s="257" t="s">
        <v>1604</v>
      </c>
      <c r="B582" s="106">
        <v>1</v>
      </c>
      <c r="C582" s="98">
        <f t="shared" si="36"/>
        <v>16000</v>
      </c>
      <c r="D582" s="98">
        <f t="shared" ref="D582:D645" si="53">E582+L582</f>
        <v>18881.677711111111</v>
      </c>
      <c r="E582" s="98">
        <v>16000</v>
      </c>
      <c r="F582" s="98">
        <v>0</v>
      </c>
      <c r="G582" s="98">
        <v>1500</v>
      </c>
      <c r="H582" s="98">
        <v>0</v>
      </c>
      <c r="I582" s="98">
        <v>2400</v>
      </c>
      <c r="J582" s="98">
        <v>480</v>
      </c>
      <c r="K582" s="98">
        <v>320</v>
      </c>
      <c r="L582" s="98">
        <f t="shared" si="38"/>
        <v>2881.6777111111114</v>
      </c>
      <c r="M582" s="98"/>
      <c r="N582" s="98">
        <f t="shared" ref="N582:N645" si="54">+(E582/30*5)/12</f>
        <v>222.22222222222226</v>
      </c>
      <c r="O582" s="98">
        <f t="shared" ref="O582:O645" si="55">+(E582/30*50)/12</f>
        <v>2222.2222222222222</v>
      </c>
      <c r="P582" s="98">
        <v>437.23326666666685</v>
      </c>
      <c r="Q582" s="98">
        <v>1104.0000000000002</v>
      </c>
      <c r="R582" s="98">
        <f t="shared" ref="R582:R645" si="56">E582+F582+G582+I582+J582+K582+L582+Q582+H582</f>
        <v>24685.677711111111</v>
      </c>
      <c r="S582" s="98">
        <f t="shared" ref="S582:S645" si="57">R582*B582</f>
        <v>24685.677711111111</v>
      </c>
      <c r="T582" s="98" t="s">
        <v>957</v>
      </c>
    </row>
    <row r="583" spans="1:20" ht="23.25" thickBot="1" x14ac:dyDescent="0.3">
      <c r="A583" s="257" t="s">
        <v>1605</v>
      </c>
      <c r="B583" s="106">
        <v>1</v>
      </c>
      <c r="C583" s="98">
        <f t="shared" si="36"/>
        <v>16000</v>
      </c>
      <c r="D583" s="98">
        <f t="shared" si="53"/>
        <v>18881.677711111111</v>
      </c>
      <c r="E583" s="98">
        <v>16000</v>
      </c>
      <c r="F583" s="98">
        <v>0</v>
      </c>
      <c r="G583" s="98">
        <v>1500</v>
      </c>
      <c r="H583" s="98">
        <v>0</v>
      </c>
      <c r="I583" s="98">
        <v>2400</v>
      </c>
      <c r="J583" s="98">
        <v>480</v>
      </c>
      <c r="K583" s="98">
        <v>320</v>
      </c>
      <c r="L583" s="98">
        <f t="shared" si="38"/>
        <v>2881.6777111111114</v>
      </c>
      <c r="M583" s="98"/>
      <c r="N583" s="98">
        <f t="shared" si="54"/>
        <v>222.22222222222226</v>
      </c>
      <c r="O583" s="98">
        <f t="shared" si="55"/>
        <v>2222.2222222222222</v>
      </c>
      <c r="P583" s="98">
        <v>437.23326666666685</v>
      </c>
      <c r="Q583" s="98">
        <v>1104.0000000000002</v>
      </c>
      <c r="R583" s="98">
        <f t="shared" si="56"/>
        <v>24685.677711111111</v>
      </c>
      <c r="S583" s="98">
        <f t="shared" si="57"/>
        <v>24685.677711111111</v>
      </c>
      <c r="T583" s="98" t="s">
        <v>957</v>
      </c>
    </row>
    <row r="584" spans="1:20" ht="23.25" thickBot="1" x14ac:dyDescent="0.3">
      <c r="A584" s="257" t="s">
        <v>1606</v>
      </c>
      <c r="B584" s="106">
        <v>1</v>
      </c>
      <c r="C584" s="98">
        <f t="shared" si="36"/>
        <v>16000</v>
      </c>
      <c r="D584" s="98">
        <f t="shared" si="53"/>
        <v>18881.677711111111</v>
      </c>
      <c r="E584" s="98">
        <v>16000</v>
      </c>
      <c r="F584" s="98">
        <v>0</v>
      </c>
      <c r="G584" s="98">
        <v>1500</v>
      </c>
      <c r="H584" s="98">
        <v>0</v>
      </c>
      <c r="I584" s="98">
        <v>2400</v>
      </c>
      <c r="J584" s="98">
        <v>480</v>
      </c>
      <c r="K584" s="98">
        <v>320</v>
      </c>
      <c r="L584" s="98">
        <f t="shared" si="38"/>
        <v>2881.6777111111114</v>
      </c>
      <c r="M584" s="98"/>
      <c r="N584" s="98">
        <f t="shared" si="54"/>
        <v>222.22222222222226</v>
      </c>
      <c r="O584" s="98">
        <f t="shared" si="55"/>
        <v>2222.2222222222222</v>
      </c>
      <c r="P584" s="98">
        <v>437.23326666666685</v>
      </c>
      <c r="Q584" s="98">
        <v>1104.0000000000002</v>
      </c>
      <c r="R584" s="98">
        <f t="shared" si="56"/>
        <v>24685.677711111111</v>
      </c>
      <c r="S584" s="98">
        <f t="shared" si="57"/>
        <v>24685.677711111111</v>
      </c>
      <c r="T584" s="98" t="s">
        <v>957</v>
      </c>
    </row>
    <row r="585" spans="1:20" ht="15.75" thickBot="1" x14ac:dyDescent="0.3">
      <c r="A585" s="257" t="s">
        <v>1607</v>
      </c>
      <c r="B585" s="106">
        <v>1</v>
      </c>
      <c r="C585" s="98">
        <f t="shared" si="36"/>
        <v>16000</v>
      </c>
      <c r="D585" s="98">
        <f t="shared" si="53"/>
        <v>18881.677711111111</v>
      </c>
      <c r="E585" s="98">
        <v>16000</v>
      </c>
      <c r="F585" s="98">
        <v>0</v>
      </c>
      <c r="G585" s="98">
        <v>1500</v>
      </c>
      <c r="H585" s="98">
        <v>0</v>
      </c>
      <c r="I585" s="98">
        <v>2400</v>
      </c>
      <c r="J585" s="98">
        <v>480</v>
      </c>
      <c r="K585" s="98">
        <v>320</v>
      </c>
      <c r="L585" s="98">
        <f t="shared" si="38"/>
        <v>2881.6777111111114</v>
      </c>
      <c r="M585" s="98"/>
      <c r="N585" s="98">
        <f t="shared" si="54"/>
        <v>222.22222222222226</v>
      </c>
      <c r="O585" s="98">
        <f t="shared" si="55"/>
        <v>2222.2222222222222</v>
      </c>
      <c r="P585" s="98">
        <v>437.23326666666685</v>
      </c>
      <c r="Q585" s="98">
        <v>1104.0000000000002</v>
      </c>
      <c r="R585" s="98">
        <f t="shared" si="56"/>
        <v>24685.677711111111</v>
      </c>
      <c r="S585" s="98">
        <f t="shared" si="57"/>
        <v>24685.677711111111</v>
      </c>
      <c r="T585" s="98" t="s">
        <v>957</v>
      </c>
    </row>
    <row r="586" spans="1:20" ht="15.75" thickBot="1" x14ac:dyDescent="0.3">
      <c r="A586" s="257" t="s">
        <v>1608</v>
      </c>
      <c r="B586" s="106">
        <v>1</v>
      </c>
      <c r="C586" s="98">
        <f t="shared" si="36"/>
        <v>23500</v>
      </c>
      <c r="D586" s="98">
        <f t="shared" si="53"/>
        <v>27816.725644444443</v>
      </c>
      <c r="E586" s="98">
        <v>23500</v>
      </c>
      <c r="F586" s="98">
        <v>0</v>
      </c>
      <c r="G586" s="98">
        <v>1500</v>
      </c>
      <c r="H586" s="98">
        <v>0</v>
      </c>
      <c r="I586" s="98">
        <v>3525</v>
      </c>
      <c r="J586" s="98">
        <v>705</v>
      </c>
      <c r="K586" s="98">
        <v>470</v>
      </c>
      <c r="L586" s="98">
        <f t="shared" si="38"/>
        <v>4316.7256444444447</v>
      </c>
      <c r="M586" s="98"/>
      <c r="N586" s="98">
        <f t="shared" si="54"/>
        <v>326.38888888888891</v>
      </c>
      <c r="O586" s="98">
        <f t="shared" si="55"/>
        <v>3263.8888888888891</v>
      </c>
      <c r="P586" s="98">
        <v>726.44786666666687</v>
      </c>
      <c r="Q586" s="98">
        <v>1621.5</v>
      </c>
      <c r="R586" s="98">
        <f t="shared" si="56"/>
        <v>35638.225644444443</v>
      </c>
      <c r="S586" s="98">
        <f t="shared" si="57"/>
        <v>35638.225644444443</v>
      </c>
      <c r="T586" s="98" t="s">
        <v>957</v>
      </c>
    </row>
    <row r="587" spans="1:20" ht="23.25" thickBot="1" x14ac:dyDescent="0.3">
      <c r="A587" s="257" t="s">
        <v>1609</v>
      </c>
      <c r="B587" s="106">
        <v>1</v>
      </c>
      <c r="C587" s="98">
        <f t="shared" si="36"/>
        <v>23500</v>
      </c>
      <c r="D587" s="98">
        <f t="shared" si="53"/>
        <v>27816.725644444443</v>
      </c>
      <c r="E587" s="98">
        <v>23500</v>
      </c>
      <c r="F587" s="98">
        <v>0</v>
      </c>
      <c r="G587" s="98">
        <v>1500</v>
      </c>
      <c r="H587" s="98">
        <v>0</v>
      </c>
      <c r="I587" s="98">
        <v>3525</v>
      </c>
      <c r="J587" s="98">
        <v>705</v>
      </c>
      <c r="K587" s="98">
        <v>470</v>
      </c>
      <c r="L587" s="98">
        <f t="shared" si="38"/>
        <v>4316.7256444444447</v>
      </c>
      <c r="M587" s="98"/>
      <c r="N587" s="98">
        <f t="shared" si="54"/>
        <v>326.38888888888891</v>
      </c>
      <c r="O587" s="98">
        <f t="shared" si="55"/>
        <v>3263.8888888888891</v>
      </c>
      <c r="P587" s="98">
        <v>726.44786666666687</v>
      </c>
      <c r="Q587" s="98">
        <v>1621.5</v>
      </c>
      <c r="R587" s="98">
        <f t="shared" si="56"/>
        <v>35638.225644444443</v>
      </c>
      <c r="S587" s="98">
        <f t="shared" si="57"/>
        <v>35638.225644444443</v>
      </c>
      <c r="T587" s="98" t="s">
        <v>957</v>
      </c>
    </row>
    <row r="588" spans="1:20" ht="23.25" thickBot="1" x14ac:dyDescent="0.3">
      <c r="A588" s="257" t="s">
        <v>1610</v>
      </c>
      <c r="B588" s="106">
        <v>1</v>
      </c>
      <c r="C588" s="98">
        <f t="shared" si="36"/>
        <v>23500</v>
      </c>
      <c r="D588" s="98">
        <f t="shared" si="53"/>
        <v>27816.725644444443</v>
      </c>
      <c r="E588" s="98">
        <v>23500</v>
      </c>
      <c r="F588" s="98">
        <v>0</v>
      </c>
      <c r="G588" s="98">
        <v>1500</v>
      </c>
      <c r="H588" s="98">
        <v>0</v>
      </c>
      <c r="I588" s="98">
        <v>3525</v>
      </c>
      <c r="J588" s="98">
        <v>705</v>
      </c>
      <c r="K588" s="98">
        <v>470</v>
      </c>
      <c r="L588" s="98">
        <f t="shared" si="38"/>
        <v>4316.7256444444447</v>
      </c>
      <c r="M588" s="98"/>
      <c r="N588" s="98">
        <f t="shared" si="54"/>
        <v>326.38888888888891</v>
      </c>
      <c r="O588" s="98">
        <f t="shared" si="55"/>
        <v>3263.8888888888891</v>
      </c>
      <c r="P588" s="98">
        <v>726.44786666666687</v>
      </c>
      <c r="Q588" s="98">
        <v>1621.5</v>
      </c>
      <c r="R588" s="98">
        <f t="shared" si="56"/>
        <v>35638.225644444443</v>
      </c>
      <c r="S588" s="98">
        <f t="shared" si="57"/>
        <v>35638.225644444443</v>
      </c>
      <c r="T588" s="98" t="s">
        <v>957</v>
      </c>
    </row>
    <row r="589" spans="1:20" ht="15.75" thickBot="1" x14ac:dyDescent="0.3">
      <c r="A589" s="257" t="s">
        <v>1611</v>
      </c>
      <c r="B589" s="106">
        <v>1</v>
      </c>
      <c r="C589" s="98">
        <f t="shared" si="36"/>
        <v>16000</v>
      </c>
      <c r="D589" s="98">
        <f t="shared" si="53"/>
        <v>18881.677711111111</v>
      </c>
      <c r="E589" s="98">
        <v>16000</v>
      </c>
      <c r="F589" s="98">
        <v>0</v>
      </c>
      <c r="G589" s="98">
        <v>1500</v>
      </c>
      <c r="H589" s="98">
        <v>0</v>
      </c>
      <c r="I589" s="98">
        <v>2400</v>
      </c>
      <c r="J589" s="98">
        <v>480</v>
      </c>
      <c r="K589" s="98">
        <v>320</v>
      </c>
      <c r="L589" s="98">
        <f t="shared" si="38"/>
        <v>2881.6777111111114</v>
      </c>
      <c r="M589" s="98"/>
      <c r="N589" s="98">
        <f t="shared" si="54"/>
        <v>222.22222222222226</v>
      </c>
      <c r="O589" s="98">
        <f t="shared" si="55"/>
        <v>2222.2222222222222</v>
      </c>
      <c r="P589" s="98">
        <v>437.23326666666685</v>
      </c>
      <c r="Q589" s="98">
        <v>1104.0000000000002</v>
      </c>
      <c r="R589" s="98">
        <f t="shared" si="56"/>
        <v>24685.677711111111</v>
      </c>
      <c r="S589" s="98">
        <f t="shared" si="57"/>
        <v>24685.677711111111</v>
      </c>
      <c r="T589" s="98" t="s">
        <v>957</v>
      </c>
    </row>
    <row r="590" spans="1:20" ht="23.25" thickBot="1" x14ac:dyDescent="0.3">
      <c r="A590" s="257" t="s">
        <v>1612</v>
      </c>
      <c r="B590" s="106">
        <v>1</v>
      </c>
      <c r="C590" s="98">
        <f t="shared" si="36"/>
        <v>16000</v>
      </c>
      <c r="D590" s="98">
        <f t="shared" si="53"/>
        <v>18881.677711111111</v>
      </c>
      <c r="E590" s="98">
        <v>16000</v>
      </c>
      <c r="F590" s="98">
        <v>266.66666666666669</v>
      </c>
      <c r="G590" s="98">
        <v>1500</v>
      </c>
      <c r="H590" s="98">
        <v>0</v>
      </c>
      <c r="I590" s="98">
        <v>2400</v>
      </c>
      <c r="J590" s="98">
        <v>480</v>
      </c>
      <c r="K590" s="98">
        <v>320</v>
      </c>
      <c r="L590" s="98">
        <f t="shared" si="38"/>
        <v>2881.6777111111114</v>
      </c>
      <c r="M590" s="98"/>
      <c r="N590" s="98">
        <f t="shared" si="54"/>
        <v>222.22222222222226</v>
      </c>
      <c r="O590" s="98">
        <f t="shared" si="55"/>
        <v>2222.2222222222222</v>
      </c>
      <c r="P590" s="98">
        <v>437.23326666666685</v>
      </c>
      <c r="Q590" s="98">
        <v>1104.0000000000002</v>
      </c>
      <c r="R590" s="98">
        <f t="shared" si="56"/>
        <v>24952.344377777776</v>
      </c>
      <c r="S590" s="98">
        <f t="shared" si="57"/>
        <v>24952.344377777776</v>
      </c>
      <c r="T590" s="98" t="s">
        <v>957</v>
      </c>
    </row>
    <row r="591" spans="1:20" ht="15.75" thickBot="1" x14ac:dyDescent="0.3">
      <c r="A591" s="257" t="s">
        <v>1613</v>
      </c>
      <c r="B591" s="106">
        <v>1</v>
      </c>
      <c r="C591" s="98">
        <f t="shared" si="36"/>
        <v>16000</v>
      </c>
      <c r="D591" s="98">
        <f t="shared" si="53"/>
        <v>18881.677711111111</v>
      </c>
      <c r="E591" s="98">
        <v>16000</v>
      </c>
      <c r="F591" s="98">
        <v>0</v>
      </c>
      <c r="G591" s="98">
        <v>1500</v>
      </c>
      <c r="H591" s="98">
        <v>0</v>
      </c>
      <c r="I591" s="98">
        <v>2400</v>
      </c>
      <c r="J591" s="98">
        <v>480</v>
      </c>
      <c r="K591" s="98">
        <v>320</v>
      </c>
      <c r="L591" s="98">
        <f t="shared" si="38"/>
        <v>2881.6777111111114</v>
      </c>
      <c r="M591" s="98"/>
      <c r="N591" s="98">
        <f t="shared" si="54"/>
        <v>222.22222222222226</v>
      </c>
      <c r="O591" s="98">
        <f t="shared" si="55"/>
        <v>2222.2222222222222</v>
      </c>
      <c r="P591" s="98">
        <v>437.23326666666685</v>
      </c>
      <c r="Q591" s="98">
        <v>1104.0000000000002</v>
      </c>
      <c r="R591" s="98">
        <f t="shared" si="56"/>
        <v>24685.677711111111</v>
      </c>
      <c r="S591" s="98">
        <f t="shared" si="57"/>
        <v>24685.677711111111</v>
      </c>
      <c r="T591" s="98" t="s">
        <v>957</v>
      </c>
    </row>
    <row r="592" spans="1:20" ht="15.75" thickBot="1" x14ac:dyDescent="0.3">
      <c r="A592" s="257" t="s">
        <v>1614</v>
      </c>
      <c r="B592" s="106">
        <v>1</v>
      </c>
      <c r="C592" s="98">
        <f t="shared" si="36"/>
        <v>43500</v>
      </c>
      <c r="D592" s="98">
        <f t="shared" si="53"/>
        <v>51905.758333333331</v>
      </c>
      <c r="E592" s="98">
        <v>43500</v>
      </c>
      <c r="F592" s="98">
        <v>0</v>
      </c>
      <c r="G592" s="98">
        <v>1500</v>
      </c>
      <c r="H592" s="98">
        <v>0</v>
      </c>
      <c r="I592" s="98">
        <v>6525</v>
      </c>
      <c r="J592" s="98">
        <v>1305</v>
      </c>
      <c r="K592" s="98">
        <v>870</v>
      </c>
      <c r="L592" s="98">
        <f t="shared" si="38"/>
        <v>8405.758333333335</v>
      </c>
      <c r="M592" s="98"/>
      <c r="N592" s="98">
        <f t="shared" si="54"/>
        <v>604.16666666666663</v>
      </c>
      <c r="O592" s="98">
        <f t="shared" si="55"/>
        <v>6041.666666666667</v>
      </c>
      <c r="P592" s="98">
        <v>1759.9250000000011</v>
      </c>
      <c r="Q592" s="98">
        <v>3001.5</v>
      </c>
      <c r="R592" s="98">
        <f t="shared" si="56"/>
        <v>65107.258333333331</v>
      </c>
      <c r="S592" s="98">
        <f t="shared" si="57"/>
        <v>65107.258333333331</v>
      </c>
      <c r="T592" s="98" t="s">
        <v>957</v>
      </c>
    </row>
    <row r="593" spans="1:20" ht="15.75" thickBot="1" x14ac:dyDescent="0.3">
      <c r="A593" s="257" t="s">
        <v>1615</v>
      </c>
      <c r="B593" s="106">
        <v>1</v>
      </c>
      <c r="C593" s="98">
        <f t="shared" si="36"/>
        <v>23500</v>
      </c>
      <c r="D593" s="98">
        <f t="shared" si="53"/>
        <v>27816.725644444443</v>
      </c>
      <c r="E593" s="98">
        <v>23500</v>
      </c>
      <c r="F593" s="98">
        <v>0</v>
      </c>
      <c r="G593" s="98">
        <v>1500</v>
      </c>
      <c r="H593" s="98">
        <v>0</v>
      </c>
      <c r="I593" s="98">
        <v>3525</v>
      </c>
      <c r="J593" s="98">
        <v>705</v>
      </c>
      <c r="K593" s="98">
        <v>470</v>
      </c>
      <c r="L593" s="98">
        <f t="shared" si="38"/>
        <v>4316.7256444444447</v>
      </c>
      <c r="M593" s="98"/>
      <c r="N593" s="98">
        <f t="shared" si="54"/>
        <v>326.38888888888891</v>
      </c>
      <c r="O593" s="98">
        <f t="shared" si="55"/>
        <v>3263.8888888888891</v>
      </c>
      <c r="P593" s="98">
        <v>726.44786666666687</v>
      </c>
      <c r="Q593" s="98">
        <v>1621.5</v>
      </c>
      <c r="R593" s="98">
        <f t="shared" si="56"/>
        <v>35638.225644444443</v>
      </c>
      <c r="S593" s="98">
        <f t="shared" si="57"/>
        <v>35638.225644444443</v>
      </c>
      <c r="T593" s="98" t="s">
        <v>957</v>
      </c>
    </row>
    <row r="594" spans="1:20" ht="15.75" thickBot="1" x14ac:dyDescent="0.3">
      <c r="A594" s="257" t="s">
        <v>1616</v>
      </c>
      <c r="B594" s="106">
        <v>1</v>
      </c>
      <c r="C594" s="98">
        <f t="shared" si="36"/>
        <v>19050</v>
      </c>
      <c r="D594" s="98">
        <f t="shared" si="53"/>
        <v>22504.322632675437</v>
      </c>
      <c r="E594" s="98">
        <v>19050</v>
      </c>
      <c r="F594" s="98">
        <v>0</v>
      </c>
      <c r="G594" s="98">
        <v>1500</v>
      </c>
      <c r="H594" s="98">
        <v>0</v>
      </c>
      <c r="I594" s="98">
        <v>2857.5</v>
      </c>
      <c r="J594" s="98">
        <v>571.5</v>
      </c>
      <c r="K594" s="98">
        <v>381</v>
      </c>
      <c r="L594" s="98">
        <f t="shared" si="38"/>
        <v>3454.3226326754393</v>
      </c>
      <c r="M594" s="98"/>
      <c r="N594" s="98">
        <f t="shared" si="54"/>
        <v>264.58333333333331</v>
      </c>
      <c r="O594" s="98">
        <f t="shared" si="55"/>
        <v>2645.8333333333335</v>
      </c>
      <c r="P594" s="98">
        <v>543.90596600877245</v>
      </c>
      <c r="Q594" s="98">
        <v>1314.45</v>
      </c>
      <c r="R594" s="98">
        <f t="shared" si="56"/>
        <v>29128.772632675438</v>
      </c>
      <c r="S594" s="98">
        <f t="shared" si="57"/>
        <v>29128.772632675438</v>
      </c>
      <c r="T594" s="98" t="s">
        <v>957</v>
      </c>
    </row>
    <row r="595" spans="1:20" ht="15.75" thickBot="1" x14ac:dyDescent="0.3">
      <c r="A595" s="257" t="s">
        <v>1617</v>
      </c>
      <c r="B595" s="106">
        <v>1</v>
      </c>
      <c r="C595" s="98">
        <f t="shared" si="36"/>
        <v>16000</v>
      </c>
      <c r="D595" s="98">
        <f t="shared" si="53"/>
        <v>18881.677711111111</v>
      </c>
      <c r="E595" s="98">
        <v>16000</v>
      </c>
      <c r="F595" s="98">
        <v>0</v>
      </c>
      <c r="G595" s="98">
        <v>1500</v>
      </c>
      <c r="H595" s="98">
        <v>0</v>
      </c>
      <c r="I595" s="98">
        <v>2400</v>
      </c>
      <c r="J595" s="98">
        <v>480</v>
      </c>
      <c r="K595" s="98">
        <v>320</v>
      </c>
      <c r="L595" s="98">
        <f t="shared" si="38"/>
        <v>2881.6777111111114</v>
      </c>
      <c r="M595" s="98"/>
      <c r="N595" s="98">
        <f t="shared" si="54"/>
        <v>222.22222222222226</v>
      </c>
      <c r="O595" s="98">
        <f t="shared" si="55"/>
        <v>2222.2222222222222</v>
      </c>
      <c r="P595" s="98">
        <v>437.23326666666685</v>
      </c>
      <c r="Q595" s="98">
        <v>1104.0000000000002</v>
      </c>
      <c r="R595" s="98">
        <f t="shared" si="56"/>
        <v>24685.677711111111</v>
      </c>
      <c r="S595" s="98">
        <f t="shared" si="57"/>
        <v>24685.677711111111</v>
      </c>
      <c r="T595" s="98" t="s">
        <v>957</v>
      </c>
    </row>
    <row r="596" spans="1:20" ht="15.75" thickBot="1" x14ac:dyDescent="0.3">
      <c r="A596" s="257" t="s">
        <v>1618</v>
      </c>
      <c r="B596" s="106">
        <v>1</v>
      </c>
      <c r="C596" s="98">
        <f t="shared" si="36"/>
        <v>16000</v>
      </c>
      <c r="D596" s="98">
        <f t="shared" si="53"/>
        <v>18881.677711111111</v>
      </c>
      <c r="E596" s="98">
        <v>16000</v>
      </c>
      <c r="F596" s="98">
        <v>0</v>
      </c>
      <c r="G596" s="98">
        <v>1500</v>
      </c>
      <c r="H596" s="98">
        <v>0</v>
      </c>
      <c r="I596" s="98">
        <v>2400</v>
      </c>
      <c r="J596" s="98">
        <v>480</v>
      </c>
      <c r="K596" s="98">
        <v>320</v>
      </c>
      <c r="L596" s="98">
        <f t="shared" si="38"/>
        <v>2881.6777111111114</v>
      </c>
      <c r="M596" s="98"/>
      <c r="N596" s="98">
        <f t="shared" si="54"/>
        <v>222.22222222222226</v>
      </c>
      <c r="O596" s="98">
        <f t="shared" si="55"/>
        <v>2222.2222222222222</v>
      </c>
      <c r="P596" s="98">
        <v>437.23326666666685</v>
      </c>
      <c r="Q596" s="98">
        <v>1104.0000000000002</v>
      </c>
      <c r="R596" s="98">
        <f t="shared" si="56"/>
        <v>24685.677711111111</v>
      </c>
      <c r="S596" s="98">
        <f t="shared" si="57"/>
        <v>24685.677711111111</v>
      </c>
      <c r="T596" s="98" t="s">
        <v>957</v>
      </c>
    </row>
    <row r="597" spans="1:20" ht="23.25" thickBot="1" x14ac:dyDescent="0.3">
      <c r="A597" s="257" t="s">
        <v>1619</v>
      </c>
      <c r="B597" s="106">
        <v>1</v>
      </c>
      <c r="C597" s="98">
        <f t="shared" si="36"/>
        <v>16000</v>
      </c>
      <c r="D597" s="98">
        <f t="shared" si="53"/>
        <v>18881.677711111111</v>
      </c>
      <c r="E597" s="98">
        <v>16000</v>
      </c>
      <c r="F597" s="98">
        <v>0</v>
      </c>
      <c r="G597" s="98">
        <v>1500</v>
      </c>
      <c r="H597" s="98">
        <v>0</v>
      </c>
      <c r="I597" s="98">
        <v>2400</v>
      </c>
      <c r="J597" s="98">
        <v>480</v>
      </c>
      <c r="K597" s="98">
        <v>320</v>
      </c>
      <c r="L597" s="98">
        <f t="shared" si="38"/>
        <v>2881.6777111111114</v>
      </c>
      <c r="M597" s="98"/>
      <c r="N597" s="98">
        <f t="shared" si="54"/>
        <v>222.22222222222226</v>
      </c>
      <c r="O597" s="98">
        <f t="shared" si="55"/>
        <v>2222.2222222222222</v>
      </c>
      <c r="P597" s="98">
        <v>437.23326666666685</v>
      </c>
      <c r="Q597" s="98">
        <v>1104.0000000000002</v>
      </c>
      <c r="R597" s="98">
        <f t="shared" si="56"/>
        <v>24685.677711111111</v>
      </c>
      <c r="S597" s="98">
        <f t="shared" si="57"/>
        <v>24685.677711111111</v>
      </c>
      <c r="T597" s="98" t="s">
        <v>957</v>
      </c>
    </row>
    <row r="598" spans="1:20" ht="23.25" thickBot="1" x14ac:dyDescent="0.3">
      <c r="A598" s="257" t="s">
        <v>1620</v>
      </c>
      <c r="B598" s="106">
        <v>1</v>
      </c>
      <c r="C598" s="98">
        <f t="shared" si="36"/>
        <v>19050</v>
      </c>
      <c r="D598" s="98">
        <f t="shared" si="53"/>
        <v>22504.322632675437</v>
      </c>
      <c r="E598" s="98">
        <v>19050</v>
      </c>
      <c r="F598" s="98">
        <v>0</v>
      </c>
      <c r="G598" s="98">
        <v>1500</v>
      </c>
      <c r="H598" s="98">
        <v>0</v>
      </c>
      <c r="I598" s="98">
        <v>2857.5</v>
      </c>
      <c r="J598" s="98">
        <v>571.5</v>
      </c>
      <c r="K598" s="98">
        <v>381</v>
      </c>
      <c r="L598" s="98">
        <f t="shared" si="38"/>
        <v>3454.3226326754393</v>
      </c>
      <c r="M598" s="98"/>
      <c r="N598" s="98">
        <f t="shared" si="54"/>
        <v>264.58333333333331</v>
      </c>
      <c r="O598" s="98">
        <f t="shared" si="55"/>
        <v>2645.8333333333335</v>
      </c>
      <c r="P598" s="98">
        <v>543.90596600877245</v>
      </c>
      <c r="Q598" s="98">
        <v>1314.45</v>
      </c>
      <c r="R598" s="98">
        <f t="shared" si="56"/>
        <v>29128.772632675438</v>
      </c>
      <c r="S598" s="98">
        <f t="shared" si="57"/>
        <v>29128.772632675438</v>
      </c>
      <c r="T598" s="98" t="s">
        <v>957</v>
      </c>
    </row>
    <row r="599" spans="1:20" ht="15.75" thickBot="1" x14ac:dyDescent="0.3">
      <c r="A599" s="257" t="s">
        <v>1621</v>
      </c>
      <c r="B599" s="106">
        <v>1</v>
      </c>
      <c r="C599" s="98">
        <f t="shared" si="36"/>
        <v>19050</v>
      </c>
      <c r="D599" s="98">
        <f t="shared" si="53"/>
        <v>22504.322632675437</v>
      </c>
      <c r="E599" s="98">
        <v>19050</v>
      </c>
      <c r="F599" s="98">
        <v>0</v>
      </c>
      <c r="G599" s="98">
        <v>1500</v>
      </c>
      <c r="H599" s="98">
        <v>0</v>
      </c>
      <c r="I599" s="98">
        <v>2857.5</v>
      </c>
      <c r="J599" s="98">
        <v>571.5</v>
      </c>
      <c r="K599" s="98">
        <v>381</v>
      </c>
      <c r="L599" s="98">
        <f t="shared" si="38"/>
        <v>3454.3226326754393</v>
      </c>
      <c r="M599" s="98"/>
      <c r="N599" s="98">
        <f t="shared" si="54"/>
        <v>264.58333333333331</v>
      </c>
      <c r="O599" s="98">
        <f t="shared" si="55"/>
        <v>2645.8333333333335</v>
      </c>
      <c r="P599" s="98">
        <v>543.90596600877245</v>
      </c>
      <c r="Q599" s="98">
        <v>1314.45</v>
      </c>
      <c r="R599" s="98">
        <f t="shared" si="56"/>
        <v>29128.772632675438</v>
      </c>
      <c r="S599" s="98">
        <f t="shared" si="57"/>
        <v>29128.772632675438</v>
      </c>
      <c r="T599" s="98" t="s">
        <v>957</v>
      </c>
    </row>
    <row r="600" spans="1:20" ht="15.75" thickBot="1" x14ac:dyDescent="0.3">
      <c r="A600" s="257" t="s">
        <v>1622</v>
      </c>
      <c r="B600" s="106">
        <v>1</v>
      </c>
      <c r="C600" s="98">
        <f t="shared" si="36"/>
        <v>19050</v>
      </c>
      <c r="D600" s="98">
        <f t="shared" si="53"/>
        <v>22504.322632675437</v>
      </c>
      <c r="E600" s="98">
        <v>19050</v>
      </c>
      <c r="F600" s="98">
        <v>0</v>
      </c>
      <c r="G600" s="98">
        <v>1500</v>
      </c>
      <c r="H600" s="98">
        <v>0</v>
      </c>
      <c r="I600" s="98">
        <v>2857.5</v>
      </c>
      <c r="J600" s="98">
        <v>571.5</v>
      </c>
      <c r="K600" s="98">
        <v>381</v>
      </c>
      <c r="L600" s="98">
        <f t="shared" si="38"/>
        <v>3454.3226326754393</v>
      </c>
      <c r="M600" s="98"/>
      <c r="N600" s="98">
        <f t="shared" si="54"/>
        <v>264.58333333333331</v>
      </c>
      <c r="O600" s="98">
        <f t="shared" si="55"/>
        <v>2645.8333333333335</v>
      </c>
      <c r="P600" s="98">
        <v>543.90596600877245</v>
      </c>
      <c r="Q600" s="98">
        <v>1314.45</v>
      </c>
      <c r="R600" s="98">
        <f t="shared" si="56"/>
        <v>29128.772632675438</v>
      </c>
      <c r="S600" s="98">
        <f t="shared" si="57"/>
        <v>29128.772632675438</v>
      </c>
      <c r="T600" s="98" t="s">
        <v>957</v>
      </c>
    </row>
    <row r="601" spans="1:20" ht="15.75" thickBot="1" x14ac:dyDescent="0.3">
      <c r="A601" s="257" t="s">
        <v>1623</v>
      </c>
      <c r="B601" s="106">
        <v>1</v>
      </c>
      <c r="C601" s="98">
        <f t="shared" si="36"/>
        <v>23500</v>
      </c>
      <c r="D601" s="98">
        <f t="shared" si="53"/>
        <v>27816.725644444443</v>
      </c>
      <c r="E601" s="98">
        <v>23500</v>
      </c>
      <c r="F601" s="98">
        <v>0</v>
      </c>
      <c r="G601" s="98">
        <v>1500</v>
      </c>
      <c r="H601" s="98">
        <v>0</v>
      </c>
      <c r="I601" s="98">
        <v>3525</v>
      </c>
      <c r="J601" s="98">
        <v>705</v>
      </c>
      <c r="K601" s="98">
        <v>470</v>
      </c>
      <c r="L601" s="98">
        <f t="shared" si="38"/>
        <v>4316.7256444444447</v>
      </c>
      <c r="M601" s="98"/>
      <c r="N601" s="98">
        <f t="shared" si="54"/>
        <v>326.38888888888891</v>
      </c>
      <c r="O601" s="98">
        <f t="shared" si="55"/>
        <v>3263.8888888888891</v>
      </c>
      <c r="P601" s="98">
        <v>726.44786666666687</v>
      </c>
      <c r="Q601" s="98">
        <v>1621.5</v>
      </c>
      <c r="R601" s="98">
        <f t="shared" si="56"/>
        <v>35638.225644444443</v>
      </c>
      <c r="S601" s="98">
        <f t="shared" si="57"/>
        <v>35638.225644444443</v>
      </c>
      <c r="T601" s="98" t="s">
        <v>957</v>
      </c>
    </row>
    <row r="602" spans="1:20" ht="15.75" thickBot="1" x14ac:dyDescent="0.3">
      <c r="A602" s="257" t="s">
        <v>1624</v>
      </c>
      <c r="B602" s="106">
        <v>1</v>
      </c>
      <c r="C602" s="98">
        <f t="shared" si="36"/>
        <v>23500</v>
      </c>
      <c r="D602" s="98">
        <f t="shared" si="53"/>
        <v>27816.725644444443</v>
      </c>
      <c r="E602" s="98">
        <v>23500</v>
      </c>
      <c r="F602" s="98">
        <v>0</v>
      </c>
      <c r="G602" s="98">
        <v>1500</v>
      </c>
      <c r="H602" s="98">
        <v>0</v>
      </c>
      <c r="I602" s="98">
        <v>3525</v>
      </c>
      <c r="J602" s="98">
        <v>705</v>
      </c>
      <c r="K602" s="98">
        <v>470</v>
      </c>
      <c r="L602" s="98">
        <f t="shared" si="38"/>
        <v>4316.7256444444447</v>
      </c>
      <c r="M602" s="98"/>
      <c r="N602" s="98">
        <f t="shared" si="54"/>
        <v>326.38888888888891</v>
      </c>
      <c r="O602" s="98">
        <f t="shared" si="55"/>
        <v>3263.8888888888891</v>
      </c>
      <c r="P602" s="98">
        <v>726.44786666666687</v>
      </c>
      <c r="Q602" s="98">
        <v>1621.5</v>
      </c>
      <c r="R602" s="98">
        <f t="shared" si="56"/>
        <v>35638.225644444443</v>
      </c>
      <c r="S602" s="98">
        <f t="shared" si="57"/>
        <v>35638.225644444443</v>
      </c>
      <c r="T602" s="98" t="s">
        <v>957</v>
      </c>
    </row>
    <row r="603" spans="1:20" ht="23.25" thickBot="1" x14ac:dyDescent="0.3">
      <c r="A603" s="257" t="s">
        <v>1625</v>
      </c>
      <c r="B603" s="106">
        <v>1</v>
      </c>
      <c r="C603" s="98">
        <f t="shared" si="36"/>
        <v>23500</v>
      </c>
      <c r="D603" s="98">
        <f t="shared" si="53"/>
        <v>27816.725644444443</v>
      </c>
      <c r="E603" s="98">
        <v>23500</v>
      </c>
      <c r="F603" s="98">
        <v>0</v>
      </c>
      <c r="G603" s="98">
        <v>1500</v>
      </c>
      <c r="H603" s="98">
        <v>0</v>
      </c>
      <c r="I603" s="98">
        <v>3525</v>
      </c>
      <c r="J603" s="98">
        <v>705</v>
      </c>
      <c r="K603" s="98">
        <v>470</v>
      </c>
      <c r="L603" s="98">
        <f t="shared" si="38"/>
        <v>4316.7256444444447</v>
      </c>
      <c r="M603" s="98"/>
      <c r="N603" s="98">
        <f t="shared" si="54"/>
        <v>326.38888888888891</v>
      </c>
      <c r="O603" s="98">
        <f t="shared" si="55"/>
        <v>3263.8888888888891</v>
      </c>
      <c r="P603" s="98">
        <v>726.44786666666687</v>
      </c>
      <c r="Q603" s="98">
        <v>1621.5</v>
      </c>
      <c r="R603" s="98">
        <f t="shared" si="56"/>
        <v>35638.225644444443</v>
      </c>
      <c r="S603" s="98">
        <f t="shared" si="57"/>
        <v>35638.225644444443</v>
      </c>
      <c r="T603" s="98" t="s">
        <v>957</v>
      </c>
    </row>
    <row r="604" spans="1:20" ht="15.75" thickBot="1" x14ac:dyDescent="0.3">
      <c r="A604" s="257" t="s">
        <v>1626</v>
      </c>
      <c r="B604" s="106">
        <v>1</v>
      </c>
      <c r="C604" s="98">
        <f t="shared" si="36"/>
        <v>23500</v>
      </c>
      <c r="D604" s="98">
        <f t="shared" si="53"/>
        <v>27816.725644444443</v>
      </c>
      <c r="E604" s="98">
        <v>23500</v>
      </c>
      <c r="F604" s="98">
        <v>0</v>
      </c>
      <c r="G604" s="98">
        <v>1500</v>
      </c>
      <c r="H604" s="98">
        <v>0</v>
      </c>
      <c r="I604" s="98">
        <v>3525</v>
      </c>
      <c r="J604" s="98">
        <v>705</v>
      </c>
      <c r="K604" s="98">
        <v>470</v>
      </c>
      <c r="L604" s="98">
        <f t="shared" si="38"/>
        <v>4316.7256444444447</v>
      </c>
      <c r="M604" s="98"/>
      <c r="N604" s="98">
        <f t="shared" si="54"/>
        <v>326.38888888888891</v>
      </c>
      <c r="O604" s="98">
        <f t="shared" si="55"/>
        <v>3263.8888888888891</v>
      </c>
      <c r="P604" s="98">
        <v>726.44786666666687</v>
      </c>
      <c r="Q604" s="98">
        <v>1621.5</v>
      </c>
      <c r="R604" s="98">
        <f t="shared" si="56"/>
        <v>35638.225644444443</v>
      </c>
      <c r="S604" s="98">
        <f t="shared" si="57"/>
        <v>35638.225644444443</v>
      </c>
      <c r="T604" s="98" t="s">
        <v>957</v>
      </c>
    </row>
    <row r="605" spans="1:20" ht="23.25" thickBot="1" x14ac:dyDescent="0.3">
      <c r="A605" s="257" t="s">
        <v>1627</v>
      </c>
      <c r="B605" s="106">
        <v>1</v>
      </c>
      <c r="C605" s="98">
        <f t="shared" si="36"/>
        <v>16000</v>
      </c>
      <c r="D605" s="98">
        <f t="shared" si="53"/>
        <v>18881.677711111111</v>
      </c>
      <c r="E605" s="98">
        <v>16000</v>
      </c>
      <c r="F605" s="98">
        <v>0</v>
      </c>
      <c r="G605" s="98">
        <v>1500</v>
      </c>
      <c r="H605" s="98">
        <v>0</v>
      </c>
      <c r="I605" s="98">
        <v>2400</v>
      </c>
      <c r="J605" s="98">
        <v>480</v>
      </c>
      <c r="K605" s="98">
        <v>320</v>
      </c>
      <c r="L605" s="98">
        <f t="shared" si="38"/>
        <v>2881.6777111111114</v>
      </c>
      <c r="M605" s="98"/>
      <c r="N605" s="98">
        <f t="shared" si="54"/>
        <v>222.22222222222226</v>
      </c>
      <c r="O605" s="98">
        <f t="shared" si="55"/>
        <v>2222.2222222222222</v>
      </c>
      <c r="P605" s="98">
        <v>437.23326666666685</v>
      </c>
      <c r="Q605" s="98">
        <v>1104.0000000000002</v>
      </c>
      <c r="R605" s="98">
        <f t="shared" si="56"/>
        <v>24685.677711111111</v>
      </c>
      <c r="S605" s="98">
        <f t="shared" si="57"/>
        <v>24685.677711111111</v>
      </c>
      <c r="T605" s="98" t="s">
        <v>957</v>
      </c>
    </row>
    <row r="606" spans="1:20" ht="23.25" thickBot="1" x14ac:dyDescent="0.3">
      <c r="A606" s="257" t="s">
        <v>1628</v>
      </c>
      <c r="B606" s="106">
        <v>1</v>
      </c>
      <c r="C606" s="98">
        <f t="shared" si="36"/>
        <v>19050</v>
      </c>
      <c r="D606" s="98">
        <f t="shared" si="53"/>
        <v>22504.322632675437</v>
      </c>
      <c r="E606" s="98">
        <v>19050</v>
      </c>
      <c r="F606" s="98">
        <v>0</v>
      </c>
      <c r="G606" s="98">
        <v>1500</v>
      </c>
      <c r="H606" s="98">
        <v>0</v>
      </c>
      <c r="I606" s="98">
        <v>2857.5</v>
      </c>
      <c r="J606" s="98">
        <v>571.5</v>
      </c>
      <c r="K606" s="98">
        <v>381</v>
      </c>
      <c r="L606" s="98">
        <f t="shared" si="38"/>
        <v>3454.3226326754393</v>
      </c>
      <c r="M606" s="98"/>
      <c r="N606" s="98">
        <f t="shared" si="54"/>
        <v>264.58333333333331</v>
      </c>
      <c r="O606" s="98">
        <f t="shared" si="55"/>
        <v>2645.8333333333335</v>
      </c>
      <c r="P606" s="98">
        <v>543.90596600877245</v>
      </c>
      <c r="Q606" s="98">
        <v>1314.45</v>
      </c>
      <c r="R606" s="98">
        <f t="shared" si="56"/>
        <v>29128.772632675438</v>
      </c>
      <c r="S606" s="98">
        <f t="shared" si="57"/>
        <v>29128.772632675438</v>
      </c>
      <c r="T606" s="98" t="s">
        <v>957</v>
      </c>
    </row>
    <row r="607" spans="1:20" ht="15.75" thickBot="1" x14ac:dyDescent="0.3">
      <c r="A607" s="257" t="s">
        <v>1629</v>
      </c>
      <c r="B607" s="106">
        <v>1</v>
      </c>
      <c r="C607" s="98">
        <f t="shared" si="36"/>
        <v>16000</v>
      </c>
      <c r="D607" s="98">
        <f t="shared" si="53"/>
        <v>18881.677711111111</v>
      </c>
      <c r="E607" s="98">
        <v>16000</v>
      </c>
      <c r="F607" s="98">
        <v>0</v>
      </c>
      <c r="G607" s="98">
        <v>1500</v>
      </c>
      <c r="H607" s="98">
        <v>0</v>
      </c>
      <c r="I607" s="98">
        <v>2400</v>
      </c>
      <c r="J607" s="98">
        <v>480</v>
      </c>
      <c r="K607" s="98">
        <v>320</v>
      </c>
      <c r="L607" s="98">
        <f t="shared" si="38"/>
        <v>2881.6777111111114</v>
      </c>
      <c r="M607" s="98"/>
      <c r="N607" s="98">
        <f t="shared" si="54"/>
        <v>222.22222222222226</v>
      </c>
      <c r="O607" s="98">
        <f t="shared" si="55"/>
        <v>2222.2222222222222</v>
      </c>
      <c r="P607" s="98">
        <v>437.23326666666685</v>
      </c>
      <c r="Q607" s="98">
        <v>1104.0000000000002</v>
      </c>
      <c r="R607" s="98">
        <f t="shared" si="56"/>
        <v>24685.677711111111</v>
      </c>
      <c r="S607" s="98">
        <f t="shared" si="57"/>
        <v>24685.677711111111</v>
      </c>
      <c r="T607" s="98" t="s">
        <v>957</v>
      </c>
    </row>
    <row r="608" spans="1:20" ht="23.25" thickBot="1" x14ac:dyDescent="0.3">
      <c r="A608" s="257" t="s">
        <v>1630</v>
      </c>
      <c r="B608" s="106">
        <v>1</v>
      </c>
      <c r="C608" s="98">
        <f t="shared" si="36"/>
        <v>16000</v>
      </c>
      <c r="D608" s="98">
        <f t="shared" si="53"/>
        <v>18881.677711111111</v>
      </c>
      <c r="E608" s="98">
        <v>16000</v>
      </c>
      <c r="F608" s="98">
        <v>0</v>
      </c>
      <c r="G608" s="98">
        <v>1500</v>
      </c>
      <c r="H608" s="98">
        <v>0</v>
      </c>
      <c r="I608" s="98">
        <v>2400</v>
      </c>
      <c r="J608" s="98">
        <v>480</v>
      </c>
      <c r="K608" s="98">
        <v>320</v>
      </c>
      <c r="L608" s="98">
        <f t="shared" si="38"/>
        <v>2881.6777111111114</v>
      </c>
      <c r="M608" s="98"/>
      <c r="N608" s="98">
        <f t="shared" si="54"/>
        <v>222.22222222222226</v>
      </c>
      <c r="O608" s="98">
        <f t="shared" si="55"/>
        <v>2222.2222222222222</v>
      </c>
      <c r="P608" s="98">
        <v>437.23326666666685</v>
      </c>
      <c r="Q608" s="98">
        <v>1104.0000000000002</v>
      </c>
      <c r="R608" s="98">
        <f t="shared" si="56"/>
        <v>24685.677711111111</v>
      </c>
      <c r="S608" s="98">
        <f t="shared" si="57"/>
        <v>24685.677711111111</v>
      </c>
      <c r="T608" s="98" t="s">
        <v>957</v>
      </c>
    </row>
    <row r="609" spans="1:20" ht="23.25" thickBot="1" x14ac:dyDescent="0.3">
      <c r="A609" s="257" t="s">
        <v>1631</v>
      </c>
      <c r="B609" s="106">
        <v>1</v>
      </c>
      <c r="C609" s="98">
        <f t="shared" si="36"/>
        <v>19050</v>
      </c>
      <c r="D609" s="98">
        <f t="shared" si="53"/>
        <v>22504.322632675437</v>
      </c>
      <c r="E609" s="98">
        <v>19050</v>
      </c>
      <c r="F609" s="98">
        <v>624.83249999999998</v>
      </c>
      <c r="G609" s="98">
        <v>1500</v>
      </c>
      <c r="H609" s="98">
        <v>0</v>
      </c>
      <c r="I609" s="98">
        <v>2857.5</v>
      </c>
      <c r="J609" s="98">
        <v>571.5</v>
      </c>
      <c r="K609" s="98">
        <v>381</v>
      </c>
      <c r="L609" s="98">
        <f t="shared" si="38"/>
        <v>3454.3226326754393</v>
      </c>
      <c r="M609" s="98"/>
      <c r="N609" s="98">
        <f t="shared" si="54"/>
        <v>264.58333333333331</v>
      </c>
      <c r="O609" s="98">
        <f t="shared" si="55"/>
        <v>2645.8333333333335</v>
      </c>
      <c r="P609" s="98">
        <v>543.90596600877245</v>
      </c>
      <c r="Q609" s="98">
        <v>1314.45</v>
      </c>
      <c r="R609" s="98">
        <f t="shared" si="56"/>
        <v>29753.605132675442</v>
      </c>
      <c r="S609" s="98">
        <f t="shared" si="57"/>
        <v>29753.605132675442</v>
      </c>
      <c r="T609" s="98" t="s">
        <v>957</v>
      </c>
    </row>
    <row r="610" spans="1:20" ht="23.25" thickBot="1" x14ac:dyDescent="0.3">
      <c r="A610" s="257" t="s">
        <v>1632</v>
      </c>
      <c r="B610" s="106">
        <v>1</v>
      </c>
      <c r="C610" s="98">
        <f t="shared" si="36"/>
        <v>19050</v>
      </c>
      <c r="D610" s="98">
        <f t="shared" si="53"/>
        <v>22504.322632675437</v>
      </c>
      <c r="E610" s="98">
        <v>19050</v>
      </c>
      <c r="F610" s="98">
        <v>0</v>
      </c>
      <c r="G610" s="98">
        <v>1500</v>
      </c>
      <c r="H610" s="98">
        <v>0</v>
      </c>
      <c r="I610" s="98">
        <v>2857.5</v>
      </c>
      <c r="J610" s="98">
        <v>571.5</v>
      </c>
      <c r="K610" s="98">
        <v>381</v>
      </c>
      <c r="L610" s="98">
        <f t="shared" si="38"/>
        <v>3454.3226326754393</v>
      </c>
      <c r="M610" s="98"/>
      <c r="N610" s="98">
        <f t="shared" si="54"/>
        <v>264.58333333333331</v>
      </c>
      <c r="O610" s="98">
        <f t="shared" si="55"/>
        <v>2645.8333333333335</v>
      </c>
      <c r="P610" s="98">
        <v>543.90596600877245</v>
      </c>
      <c r="Q610" s="98">
        <v>1314.45</v>
      </c>
      <c r="R610" s="98">
        <f t="shared" si="56"/>
        <v>29128.772632675438</v>
      </c>
      <c r="S610" s="98">
        <f t="shared" si="57"/>
        <v>29128.772632675438</v>
      </c>
      <c r="T610" s="98" t="s">
        <v>957</v>
      </c>
    </row>
    <row r="611" spans="1:20" ht="23.25" thickBot="1" x14ac:dyDescent="0.3">
      <c r="A611" s="257" t="s">
        <v>1633</v>
      </c>
      <c r="B611" s="106">
        <v>1</v>
      </c>
      <c r="C611" s="98">
        <f t="shared" si="36"/>
        <v>23500</v>
      </c>
      <c r="D611" s="98">
        <f t="shared" si="53"/>
        <v>27816.725644444443</v>
      </c>
      <c r="E611" s="98">
        <v>23500</v>
      </c>
      <c r="F611" s="98">
        <v>0</v>
      </c>
      <c r="G611" s="98">
        <v>1500</v>
      </c>
      <c r="H611" s="98">
        <v>0</v>
      </c>
      <c r="I611" s="98">
        <v>3525</v>
      </c>
      <c r="J611" s="98">
        <v>705</v>
      </c>
      <c r="K611" s="98">
        <v>470</v>
      </c>
      <c r="L611" s="98">
        <f t="shared" si="38"/>
        <v>4316.7256444444447</v>
      </c>
      <c r="M611" s="98"/>
      <c r="N611" s="98">
        <f t="shared" si="54"/>
        <v>326.38888888888891</v>
      </c>
      <c r="O611" s="98">
        <f t="shared" si="55"/>
        <v>3263.8888888888891</v>
      </c>
      <c r="P611" s="98">
        <v>726.44786666666687</v>
      </c>
      <c r="Q611" s="98">
        <v>1621.5</v>
      </c>
      <c r="R611" s="98">
        <f t="shared" si="56"/>
        <v>35638.225644444443</v>
      </c>
      <c r="S611" s="98">
        <f t="shared" si="57"/>
        <v>35638.225644444443</v>
      </c>
      <c r="T611" s="98" t="s">
        <v>957</v>
      </c>
    </row>
    <row r="612" spans="1:20" ht="23.25" thickBot="1" x14ac:dyDescent="0.3">
      <c r="A612" s="257" t="s">
        <v>1634</v>
      </c>
      <c r="B612" s="106">
        <v>1</v>
      </c>
      <c r="C612" s="98">
        <f t="shared" si="36"/>
        <v>16000</v>
      </c>
      <c r="D612" s="98">
        <f t="shared" si="53"/>
        <v>18881.677711111111</v>
      </c>
      <c r="E612" s="98">
        <v>16000</v>
      </c>
      <c r="F612" s="98">
        <v>0</v>
      </c>
      <c r="G612" s="98">
        <v>1500</v>
      </c>
      <c r="H612" s="98">
        <v>0</v>
      </c>
      <c r="I612" s="98">
        <v>2400</v>
      </c>
      <c r="J612" s="98">
        <v>480</v>
      </c>
      <c r="K612" s="98">
        <v>320</v>
      </c>
      <c r="L612" s="98">
        <f t="shared" si="38"/>
        <v>2881.6777111111114</v>
      </c>
      <c r="M612" s="98"/>
      <c r="N612" s="98">
        <f t="shared" si="54"/>
        <v>222.22222222222226</v>
      </c>
      <c r="O612" s="98">
        <f t="shared" si="55"/>
        <v>2222.2222222222222</v>
      </c>
      <c r="P612" s="98">
        <v>437.23326666666685</v>
      </c>
      <c r="Q612" s="98">
        <v>1104.0000000000002</v>
      </c>
      <c r="R612" s="98">
        <f t="shared" si="56"/>
        <v>24685.677711111111</v>
      </c>
      <c r="S612" s="98">
        <f t="shared" si="57"/>
        <v>24685.677711111111</v>
      </c>
      <c r="T612" s="98" t="s">
        <v>957</v>
      </c>
    </row>
    <row r="613" spans="1:20" ht="23.25" thickBot="1" x14ac:dyDescent="0.3">
      <c r="A613" s="257" t="s">
        <v>1635</v>
      </c>
      <c r="B613" s="106">
        <v>1</v>
      </c>
      <c r="C613" s="98">
        <f t="shared" si="36"/>
        <v>16000</v>
      </c>
      <c r="D613" s="98">
        <f t="shared" si="53"/>
        <v>18881.677711111111</v>
      </c>
      <c r="E613" s="98">
        <v>16000</v>
      </c>
      <c r="F613" s="98">
        <v>624.83249999999998</v>
      </c>
      <c r="G613" s="98">
        <v>1500</v>
      </c>
      <c r="H613" s="98">
        <v>0</v>
      </c>
      <c r="I613" s="98">
        <v>2400</v>
      </c>
      <c r="J613" s="98">
        <v>480</v>
      </c>
      <c r="K613" s="98">
        <v>320</v>
      </c>
      <c r="L613" s="98">
        <f t="shared" si="38"/>
        <v>2881.6777111111114</v>
      </c>
      <c r="M613" s="98"/>
      <c r="N613" s="98">
        <f t="shared" si="54"/>
        <v>222.22222222222226</v>
      </c>
      <c r="O613" s="98">
        <f t="shared" si="55"/>
        <v>2222.2222222222222</v>
      </c>
      <c r="P613" s="98">
        <v>437.23326666666685</v>
      </c>
      <c r="Q613" s="98">
        <v>1104.0000000000002</v>
      </c>
      <c r="R613" s="98">
        <f t="shared" si="56"/>
        <v>25310.510211111112</v>
      </c>
      <c r="S613" s="98">
        <f t="shared" si="57"/>
        <v>25310.510211111112</v>
      </c>
      <c r="T613" s="98" t="s">
        <v>957</v>
      </c>
    </row>
    <row r="614" spans="1:20" ht="23.25" thickBot="1" x14ac:dyDescent="0.3">
      <c r="A614" s="257" t="s">
        <v>1636</v>
      </c>
      <c r="B614" s="106">
        <v>1</v>
      </c>
      <c r="C614" s="98">
        <f t="shared" si="36"/>
        <v>16000</v>
      </c>
      <c r="D614" s="98">
        <f t="shared" si="53"/>
        <v>18881.677711111111</v>
      </c>
      <c r="E614" s="98">
        <v>16000</v>
      </c>
      <c r="F614" s="98">
        <v>0</v>
      </c>
      <c r="G614" s="98">
        <v>1500</v>
      </c>
      <c r="H614" s="98">
        <v>0</v>
      </c>
      <c r="I614" s="98">
        <v>2400</v>
      </c>
      <c r="J614" s="98">
        <v>480</v>
      </c>
      <c r="K614" s="98">
        <v>320</v>
      </c>
      <c r="L614" s="98">
        <f t="shared" si="38"/>
        <v>2881.6777111111114</v>
      </c>
      <c r="M614" s="98"/>
      <c r="N614" s="98">
        <f t="shared" si="54"/>
        <v>222.22222222222226</v>
      </c>
      <c r="O614" s="98">
        <f t="shared" si="55"/>
        <v>2222.2222222222222</v>
      </c>
      <c r="P614" s="98">
        <v>437.23326666666685</v>
      </c>
      <c r="Q614" s="98">
        <v>1104.0000000000002</v>
      </c>
      <c r="R614" s="98">
        <f t="shared" si="56"/>
        <v>24685.677711111111</v>
      </c>
      <c r="S614" s="98">
        <f t="shared" si="57"/>
        <v>24685.677711111111</v>
      </c>
      <c r="T614" s="98" t="s">
        <v>957</v>
      </c>
    </row>
    <row r="615" spans="1:20" ht="34.5" thickBot="1" x14ac:dyDescent="0.3">
      <c r="A615" s="257" t="s">
        <v>1637</v>
      </c>
      <c r="B615" s="106">
        <v>1</v>
      </c>
      <c r="C615" s="98">
        <f t="shared" si="36"/>
        <v>17500</v>
      </c>
      <c r="D615" s="98">
        <f t="shared" si="53"/>
        <v>20655.344377777779</v>
      </c>
      <c r="E615" s="98">
        <v>17500</v>
      </c>
      <c r="F615" s="98">
        <v>0</v>
      </c>
      <c r="G615" s="98">
        <v>0</v>
      </c>
      <c r="H615" s="98">
        <v>0</v>
      </c>
      <c r="I615" s="98">
        <v>2625</v>
      </c>
      <c r="J615" s="98">
        <v>525</v>
      </c>
      <c r="K615" s="98">
        <v>350</v>
      </c>
      <c r="L615" s="98">
        <f t="shared" si="38"/>
        <v>3155.3443777777775</v>
      </c>
      <c r="M615" s="98"/>
      <c r="N615" s="98">
        <f t="shared" si="54"/>
        <v>243.05555555555557</v>
      </c>
      <c r="O615" s="98">
        <f t="shared" si="55"/>
        <v>2430.5555555555557</v>
      </c>
      <c r="P615" s="98">
        <v>481.73326666666634</v>
      </c>
      <c r="Q615" s="98">
        <v>1207.5000000000002</v>
      </c>
      <c r="R615" s="98">
        <f t="shared" si="56"/>
        <v>25362.844377777779</v>
      </c>
      <c r="S615" s="98">
        <f t="shared" si="57"/>
        <v>25362.844377777779</v>
      </c>
      <c r="T615" s="98" t="s">
        <v>957</v>
      </c>
    </row>
    <row r="616" spans="1:20" ht="34.5" thickBot="1" x14ac:dyDescent="0.3">
      <c r="A616" s="257" t="s">
        <v>1638</v>
      </c>
      <c r="B616" s="106">
        <v>1</v>
      </c>
      <c r="C616" s="98">
        <f t="shared" si="36"/>
        <v>23500</v>
      </c>
      <c r="D616" s="98">
        <f t="shared" si="53"/>
        <v>27816.725644444443</v>
      </c>
      <c r="E616" s="98">
        <v>23500</v>
      </c>
      <c r="F616" s="98">
        <v>0</v>
      </c>
      <c r="G616" s="98">
        <v>1500</v>
      </c>
      <c r="H616" s="98">
        <v>0</v>
      </c>
      <c r="I616" s="98">
        <v>3525</v>
      </c>
      <c r="J616" s="98">
        <v>705</v>
      </c>
      <c r="K616" s="98">
        <v>470</v>
      </c>
      <c r="L616" s="98">
        <f t="shared" si="38"/>
        <v>4316.7256444444447</v>
      </c>
      <c r="M616" s="98"/>
      <c r="N616" s="98">
        <f t="shared" si="54"/>
        <v>326.38888888888891</v>
      </c>
      <c r="O616" s="98">
        <f t="shared" si="55"/>
        <v>3263.8888888888891</v>
      </c>
      <c r="P616" s="98">
        <v>726.44786666666687</v>
      </c>
      <c r="Q616" s="98">
        <v>1621.5</v>
      </c>
      <c r="R616" s="98">
        <f t="shared" si="56"/>
        <v>35638.225644444443</v>
      </c>
      <c r="S616" s="98">
        <f t="shared" si="57"/>
        <v>35638.225644444443</v>
      </c>
      <c r="T616" s="98" t="s">
        <v>957</v>
      </c>
    </row>
    <row r="617" spans="1:20" ht="23.25" thickBot="1" x14ac:dyDescent="0.3">
      <c r="A617" s="257" t="s">
        <v>1639</v>
      </c>
      <c r="B617" s="106">
        <v>1</v>
      </c>
      <c r="C617" s="98">
        <f t="shared" si="36"/>
        <v>14837.177600000001</v>
      </c>
      <c r="D617" s="98">
        <f t="shared" si="53"/>
        <v>17506.704824355558</v>
      </c>
      <c r="E617" s="98">
        <v>14837.177600000001</v>
      </c>
      <c r="F617" s="98">
        <v>0</v>
      </c>
      <c r="G617" s="98">
        <v>0</v>
      </c>
      <c r="H617" s="98">
        <v>0</v>
      </c>
      <c r="I617" s="98">
        <v>2225.5766399999998</v>
      </c>
      <c r="J617" s="98">
        <v>445.11532800000003</v>
      </c>
      <c r="K617" s="98">
        <v>296.74355200000002</v>
      </c>
      <c r="L617" s="98">
        <f t="shared" si="38"/>
        <v>2669.5272243555564</v>
      </c>
      <c r="M617" s="98"/>
      <c r="N617" s="98">
        <f t="shared" si="54"/>
        <v>206.07191111111115</v>
      </c>
      <c r="O617" s="98">
        <f t="shared" si="55"/>
        <v>2060.7191111111115</v>
      </c>
      <c r="P617" s="98">
        <v>402.73620213333356</v>
      </c>
      <c r="Q617" s="98">
        <v>1023.7652544000001</v>
      </c>
      <c r="R617" s="98">
        <f t="shared" si="56"/>
        <v>21497.905598755558</v>
      </c>
      <c r="S617" s="98">
        <f t="shared" si="57"/>
        <v>21497.905598755558</v>
      </c>
      <c r="T617" s="98" t="s">
        <v>957</v>
      </c>
    </row>
    <row r="618" spans="1:20" ht="15.75" thickBot="1" x14ac:dyDescent="0.3">
      <c r="A618" s="257" t="s">
        <v>1640</v>
      </c>
      <c r="B618" s="106">
        <v>1</v>
      </c>
      <c r="C618" s="98">
        <f t="shared" si="36"/>
        <v>17550</v>
      </c>
      <c r="D618" s="98">
        <f t="shared" si="53"/>
        <v>20714.4666</v>
      </c>
      <c r="E618" s="98">
        <v>17550</v>
      </c>
      <c r="F618" s="98">
        <v>0</v>
      </c>
      <c r="G618" s="98">
        <v>0</v>
      </c>
      <c r="H618" s="98">
        <v>0</v>
      </c>
      <c r="I618" s="98">
        <v>2632.5</v>
      </c>
      <c r="J618" s="98">
        <v>526.5</v>
      </c>
      <c r="K618" s="98">
        <v>351</v>
      </c>
      <c r="L618" s="98">
        <f t="shared" si="38"/>
        <v>3164.4666000000007</v>
      </c>
      <c r="M618" s="98"/>
      <c r="N618" s="98">
        <f t="shared" si="54"/>
        <v>243.75</v>
      </c>
      <c r="O618" s="98">
        <f t="shared" si="55"/>
        <v>2437.5</v>
      </c>
      <c r="P618" s="98">
        <v>483.2166000000006</v>
      </c>
      <c r="Q618" s="98">
        <v>1210.95</v>
      </c>
      <c r="R618" s="98">
        <f t="shared" si="56"/>
        <v>25435.4166</v>
      </c>
      <c r="S618" s="98">
        <f t="shared" si="57"/>
        <v>25435.4166</v>
      </c>
      <c r="T618" s="98" t="s">
        <v>957</v>
      </c>
    </row>
    <row r="619" spans="1:20" ht="15.75" thickBot="1" x14ac:dyDescent="0.3">
      <c r="A619" s="257" t="s">
        <v>1641</v>
      </c>
      <c r="B619" s="106">
        <v>1</v>
      </c>
      <c r="C619" s="98">
        <f t="shared" si="36"/>
        <v>16000</v>
      </c>
      <c r="D619" s="98">
        <f t="shared" si="53"/>
        <v>18881.677711111111</v>
      </c>
      <c r="E619" s="98">
        <v>16000</v>
      </c>
      <c r="F619" s="98">
        <v>0</v>
      </c>
      <c r="G619" s="98">
        <v>1500</v>
      </c>
      <c r="H619" s="98">
        <v>0</v>
      </c>
      <c r="I619" s="98">
        <v>2400</v>
      </c>
      <c r="J619" s="98">
        <v>480</v>
      </c>
      <c r="K619" s="98">
        <v>320</v>
      </c>
      <c r="L619" s="98">
        <f t="shared" si="38"/>
        <v>2881.6777111111114</v>
      </c>
      <c r="M619" s="98"/>
      <c r="N619" s="98">
        <f t="shared" si="54"/>
        <v>222.22222222222226</v>
      </c>
      <c r="O619" s="98">
        <f t="shared" si="55"/>
        <v>2222.2222222222222</v>
      </c>
      <c r="P619" s="98">
        <v>437.23326666666685</v>
      </c>
      <c r="Q619" s="98">
        <v>1104.0000000000002</v>
      </c>
      <c r="R619" s="98">
        <f t="shared" si="56"/>
        <v>24685.677711111111</v>
      </c>
      <c r="S619" s="98">
        <f t="shared" si="57"/>
        <v>24685.677711111111</v>
      </c>
      <c r="T619" s="98" t="s">
        <v>957</v>
      </c>
    </row>
    <row r="620" spans="1:20" ht="23.25" thickBot="1" x14ac:dyDescent="0.3">
      <c r="A620" s="257" t="s">
        <v>1642</v>
      </c>
      <c r="B620" s="106">
        <v>1</v>
      </c>
      <c r="C620" s="98">
        <f t="shared" si="36"/>
        <v>23500</v>
      </c>
      <c r="D620" s="98">
        <f t="shared" si="53"/>
        <v>27816.725644444443</v>
      </c>
      <c r="E620" s="98">
        <v>23500</v>
      </c>
      <c r="F620" s="98">
        <v>0</v>
      </c>
      <c r="G620" s="98">
        <v>1500</v>
      </c>
      <c r="H620" s="98">
        <v>0</v>
      </c>
      <c r="I620" s="98">
        <v>3525</v>
      </c>
      <c r="J620" s="98">
        <v>705</v>
      </c>
      <c r="K620" s="98">
        <v>470</v>
      </c>
      <c r="L620" s="98">
        <f t="shared" si="38"/>
        <v>4316.7256444444447</v>
      </c>
      <c r="M620" s="98"/>
      <c r="N620" s="98">
        <f t="shared" si="54"/>
        <v>326.38888888888891</v>
      </c>
      <c r="O620" s="98">
        <f t="shared" si="55"/>
        <v>3263.8888888888891</v>
      </c>
      <c r="P620" s="98">
        <v>726.44786666666687</v>
      </c>
      <c r="Q620" s="98">
        <v>1621.5</v>
      </c>
      <c r="R620" s="98">
        <f t="shared" si="56"/>
        <v>35638.225644444443</v>
      </c>
      <c r="S620" s="98">
        <f t="shared" si="57"/>
        <v>35638.225644444443</v>
      </c>
      <c r="T620" s="98" t="s">
        <v>957</v>
      </c>
    </row>
    <row r="621" spans="1:20" ht="23.25" thickBot="1" x14ac:dyDescent="0.3">
      <c r="A621" s="257" t="s">
        <v>1643</v>
      </c>
      <c r="B621" s="106">
        <v>1</v>
      </c>
      <c r="C621" s="98">
        <f t="shared" si="36"/>
        <v>19050</v>
      </c>
      <c r="D621" s="98">
        <f t="shared" si="53"/>
        <v>22504.322632675437</v>
      </c>
      <c r="E621" s="98">
        <v>19050</v>
      </c>
      <c r="F621" s="98">
        <v>0</v>
      </c>
      <c r="G621" s="98">
        <v>1500</v>
      </c>
      <c r="H621" s="98">
        <v>0</v>
      </c>
      <c r="I621" s="98">
        <v>2857.5</v>
      </c>
      <c r="J621" s="98">
        <v>571.5</v>
      </c>
      <c r="K621" s="98">
        <v>381</v>
      </c>
      <c r="L621" s="98">
        <f t="shared" si="38"/>
        <v>3454.3226326754393</v>
      </c>
      <c r="M621" s="98"/>
      <c r="N621" s="98">
        <f t="shared" si="54"/>
        <v>264.58333333333331</v>
      </c>
      <c r="O621" s="98">
        <f t="shared" si="55"/>
        <v>2645.8333333333335</v>
      </c>
      <c r="P621" s="98">
        <v>543.90596600877245</v>
      </c>
      <c r="Q621" s="98">
        <v>1314.45</v>
      </c>
      <c r="R621" s="98">
        <f t="shared" si="56"/>
        <v>29128.772632675438</v>
      </c>
      <c r="S621" s="98">
        <f t="shared" si="57"/>
        <v>29128.772632675438</v>
      </c>
      <c r="T621" s="98" t="s">
        <v>957</v>
      </c>
    </row>
    <row r="622" spans="1:20" ht="15.75" thickBot="1" x14ac:dyDescent="0.3">
      <c r="A622" s="257" t="s">
        <v>1644</v>
      </c>
      <c r="B622" s="106">
        <v>1</v>
      </c>
      <c r="C622" s="98">
        <f t="shared" si="36"/>
        <v>19050</v>
      </c>
      <c r="D622" s="98">
        <f t="shared" si="53"/>
        <v>22504.322632675437</v>
      </c>
      <c r="E622" s="98">
        <v>19050</v>
      </c>
      <c r="F622" s="98">
        <v>0</v>
      </c>
      <c r="G622" s="98">
        <v>1500</v>
      </c>
      <c r="H622" s="98">
        <v>0</v>
      </c>
      <c r="I622" s="98">
        <v>2857.5</v>
      </c>
      <c r="J622" s="98">
        <v>571.5</v>
      </c>
      <c r="K622" s="98">
        <v>381</v>
      </c>
      <c r="L622" s="98">
        <f t="shared" si="38"/>
        <v>3454.3226326754393</v>
      </c>
      <c r="M622" s="98"/>
      <c r="N622" s="98">
        <f t="shared" si="54"/>
        <v>264.58333333333331</v>
      </c>
      <c r="O622" s="98">
        <f t="shared" si="55"/>
        <v>2645.8333333333335</v>
      </c>
      <c r="P622" s="98">
        <v>543.90596600877245</v>
      </c>
      <c r="Q622" s="98">
        <v>1314.45</v>
      </c>
      <c r="R622" s="98">
        <f t="shared" si="56"/>
        <v>29128.772632675438</v>
      </c>
      <c r="S622" s="98">
        <f t="shared" si="57"/>
        <v>29128.772632675438</v>
      </c>
      <c r="T622" s="98" t="s">
        <v>957</v>
      </c>
    </row>
    <row r="623" spans="1:20" ht="23.25" thickBot="1" x14ac:dyDescent="0.3">
      <c r="A623" s="257" t="s">
        <v>1645</v>
      </c>
      <c r="B623" s="106">
        <v>1</v>
      </c>
      <c r="C623" s="98">
        <f t="shared" si="36"/>
        <v>23500</v>
      </c>
      <c r="D623" s="98">
        <f t="shared" si="53"/>
        <v>27816.725644444443</v>
      </c>
      <c r="E623" s="98">
        <v>23500</v>
      </c>
      <c r="F623" s="98">
        <v>0</v>
      </c>
      <c r="G623" s="98">
        <v>1500</v>
      </c>
      <c r="H623" s="98">
        <v>0</v>
      </c>
      <c r="I623" s="98">
        <v>3525</v>
      </c>
      <c r="J623" s="98">
        <v>705</v>
      </c>
      <c r="K623" s="98">
        <v>470</v>
      </c>
      <c r="L623" s="98">
        <f t="shared" si="38"/>
        <v>4316.7256444444447</v>
      </c>
      <c r="M623" s="98"/>
      <c r="N623" s="98">
        <f t="shared" si="54"/>
        <v>326.38888888888891</v>
      </c>
      <c r="O623" s="98">
        <f t="shared" si="55"/>
        <v>3263.8888888888891</v>
      </c>
      <c r="P623" s="98">
        <v>726.44786666666687</v>
      </c>
      <c r="Q623" s="98">
        <v>1621.5</v>
      </c>
      <c r="R623" s="98">
        <f t="shared" si="56"/>
        <v>35638.225644444443</v>
      </c>
      <c r="S623" s="98">
        <f t="shared" si="57"/>
        <v>35638.225644444443</v>
      </c>
      <c r="T623" s="98" t="s">
        <v>957</v>
      </c>
    </row>
    <row r="624" spans="1:20" ht="15.75" thickBot="1" x14ac:dyDescent="0.3">
      <c r="A624" s="257" t="s">
        <v>1646</v>
      </c>
      <c r="B624" s="106">
        <v>1</v>
      </c>
      <c r="C624" s="98">
        <f t="shared" si="36"/>
        <v>16000</v>
      </c>
      <c r="D624" s="98">
        <f t="shared" si="53"/>
        <v>18881.677711111111</v>
      </c>
      <c r="E624" s="98">
        <v>16000</v>
      </c>
      <c r="F624" s="98">
        <v>0</v>
      </c>
      <c r="G624" s="98">
        <v>1500</v>
      </c>
      <c r="H624" s="98">
        <v>0</v>
      </c>
      <c r="I624" s="98">
        <v>2400</v>
      </c>
      <c r="J624" s="98">
        <v>480</v>
      </c>
      <c r="K624" s="98">
        <v>320</v>
      </c>
      <c r="L624" s="98">
        <f t="shared" si="38"/>
        <v>2881.6777111111114</v>
      </c>
      <c r="M624" s="98"/>
      <c r="N624" s="98">
        <f t="shared" si="54"/>
        <v>222.22222222222226</v>
      </c>
      <c r="O624" s="98">
        <f t="shared" si="55"/>
        <v>2222.2222222222222</v>
      </c>
      <c r="P624" s="98">
        <v>437.23326666666685</v>
      </c>
      <c r="Q624" s="98">
        <v>1104.0000000000002</v>
      </c>
      <c r="R624" s="98">
        <f t="shared" si="56"/>
        <v>24685.677711111111</v>
      </c>
      <c r="S624" s="98">
        <f t="shared" si="57"/>
        <v>24685.677711111111</v>
      </c>
      <c r="T624" s="98" t="s">
        <v>957</v>
      </c>
    </row>
    <row r="625" spans="1:20" ht="15.75" thickBot="1" x14ac:dyDescent="0.3">
      <c r="A625" s="257" t="s">
        <v>1647</v>
      </c>
      <c r="B625" s="106">
        <v>1</v>
      </c>
      <c r="C625" s="98">
        <f t="shared" si="36"/>
        <v>16000</v>
      </c>
      <c r="D625" s="98">
        <f t="shared" si="53"/>
        <v>18881.677711111111</v>
      </c>
      <c r="E625" s="98">
        <v>16000</v>
      </c>
      <c r="F625" s="98">
        <v>0</v>
      </c>
      <c r="G625" s="98">
        <v>1500</v>
      </c>
      <c r="H625" s="98">
        <v>0</v>
      </c>
      <c r="I625" s="98">
        <v>2400</v>
      </c>
      <c r="J625" s="98">
        <v>480</v>
      </c>
      <c r="K625" s="98">
        <v>320</v>
      </c>
      <c r="L625" s="98">
        <f t="shared" si="38"/>
        <v>2881.6777111111114</v>
      </c>
      <c r="M625" s="98"/>
      <c r="N625" s="98">
        <f t="shared" si="54"/>
        <v>222.22222222222226</v>
      </c>
      <c r="O625" s="98">
        <f t="shared" si="55"/>
        <v>2222.2222222222222</v>
      </c>
      <c r="P625" s="98">
        <v>437.23326666666685</v>
      </c>
      <c r="Q625" s="98">
        <v>1104.0000000000002</v>
      </c>
      <c r="R625" s="98">
        <f t="shared" si="56"/>
        <v>24685.677711111111</v>
      </c>
      <c r="S625" s="98">
        <f t="shared" si="57"/>
        <v>24685.677711111111</v>
      </c>
      <c r="T625" s="98" t="s">
        <v>957</v>
      </c>
    </row>
    <row r="626" spans="1:20" ht="15.75" thickBot="1" x14ac:dyDescent="0.3">
      <c r="A626" s="257" t="s">
        <v>1648</v>
      </c>
      <c r="B626" s="106">
        <v>1</v>
      </c>
      <c r="C626" s="98">
        <f t="shared" si="36"/>
        <v>19050</v>
      </c>
      <c r="D626" s="98">
        <f t="shared" si="53"/>
        <v>22504.322632675437</v>
      </c>
      <c r="E626" s="98">
        <v>19050</v>
      </c>
      <c r="F626" s="98">
        <v>0</v>
      </c>
      <c r="G626" s="98">
        <v>1500</v>
      </c>
      <c r="H626" s="98">
        <v>0</v>
      </c>
      <c r="I626" s="98">
        <v>2857.5</v>
      </c>
      <c r="J626" s="98">
        <v>571.5</v>
      </c>
      <c r="K626" s="98">
        <v>381</v>
      </c>
      <c r="L626" s="98">
        <f t="shared" si="38"/>
        <v>3454.3226326754393</v>
      </c>
      <c r="M626" s="98"/>
      <c r="N626" s="98">
        <f t="shared" si="54"/>
        <v>264.58333333333331</v>
      </c>
      <c r="O626" s="98">
        <f t="shared" si="55"/>
        <v>2645.8333333333335</v>
      </c>
      <c r="P626" s="98">
        <v>543.90596600877245</v>
      </c>
      <c r="Q626" s="98">
        <v>1314.45</v>
      </c>
      <c r="R626" s="98">
        <f t="shared" si="56"/>
        <v>29128.772632675438</v>
      </c>
      <c r="S626" s="98">
        <f t="shared" si="57"/>
        <v>29128.772632675438</v>
      </c>
      <c r="T626" s="98" t="s">
        <v>957</v>
      </c>
    </row>
    <row r="627" spans="1:20" ht="23.25" thickBot="1" x14ac:dyDescent="0.3">
      <c r="A627" s="257" t="s">
        <v>1649</v>
      </c>
      <c r="B627" s="106">
        <v>1</v>
      </c>
      <c r="C627" s="98">
        <f t="shared" si="36"/>
        <v>16000</v>
      </c>
      <c r="D627" s="98">
        <f t="shared" si="53"/>
        <v>18881.677711111111</v>
      </c>
      <c r="E627" s="98">
        <v>16000</v>
      </c>
      <c r="F627" s="98">
        <v>0</v>
      </c>
      <c r="G627" s="98">
        <v>1500</v>
      </c>
      <c r="H627" s="98">
        <v>0</v>
      </c>
      <c r="I627" s="98">
        <v>2400</v>
      </c>
      <c r="J627" s="98">
        <v>480</v>
      </c>
      <c r="K627" s="98">
        <v>320</v>
      </c>
      <c r="L627" s="98">
        <f t="shared" si="38"/>
        <v>2881.6777111111114</v>
      </c>
      <c r="M627" s="98"/>
      <c r="N627" s="98">
        <f t="shared" si="54"/>
        <v>222.22222222222226</v>
      </c>
      <c r="O627" s="98">
        <f t="shared" si="55"/>
        <v>2222.2222222222222</v>
      </c>
      <c r="P627" s="98">
        <v>437.23326666666685</v>
      </c>
      <c r="Q627" s="98">
        <v>1104.0000000000002</v>
      </c>
      <c r="R627" s="98">
        <f t="shared" si="56"/>
        <v>24685.677711111111</v>
      </c>
      <c r="S627" s="98">
        <f t="shared" si="57"/>
        <v>24685.677711111111</v>
      </c>
      <c r="T627" s="98" t="s">
        <v>957</v>
      </c>
    </row>
    <row r="628" spans="1:20" ht="23.25" thickBot="1" x14ac:dyDescent="0.3">
      <c r="A628" s="257" t="s">
        <v>1650</v>
      </c>
      <c r="B628" s="106">
        <v>1</v>
      </c>
      <c r="C628" s="98">
        <f t="shared" si="36"/>
        <v>16000</v>
      </c>
      <c r="D628" s="98">
        <f t="shared" si="53"/>
        <v>18881.677711111111</v>
      </c>
      <c r="E628" s="98">
        <v>16000</v>
      </c>
      <c r="F628" s="98">
        <v>0</v>
      </c>
      <c r="G628" s="98">
        <v>1500</v>
      </c>
      <c r="H628" s="98">
        <v>0</v>
      </c>
      <c r="I628" s="98">
        <v>2400</v>
      </c>
      <c r="J628" s="98">
        <v>480</v>
      </c>
      <c r="K628" s="98">
        <v>320</v>
      </c>
      <c r="L628" s="98">
        <f t="shared" si="38"/>
        <v>2881.6777111111114</v>
      </c>
      <c r="M628" s="98"/>
      <c r="N628" s="98">
        <f t="shared" si="54"/>
        <v>222.22222222222226</v>
      </c>
      <c r="O628" s="98">
        <f t="shared" si="55"/>
        <v>2222.2222222222222</v>
      </c>
      <c r="P628" s="98">
        <v>437.23326666666685</v>
      </c>
      <c r="Q628" s="98">
        <v>1104.0000000000002</v>
      </c>
      <c r="R628" s="98">
        <f t="shared" si="56"/>
        <v>24685.677711111111</v>
      </c>
      <c r="S628" s="98">
        <f t="shared" si="57"/>
        <v>24685.677711111111</v>
      </c>
      <c r="T628" s="98" t="s">
        <v>957</v>
      </c>
    </row>
    <row r="629" spans="1:20" ht="23.25" thickBot="1" x14ac:dyDescent="0.3">
      <c r="A629" s="257" t="s">
        <v>1651</v>
      </c>
      <c r="B629" s="106">
        <v>1</v>
      </c>
      <c r="C629" s="98">
        <f t="shared" si="36"/>
        <v>23500</v>
      </c>
      <c r="D629" s="98">
        <f t="shared" si="53"/>
        <v>27816.725644444443</v>
      </c>
      <c r="E629" s="98">
        <v>23500</v>
      </c>
      <c r="F629" s="98">
        <v>0</v>
      </c>
      <c r="G629" s="98">
        <v>1500</v>
      </c>
      <c r="H629" s="98">
        <v>0</v>
      </c>
      <c r="I629" s="98">
        <v>3525</v>
      </c>
      <c r="J629" s="98">
        <v>705</v>
      </c>
      <c r="K629" s="98">
        <v>470</v>
      </c>
      <c r="L629" s="98">
        <f t="shared" si="38"/>
        <v>4316.7256444444447</v>
      </c>
      <c r="M629" s="98"/>
      <c r="N629" s="98">
        <f t="shared" si="54"/>
        <v>326.38888888888891</v>
      </c>
      <c r="O629" s="98">
        <f t="shared" si="55"/>
        <v>3263.8888888888891</v>
      </c>
      <c r="P629" s="98">
        <v>726.44786666666687</v>
      </c>
      <c r="Q629" s="98">
        <v>1621.5</v>
      </c>
      <c r="R629" s="98">
        <f t="shared" si="56"/>
        <v>35638.225644444443</v>
      </c>
      <c r="S629" s="98">
        <f t="shared" si="57"/>
        <v>35638.225644444443</v>
      </c>
      <c r="T629" s="98" t="s">
        <v>957</v>
      </c>
    </row>
    <row r="630" spans="1:20" ht="15.75" thickBot="1" x14ac:dyDescent="0.3">
      <c r="A630" s="257" t="s">
        <v>1343</v>
      </c>
      <c r="B630" s="106">
        <v>1</v>
      </c>
      <c r="C630" s="98">
        <f t="shared" si="36"/>
        <v>23500</v>
      </c>
      <c r="D630" s="98">
        <f t="shared" si="53"/>
        <v>27816.725644444443</v>
      </c>
      <c r="E630" s="98">
        <v>23500</v>
      </c>
      <c r="F630" s="98">
        <v>0</v>
      </c>
      <c r="G630" s="98">
        <v>1500</v>
      </c>
      <c r="H630" s="98">
        <v>0</v>
      </c>
      <c r="I630" s="98">
        <v>3525</v>
      </c>
      <c r="J630" s="98">
        <v>705</v>
      </c>
      <c r="K630" s="98">
        <v>470</v>
      </c>
      <c r="L630" s="98">
        <f t="shared" si="38"/>
        <v>4316.7256444444447</v>
      </c>
      <c r="M630" s="98"/>
      <c r="N630" s="98">
        <f t="shared" si="54"/>
        <v>326.38888888888891</v>
      </c>
      <c r="O630" s="98">
        <f t="shared" si="55"/>
        <v>3263.8888888888891</v>
      </c>
      <c r="P630" s="98">
        <v>726.44786666666687</v>
      </c>
      <c r="Q630" s="98">
        <v>1621.5</v>
      </c>
      <c r="R630" s="98">
        <f t="shared" si="56"/>
        <v>35638.225644444443</v>
      </c>
      <c r="S630" s="98">
        <f t="shared" si="57"/>
        <v>35638.225644444443</v>
      </c>
      <c r="T630" s="98" t="s">
        <v>957</v>
      </c>
    </row>
    <row r="631" spans="1:20" ht="15.75" thickBot="1" x14ac:dyDescent="0.3">
      <c r="A631" s="257" t="s">
        <v>1652</v>
      </c>
      <c r="B631" s="106">
        <v>1</v>
      </c>
      <c r="C631" s="98">
        <f t="shared" si="36"/>
        <v>16000</v>
      </c>
      <c r="D631" s="98">
        <f t="shared" si="53"/>
        <v>18881.677711111111</v>
      </c>
      <c r="E631" s="98">
        <v>16000</v>
      </c>
      <c r="F631" s="98">
        <v>0</v>
      </c>
      <c r="G631" s="98">
        <v>1500</v>
      </c>
      <c r="H631" s="98">
        <v>0</v>
      </c>
      <c r="I631" s="98">
        <v>2400</v>
      </c>
      <c r="J631" s="98">
        <v>480</v>
      </c>
      <c r="K631" s="98">
        <v>320</v>
      </c>
      <c r="L631" s="98">
        <f t="shared" si="38"/>
        <v>2881.6777111111114</v>
      </c>
      <c r="M631" s="98"/>
      <c r="N631" s="98">
        <f t="shared" si="54"/>
        <v>222.22222222222226</v>
      </c>
      <c r="O631" s="98">
        <f t="shared" si="55"/>
        <v>2222.2222222222222</v>
      </c>
      <c r="P631" s="98">
        <v>437.23326666666685</v>
      </c>
      <c r="Q631" s="98">
        <v>1104.0000000000002</v>
      </c>
      <c r="R631" s="98">
        <f t="shared" si="56"/>
        <v>24685.677711111111</v>
      </c>
      <c r="S631" s="98">
        <f t="shared" si="57"/>
        <v>24685.677711111111</v>
      </c>
      <c r="T631" s="98" t="s">
        <v>957</v>
      </c>
    </row>
    <row r="632" spans="1:20" ht="15.75" thickBot="1" x14ac:dyDescent="0.3">
      <c r="A632" s="257" t="s">
        <v>1653</v>
      </c>
      <c r="B632" s="106">
        <v>1</v>
      </c>
      <c r="C632" s="98">
        <f t="shared" si="36"/>
        <v>16000</v>
      </c>
      <c r="D632" s="98">
        <f t="shared" si="53"/>
        <v>18881.677711111111</v>
      </c>
      <c r="E632" s="98">
        <v>16000</v>
      </c>
      <c r="F632" s="98">
        <v>0</v>
      </c>
      <c r="G632" s="98">
        <v>1500</v>
      </c>
      <c r="H632" s="98">
        <v>0</v>
      </c>
      <c r="I632" s="98">
        <v>2400</v>
      </c>
      <c r="J632" s="98">
        <v>480</v>
      </c>
      <c r="K632" s="98">
        <v>320</v>
      </c>
      <c r="L632" s="98">
        <f t="shared" si="38"/>
        <v>2881.6777111111114</v>
      </c>
      <c r="M632" s="98"/>
      <c r="N632" s="98">
        <f t="shared" si="54"/>
        <v>222.22222222222226</v>
      </c>
      <c r="O632" s="98">
        <f t="shared" si="55"/>
        <v>2222.2222222222222</v>
      </c>
      <c r="P632" s="98">
        <v>437.23326666666685</v>
      </c>
      <c r="Q632" s="98">
        <v>1104.0000000000002</v>
      </c>
      <c r="R632" s="98">
        <f t="shared" si="56"/>
        <v>24685.677711111111</v>
      </c>
      <c r="S632" s="98">
        <f t="shared" si="57"/>
        <v>24685.677711111111</v>
      </c>
      <c r="T632" s="98" t="s">
        <v>957</v>
      </c>
    </row>
    <row r="633" spans="1:20" ht="23.25" thickBot="1" x14ac:dyDescent="0.3">
      <c r="A633" s="257" t="s">
        <v>1654</v>
      </c>
      <c r="B633" s="106">
        <v>1</v>
      </c>
      <c r="C633" s="98">
        <f t="shared" si="36"/>
        <v>16000</v>
      </c>
      <c r="D633" s="98">
        <f t="shared" si="53"/>
        <v>18881.677711111111</v>
      </c>
      <c r="E633" s="98">
        <v>16000</v>
      </c>
      <c r="F633" s="98">
        <v>0</v>
      </c>
      <c r="G633" s="98">
        <v>1500</v>
      </c>
      <c r="H633" s="98">
        <v>0</v>
      </c>
      <c r="I633" s="98">
        <v>2400</v>
      </c>
      <c r="J633" s="98">
        <v>480</v>
      </c>
      <c r="K633" s="98">
        <v>320</v>
      </c>
      <c r="L633" s="98">
        <f t="shared" si="38"/>
        <v>2881.6777111111114</v>
      </c>
      <c r="M633" s="98"/>
      <c r="N633" s="98">
        <f t="shared" si="54"/>
        <v>222.22222222222226</v>
      </c>
      <c r="O633" s="98">
        <f t="shared" si="55"/>
        <v>2222.2222222222222</v>
      </c>
      <c r="P633" s="98">
        <v>437.23326666666685</v>
      </c>
      <c r="Q633" s="98">
        <v>1104.0000000000002</v>
      </c>
      <c r="R633" s="98">
        <f t="shared" si="56"/>
        <v>24685.677711111111</v>
      </c>
      <c r="S633" s="98">
        <f t="shared" si="57"/>
        <v>24685.677711111111</v>
      </c>
      <c r="T633" s="98" t="s">
        <v>957</v>
      </c>
    </row>
    <row r="634" spans="1:20" ht="15.75" thickBot="1" x14ac:dyDescent="0.3">
      <c r="A634" s="257" t="s">
        <v>1655</v>
      </c>
      <c r="B634" s="106">
        <v>1</v>
      </c>
      <c r="C634" s="98">
        <f t="shared" si="36"/>
        <v>25992</v>
      </c>
      <c r="D634" s="98">
        <f t="shared" si="53"/>
        <v>30770.853199999998</v>
      </c>
      <c r="E634" s="98">
        <v>25992</v>
      </c>
      <c r="F634" s="98">
        <v>0</v>
      </c>
      <c r="G634" s="98">
        <v>0</v>
      </c>
      <c r="H634" s="98">
        <v>0</v>
      </c>
      <c r="I634" s="98">
        <v>3898.7999999999997</v>
      </c>
      <c r="J634" s="98">
        <v>779.75999999999988</v>
      </c>
      <c r="K634" s="98">
        <v>519.84</v>
      </c>
      <c r="L634" s="98">
        <f t="shared" si="38"/>
        <v>4778.8531999999996</v>
      </c>
      <c r="M634" s="98"/>
      <c r="N634" s="98">
        <f t="shared" si="54"/>
        <v>361</v>
      </c>
      <c r="O634" s="98">
        <f t="shared" si="55"/>
        <v>3610</v>
      </c>
      <c r="P634" s="98">
        <v>807.85319999999922</v>
      </c>
      <c r="Q634" s="98">
        <v>1793.4480000000001</v>
      </c>
      <c r="R634" s="98">
        <f t="shared" si="56"/>
        <v>37762.701199999996</v>
      </c>
      <c r="S634" s="98">
        <f t="shared" si="57"/>
        <v>37762.701199999996</v>
      </c>
      <c r="T634" s="98" t="s">
        <v>957</v>
      </c>
    </row>
    <row r="635" spans="1:20" ht="15.75" thickBot="1" x14ac:dyDescent="0.3">
      <c r="A635" s="257" t="s">
        <v>1656</v>
      </c>
      <c r="B635" s="106">
        <v>1</v>
      </c>
      <c r="C635" s="98">
        <f t="shared" si="36"/>
        <v>23992</v>
      </c>
      <c r="D635" s="98">
        <f t="shared" si="53"/>
        <v>28399.964311111111</v>
      </c>
      <c r="E635" s="98">
        <v>23992</v>
      </c>
      <c r="F635" s="98">
        <v>0</v>
      </c>
      <c r="G635" s="98">
        <v>0</v>
      </c>
      <c r="H635" s="98">
        <v>0</v>
      </c>
      <c r="I635" s="98">
        <v>3598.7999999999997</v>
      </c>
      <c r="J635" s="98">
        <v>719.75999999999988</v>
      </c>
      <c r="K635" s="98">
        <v>479.84</v>
      </c>
      <c r="L635" s="98">
        <f t="shared" si="38"/>
        <v>4407.9643111111109</v>
      </c>
      <c r="M635" s="98"/>
      <c r="N635" s="98">
        <f t="shared" si="54"/>
        <v>333.22222222222223</v>
      </c>
      <c r="O635" s="98">
        <f t="shared" si="55"/>
        <v>3332.2222222222222</v>
      </c>
      <c r="P635" s="98">
        <v>742.51986666666699</v>
      </c>
      <c r="Q635" s="98">
        <v>1655.4480000000001</v>
      </c>
      <c r="R635" s="98">
        <f t="shared" si="56"/>
        <v>34853.812311111105</v>
      </c>
      <c r="S635" s="98">
        <f t="shared" si="57"/>
        <v>34853.812311111105</v>
      </c>
      <c r="T635" s="98" t="s">
        <v>957</v>
      </c>
    </row>
    <row r="636" spans="1:20" ht="23.25" thickBot="1" x14ac:dyDescent="0.3">
      <c r="A636" s="257" t="s">
        <v>1657</v>
      </c>
      <c r="B636" s="106">
        <v>1</v>
      </c>
      <c r="C636" s="98">
        <f t="shared" si="36"/>
        <v>23500</v>
      </c>
      <c r="D636" s="98">
        <f t="shared" si="53"/>
        <v>27816.725644444443</v>
      </c>
      <c r="E636" s="98">
        <v>23500</v>
      </c>
      <c r="F636" s="98">
        <v>0</v>
      </c>
      <c r="G636" s="98">
        <v>1500</v>
      </c>
      <c r="H636" s="98">
        <v>0</v>
      </c>
      <c r="I636" s="98">
        <v>3525</v>
      </c>
      <c r="J636" s="98">
        <v>705</v>
      </c>
      <c r="K636" s="98">
        <v>470</v>
      </c>
      <c r="L636" s="98">
        <f t="shared" si="38"/>
        <v>4316.7256444444447</v>
      </c>
      <c r="M636" s="98"/>
      <c r="N636" s="98">
        <f t="shared" si="54"/>
        <v>326.38888888888891</v>
      </c>
      <c r="O636" s="98">
        <f t="shared" si="55"/>
        <v>3263.8888888888891</v>
      </c>
      <c r="P636" s="98">
        <v>726.44786666666687</v>
      </c>
      <c r="Q636" s="98">
        <v>1621.5</v>
      </c>
      <c r="R636" s="98">
        <f t="shared" si="56"/>
        <v>35638.225644444443</v>
      </c>
      <c r="S636" s="98">
        <f t="shared" si="57"/>
        <v>35638.225644444443</v>
      </c>
      <c r="T636" s="98" t="s">
        <v>957</v>
      </c>
    </row>
    <row r="637" spans="1:20" ht="23.25" thickBot="1" x14ac:dyDescent="0.3">
      <c r="A637" s="257" t="s">
        <v>1658</v>
      </c>
      <c r="B637" s="106">
        <v>1</v>
      </c>
      <c r="C637" s="98">
        <f t="shared" si="36"/>
        <v>23500</v>
      </c>
      <c r="D637" s="98">
        <f t="shared" si="53"/>
        <v>27816.725644444443</v>
      </c>
      <c r="E637" s="98">
        <v>23500</v>
      </c>
      <c r="F637" s="98">
        <v>266.66666666666669</v>
      </c>
      <c r="G637" s="98">
        <v>1500</v>
      </c>
      <c r="H637" s="98">
        <v>0</v>
      </c>
      <c r="I637" s="98">
        <v>3525</v>
      </c>
      <c r="J637" s="98">
        <v>705</v>
      </c>
      <c r="K637" s="98">
        <v>470</v>
      </c>
      <c r="L637" s="98">
        <f t="shared" si="38"/>
        <v>4316.7256444444447</v>
      </c>
      <c r="M637" s="98"/>
      <c r="N637" s="98">
        <f t="shared" si="54"/>
        <v>326.38888888888891</v>
      </c>
      <c r="O637" s="98">
        <f t="shared" si="55"/>
        <v>3263.8888888888891</v>
      </c>
      <c r="P637" s="98">
        <v>726.44786666666687</v>
      </c>
      <c r="Q637" s="98">
        <v>1621.5</v>
      </c>
      <c r="R637" s="98">
        <f t="shared" si="56"/>
        <v>35904.892311111114</v>
      </c>
      <c r="S637" s="98">
        <f t="shared" si="57"/>
        <v>35904.892311111114</v>
      </c>
      <c r="T637" s="98" t="s">
        <v>957</v>
      </c>
    </row>
    <row r="638" spans="1:20" ht="15.75" thickBot="1" x14ac:dyDescent="0.3">
      <c r="A638" s="257" t="s">
        <v>1659</v>
      </c>
      <c r="B638" s="106">
        <v>1</v>
      </c>
      <c r="C638" s="98">
        <f t="shared" si="36"/>
        <v>23500</v>
      </c>
      <c r="D638" s="98">
        <f t="shared" si="53"/>
        <v>27816.725644444443</v>
      </c>
      <c r="E638" s="98">
        <v>23500</v>
      </c>
      <c r="F638" s="98">
        <v>0</v>
      </c>
      <c r="G638" s="98">
        <v>1500</v>
      </c>
      <c r="H638" s="98">
        <v>0</v>
      </c>
      <c r="I638" s="98">
        <v>3525</v>
      </c>
      <c r="J638" s="98">
        <v>705</v>
      </c>
      <c r="K638" s="98">
        <v>470</v>
      </c>
      <c r="L638" s="98">
        <f t="shared" si="38"/>
        <v>4316.7256444444447</v>
      </c>
      <c r="M638" s="98"/>
      <c r="N638" s="98">
        <f t="shared" si="54"/>
        <v>326.38888888888891</v>
      </c>
      <c r="O638" s="98">
        <f t="shared" si="55"/>
        <v>3263.8888888888891</v>
      </c>
      <c r="P638" s="98">
        <v>726.44786666666687</v>
      </c>
      <c r="Q638" s="98">
        <v>1621.5</v>
      </c>
      <c r="R638" s="98">
        <f t="shared" si="56"/>
        <v>35638.225644444443</v>
      </c>
      <c r="S638" s="98">
        <f t="shared" si="57"/>
        <v>35638.225644444443</v>
      </c>
      <c r="T638" s="98" t="s">
        <v>957</v>
      </c>
    </row>
    <row r="639" spans="1:20" ht="15.75" thickBot="1" x14ac:dyDescent="0.3">
      <c r="A639" s="257" t="s">
        <v>1660</v>
      </c>
      <c r="B639" s="106">
        <v>1</v>
      </c>
      <c r="C639" s="98">
        <f t="shared" si="36"/>
        <v>19050</v>
      </c>
      <c r="D639" s="98">
        <f t="shared" si="53"/>
        <v>22504.322632675437</v>
      </c>
      <c r="E639" s="98">
        <v>19050</v>
      </c>
      <c r="F639" s="98">
        <v>0</v>
      </c>
      <c r="G639" s="98">
        <v>1500</v>
      </c>
      <c r="H639" s="98">
        <v>0</v>
      </c>
      <c r="I639" s="98">
        <v>2857.5</v>
      </c>
      <c r="J639" s="98">
        <v>571.5</v>
      </c>
      <c r="K639" s="98">
        <v>381</v>
      </c>
      <c r="L639" s="98">
        <f t="shared" si="38"/>
        <v>3454.3226326754393</v>
      </c>
      <c r="M639" s="98"/>
      <c r="N639" s="98">
        <f t="shared" si="54"/>
        <v>264.58333333333331</v>
      </c>
      <c r="O639" s="98">
        <f t="shared" si="55"/>
        <v>2645.8333333333335</v>
      </c>
      <c r="P639" s="98">
        <v>543.90596600877245</v>
      </c>
      <c r="Q639" s="98">
        <v>1314.45</v>
      </c>
      <c r="R639" s="98">
        <f t="shared" si="56"/>
        <v>29128.772632675438</v>
      </c>
      <c r="S639" s="98">
        <f t="shared" si="57"/>
        <v>29128.772632675438</v>
      </c>
      <c r="T639" s="98" t="s">
        <v>957</v>
      </c>
    </row>
    <row r="640" spans="1:20" ht="15.75" thickBot="1" x14ac:dyDescent="0.3">
      <c r="A640" s="257" t="s">
        <v>1661</v>
      </c>
      <c r="B640" s="106">
        <v>1</v>
      </c>
      <c r="C640" s="98">
        <f t="shared" si="36"/>
        <v>19050</v>
      </c>
      <c r="D640" s="98">
        <f t="shared" si="53"/>
        <v>22504.322632675437</v>
      </c>
      <c r="E640" s="98">
        <v>19050</v>
      </c>
      <c r="F640" s="98">
        <v>0</v>
      </c>
      <c r="G640" s="98">
        <v>1500</v>
      </c>
      <c r="H640" s="98">
        <v>0</v>
      </c>
      <c r="I640" s="98">
        <v>2857.5</v>
      </c>
      <c r="J640" s="98">
        <v>571.5</v>
      </c>
      <c r="K640" s="98">
        <v>381</v>
      </c>
      <c r="L640" s="98">
        <f t="shared" si="38"/>
        <v>3454.3226326754393</v>
      </c>
      <c r="M640" s="98"/>
      <c r="N640" s="98">
        <f t="shared" si="54"/>
        <v>264.58333333333331</v>
      </c>
      <c r="O640" s="98">
        <f t="shared" si="55"/>
        <v>2645.8333333333335</v>
      </c>
      <c r="P640" s="98">
        <v>543.90596600877245</v>
      </c>
      <c r="Q640" s="98">
        <v>1314.45</v>
      </c>
      <c r="R640" s="98">
        <f t="shared" si="56"/>
        <v>29128.772632675438</v>
      </c>
      <c r="S640" s="98">
        <f t="shared" si="57"/>
        <v>29128.772632675438</v>
      </c>
      <c r="T640" s="98" t="s">
        <v>957</v>
      </c>
    </row>
    <row r="641" spans="1:20" ht="23.25" thickBot="1" x14ac:dyDescent="0.3">
      <c r="A641" s="257" t="s">
        <v>1662</v>
      </c>
      <c r="B641" s="106">
        <v>1</v>
      </c>
      <c r="C641" s="98">
        <f t="shared" si="36"/>
        <v>16000</v>
      </c>
      <c r="D641" s="98">
        <f t="shared" si="53"/>
        <v>18881.677711111111</v>
      </c>
      <c r="E641" s="98">
        <v>16000</v>
      </c>
      <c r="F641" s="98">
        <v>0</v>
      </c>
      <c r="G641" s="98">
        <v>1500</v>
      </c>
      <c r="H641" s="98">
        <v>0</v>
      </c>
      <c r="I641" s="98">
        <v>2400</v>
      </c>
      <c r="J641" s="98">
        <v>480</v>
      </c>
      <c r="K641" s="98">
        <v>320</v>
      </c>
      <c r="L641" s="98">
        <f t="shared" si="38"/>
        <v>2881.6777111111114</v>
      </c>
      <c r="M641" s="98"/>
      <c r="N641" s="98">
        <f t="shared" si="54"/>
        <v>222.22222222222226</v>
      </c>
      <c r="O641" s="98">
        <f t="shared" si="55"/>
        <v>2222.2222222222222</v>
      </c>
      <c r="P641" s="98">
        <v>437.23326666666685</v>
      </c>
      <c r="Q641" s="98">
        <v>1104.0000000000002</v>
      </c>
      <c r="R641" s="98">
        <f t="shared" si="56"/>
        <v>24685.677711111111</v>
      </c>
      <c r="S641" s="98">
        <f t="shared" si="57"/>
        <v>24685.677711111111</v>
      </c>
      <c r="T641" s="98" t="s">
        <v>957</v>
      </c>
    </row>
    <row r="642" spans="1:20" ht="23.25" thickBot="1" x14ac:dyDescent="0.3">
      <c r="A642" s="257" t="s">
        <v>1663</v>
      </c>
      <c r="B642" s="106">
        <v>1</v>
      </c>
      <c r="C642" s="98">
        <f t="shared" si="36"/>
        <v>23500</v>
      </c>
      <c r="D642" s="98">
        <f t="shared" si="53"/>
        <v>27816.725644444443</v>
      </c>
      <c r="E642" s="98">
        <v>23500</v>
      </c>
      <c r="F642" s="98">
        <v>0</v>
      </c>
      <c r="G642" s="98">
        <v>1500</v>
      </c>
      <c r="H642" s="98">
        <v>0</v>
      </c>
      <c r="I642" s="98">
        <v>3525</v>
      </c>
      <c r="J642" s="98">
        <v>705</v>
      </c>
      <c r="K642" s="98">
        <v>470</v>
      </c>
      <c r="L642" s="98">
        <f t="shared" si="38"/>
        <v>4316.7256444444447</v>
      </c>
      <c r="M642" s="98"/>
      <c r="N642" s="98">
        <f t="shared" si="54"/>
        <v>326.38888888888891</v>
      </c>
      <c r="O642" s="98">
        <f t="shared" si="55"/>
        <v>3263.8888888888891</v>
      </c>
      <c r="P642" s="98">
        <v>726.44786666666687</v>
      </c>
      <c r="Q642" s="98">
        <v>1621.5</v>
      </c>
      <c r="R642" s="98">
        <f t="shared" si="56"/>
        <v>35638.225644444443</v>
      </c>
      <c r="S642" s="98">
        <f t="shared" si="57"/>
        <v>35638.225644444443</v>
      </c>
      <c r="T642" s="98" t="s">
        <v>957</v>
      </c>
    </row>
    <row r="643" spans="1:20" ht="23.25" thickBot="1" x14ac:dyDescent="0.3">
      <c r="A643" s="257" t="s">
        <v>1664</v>
      </c>
      <c r="B643" s="106">
        <v>1</v>
      </c>
      <c r="C643" s="98">
        <f t="shared" si="36"/>
        <v>23500</v>
      </c>
      <c r="D643" s="98">
        <f t="shared" si="53"/>
        <v>27816.725644444443</v>
      </c>
      <c r="E643" s="98">
        <v>23500</v>
      </c>
      <c r="F643" s="98">
        <v>0</v>
      </c>
      <c r="G643" s="98">
        <v>1500</v>
      </c>
      <c r="H643" s="98">
        <v>0</v>
      </c>
      <c r="I643" s="98">
        <v>3525</v>
      </c>
      <c r="J643" s="98">
        <v>705</v>
      </c>
      <c r="K643" s="98">
        <v>470</v>
      </c>
      <c r="L643" s="98">
        <f t="shared" si="38"/>
        <v>4316.7256444444447</v>
      </c>
      <c r="M643" s="98"/>
      <c r="N643" s="98">
        <f t="shared" si="54"/>
        <v>326.38888888888891</v>
      </c>
      <c r="O643" s="98">
        <f t="shared" si="55"/>
        <v>3263.8888888888891</v>
      </c>
      <c r="P643" s="98">
        <v>726.44786666666687</v>
      </c>
      <c r="Q643" s="98">
        <v>1621.5</v>
      </c>
      <c r="R643" s="98">
        <f t="shared" si="56"/>
        <v>35638.225644444443</v>
      </c>
      <c r="S643" s="98">
        <f t="shared" si="57"/>
        <v>35638.225644444443</v>
      </c>
      <c r="T643" s="98" t="s">
        <v>957</v>
      </c>
    </row>
    <row r="644" spans="1:20" ht="23.25" thickBot="1" x14ac:dyDescent="0.3">
      <c r="A644" s="257" t="s">
        <v>1665</v>
      </c>
      <c r="B644" s="106">
        <v>1</v>
      </c>
      <c r="C644" s="98">
        <f t="shared" si="36"/>
        <v>23992</v>
      </c>
      <c r="D644" s="98">
        <f t="shared" si="53"/>
        <v>28399.964311111111</v>
      </c>
      <c r="E644" s="98">
        <v>23992</v>
      </c>
      <c r="F644" s="98">
        <v>0</v>
      </c>
      <c r="G644" s="98">
        <v>0</v>
      </c>
      <c r="H644" s="98">
        <v>0</v>
      </c>
      <c r="I644" s="98">
        <v>3598.7999999999997</v>
      </c>
      <c r="J644" s="98">
        <v>719.75999999999988</v>
      </c>
      <c r="K644" s="98">
        <v>479.84</v>
      </c>
      <c r="L644" s="98">
        <f t="shared" si="38"/>
        <v>4407.9643111111109</v>
      </c>
      <c r="M644" s="98"/>
      <c r="N644" s="98">
        <f t="shared" si="54"/>
        <v>333.22222222222223</v>
      </c>
      <c r="O644" s="98">
        <f t="shared" si="55"/>
        <v>3332.2222222222222</v>
      </c>
      <c r="P644" s="98">
        <v>742.51986666666699</v>
      </c>
      <c r="Q644" s="98">
        <v>1655.4480000000001</v>
      </c>
      <c r="R644" s="98">
        <f t="shared" si="56"/>
        <v>34853.812311111105</v>
      </c>
      <c r="S644" s="98">
        <f t="shared" si="57"/>
        <v>34853.812311111105</v>
      </c>
      <c r="T644" s="98" t="s">
        <v>957</v>
      </c>
    </row>
    <row r="645" spans="1:20" ht="23.25" thickBot="1" x14ac:dyDescent="0.3">
      <c r="A645" s="257" t="s">
        <v>1666</v>
      </c>
      <c r="B645" s="106">
        <v>1</v>
      </c>
      <c r="C645" s="98">
        <f t="shared" ref="C645:C708" si="58">E645</f>
        <v>16000</v>
      </c>
      <c r="D645" s="98">
        <f t="shared" si="53"/>
        <v>18881.677711111111</v>
      </c>
      <c r="E645" s="98">
        <v>16000</v>
      </c>
      <c r="F645" s="98">
        <v>266.66666666666669</v>
      </c>
      <c r="G645" s="98">
        <v>1500</v>
      </c>
      <c r="H645" s="98">
        <v>0</v>
      </c>
      <c r="I645" s="98">
        <v>2400</v>
      </c>
      <c r="J645" s="98">
        <v>480</v>
      </c>
      <c r="K645" s="98">
        <v>320</v>
      </c>
      <c r="L645" s="98">
        <f t="shared" ref="L645:L708" si="59">N645+O645+P645</f>
        <v>2881.6777111111114</v>
      </c>
      <c r="M645" s="98"/>
      <c r="N645" s="98">
        <f t="shared" si="54"/>
        <v>222.22222222222226</v>
      </c>
      <c r="O645" s="98">
        <f t="shared" si="55"/>
        <v>2222.2222222222222</v>
      </c>
      <c r="P645" s="98">
        <v>437.23326666666685</v>
      </c>
      <c r="Q645" s="98">
        <v>1104.0000000000002</v>
      </c>
      <c r="R645" s="98">
        <f t="shared" si="56"/>
        <v>24952.344377777776</v>
      </c>
      <c r="S645" s="98">
        <f t="shared" si="57"/>
        <v>24952.344377777776</v>
      </c>
      <c r="T645" s="98" t="s">
        <v>957</v>
      </c>
    </row>
    <row r="646" spans="1:20" ht="23.25" thickBot="1" x14ac:dyDescent="0.3">
      <c r="A646" s="257" t="s">
        <v>1667</v>
      </c>
      <c r="B646" s="106">
        <v>1</v>
      </c>
      <c r="C646" s="98">
        <f t="shared" si="58"/>
        <v>19050</v>
      </c>
      <c r="D646" s="98">
        <f t="shared" ref="D646:D709" si="60">E646+L646</f>
        <v>22504.322632675437</v>
      </c>
      <c r="E646" s="98">
        <v>19050</v>
      </c>
      <c r="F646" s="98">
        <v>0</v>
      </c>
      <c r="G646" s="98">
        <v>1500</v>
      </c>
      <c r="H646" s="98">
        <v>0</v>
      </c>
      <c r="I646" s="98">
        <v>2857.5</v>
      </c>
      <c r="J646" s="98">
        <v>571.5</v>
      </c>
      <c r="K646" s="98">
        <v>381</v>
      </c>
      <c r="L646" s="98">
        <f t="shared" si="59"/>
        <v>3454.3226326754393</v>
      </c>
      <c r="M646" s="98"/>
      <c r="N646" s="98">
        <f t="shared" ref="N646:N709" si="61">+(E646/30*5)/12</f>
        <v>264.58333333333331</v>
      </c>
      <c r="O646" s="98">
        <f t="shared" ref="O646:O709" si="62">+(E646/30*50)/12</f>
        <v>2645.8333333333335</v>
      </c>
      <c r="P646" s="98">
        <v>543.90596600877245</v>
      </c>
      <c r="Q646" s="98">
        <v>1314.45</v>
      </c>
      <c r="R646" s="98">
        <f t="shared" ref="R646:R709" si="63">E646+F646+G646+I646+J646+K646+L646+Q646+H646</f>
        <v>29128.772632675438</v>
      </c>
      <c r="S646" s="98">
        <f t="shared" ref="S646:S709" si="64">R646*B646</f>
        <v>29128.772632675438</v>
      </c>
      <c r="T646" s="98" t="s">
        <v>957</v>
      </c>
    </row>
    <row r="647" spans="1:20" ht="23.25" thickBot="1" x14ac:dyDescent="0.3">
      <c r="A647" s="257" t="s">
        <v>1668</v>
      </c>
      <c r="B647" s="106">
        <v>1</v>
      </c>
      <c r="C647" s="98">
        <f t="shared" si="58"/>
        <v>23500</v>
      </c>
      <c r="D647" s="98">
        <f t="shared" si="60"/>
        <v>27816.725644444443</v>
      </c>
      <c r="E647" s="98">
        <v>23500</v>
      </c>
      <c r="F647" s="98">
        <v>0</v>
      </c>
      <c r="G647" s="98">
        <v>1500</v>
      </c>
      <c r="H647" s="98">
        <v>0</v>
      </c>
      <c r="I647" s="98">
        <v>3525</v>
      </c>
      <c r="J647" s="98">
        <v>705</v>
      </c>
      <c r="K647" s="98">
        <v>470</v>
      </c>
      <c r="L647" s="98">
        <f t="shared" si="59"/>
        <v>4316.7256444444447</v>
      </c>
      <c r="M647" s="98"/>
      <c r="N647" s="98">
        <f t="shared" si="61"/>
        <v>326.38888888888891</v>
      </c>
      <c r="O647" s="98">
        <f t="shared" si="62"/>
        <v>3263.8888888888891</v>
      </c>
      <c r="P647" s="98">
        <v>726.44786666666687</v>
      </c>
      <c r="Q647" s="98">
        <v>1621.5</v>
      </c>
      <c r="R647" s="98">
        <f t="shared" si="63"/>
        <v>35638.225644444443</v>
      </c>
      <c r="S647" s="98">
        <f t="shared" si="64"/>
        <v>35638.225644444443</v>
      </c>
      <c r="T647" s="98" t="s">
        <v>957</v>
      </c>
    </row>
    <row r="648" spans="1:20" ht="15.75" thickBot="1" x14ac:dyDescent="0.3">
      <c r="A648" s="257" t="s">
        <v>1669</v>
      </c>
      <c r="B648" s="106">
        <v>1</v>
      </c>
      <c r="C648" s="98">
        <f t="shared" si="58"/>
        <v>16000</v>
      </c>
      <c r="D648" s="98">
        <f t="shared" si="60"/>
        <v>18881.677711111111</v>
      </c>
      <c r="E648" s="98">
        <v>16000</v>
      </c>
      <c r="F648" s="98">
        <v>0</v>
      </c>
      <c r="G648" s="98">
        <v>1500</v>
      </c>
      <c r="H648" s="98">
        <v>0</v>
      </c>
      <c r="I648" s="98">
        <v>2400</v>
      </c>
      <c r="J648" s="98">
        <v>480</v>
      </c>
      <c r="K648" s="98">
        <v>320</v>
      </c>
      <c r="L648" s="98">
        <f t="shared" si="59"/>
        <v>2881.6777111111114</v>
      </c>
      <c r="M648" s="98"/>
      <c r="N648" s="98">
        <f t="shared" si="61"/>
        <v>222.22222222222226</v>
      </c>
      <c r="O648" s="98">
        <f t="shared" si="62"/>
        <v>2222.2222222222222</v>
      </c>
      <c r="P648" s="98">
        <v>437.23326666666685</v>
      </c>
      <c r="Q648" s="98">
        <v>1104.0000000000002</v>
      </c>
      <c r="R648" s="98">
        <f t="shared" si="63"/>
        <v>24685.677711111111</v>
      </c>
      <c r="S648" s="98">
        <f t="shared" si="64"/>
        <v>24685.677711111111</v>
      </c>
      <c r="T648" s="98" t="s">
        <v>957</v>
      </c>
    </row>
    <row r="649" spans="1:20" ht="23.25" thickBot="1" x14ac:dyDescent="0.3">
      <c r="A649" s="257" t="s">
        <v>1670</v>
      </c>
      <c r="B649" s="106">
        <v>1</v>
      </c>
      <c r="C649" s="98">
        <f t="shared" si="58"/>
        <v>16000</v>
      </c>
      <c r="D649" s="98">
        <f t="shared" si="60"/>
        <v>18881.677711111111</v>
      </c>
      <c r="E649" s="98">
        <v>16000</v>
      </c>
      <c r="F649" s="98">
        <v>0</v>
      </c>
      <c r="G649" s="98">
        <v>1500</v>
      </c>
      <c r="H649" s="98">
        <v>0</v>
      </c>
      <c r="I649" s="98">
        <v>2400</v>
      </c>
      <c r="J649" s="98">
        <v>480</v>
      </c>
      <c r="K649" s="98">
        <v>320</v>
      </c>
      <c r="L649" s="98">
        <f t="shared" si="59"/>
        <v>2881.6777111111114</v>
      </c>
      <c r="M649" s="98"/>
      <c r="N649" s="98">
        <f t="shared" si="61"/>
        <v>222.22222222222226</v>
      </c>
      <c r="O649" s="98">
        <f t="shared" si="62"/>
        <v>2222.2222222222222</v>
      </c>
      <c r="P649" s="98">
        <v>437.23326666666685</v>
      </c>
      <c r="Q649" s="98">
        <v>1104.0000000000002</v>
      </c>
      <c r="R649" s="98">
        <f t="shared" si="63"/>
        <v>24685.677711111111</v>
      </c>
      <c r="S649" s="98">
        <f t="shared" si="64"/>
        <v>24685.677711111111</v>
      </c>
      <c r="T649" s="98" t="s">
        <v>957</v>
      </c>
    </row>
    <row r="650" spans="1:20" ht="34.5" thickBot="1" x14ac:dyDescent="0.3">
      <c r="A650" s="257" t="s">
        <v>1671</v>
      </c>
      <c r="B650" s="106">
        <v>1</v>
      </c>
      <c r="C650" s="98">
        <f t="shared" si="58"/>
        <v>16000</v>
      </c>
      <c r="D650" s="98">
        <f t="shared" si="60"/>
        <v>18881.677711111111</v>
      </c>
      <c r="E650" s="98">
        <v>16000</v>
      </c>
      <c r="F650" s="98">
        <v>0</v>
      </c>
      <c r="G650" s="98">
        <v>1500</v>
      </c>
      <c r="H650" s="98">
        <v>0</v>
      </c>
      <c r="I650" s="98">
        <v>2400</v>
      </c>
      <c r="J650" s="98">
        <v>480</v>
      </c>
      <c r="K650" s="98">
        <v>320</v>
      </c>
      <c r="L650" s="98">
        <f t="shared" si="59"/>
        <v>2881.6777111111114</v>
      </c>
      <c r="M650" s="98"/>
      <c r="N650" s="98">
        <f t="shared" si="61"/>
        <v>222.22222222222226</v>
      </c>
      <c r="O650" s="98">
        <f t="shared" si="62"/>
        <v>2222.2222222222222</v>
      </c>
      <c r="P650" s="98">
        <v>437.23326666666685</v>
      </c>
      <c r="Q650" s="98">
        <v>1104.0000000000002</v>
      </c>
      <c r="R650" s="98">
        <f t="shared" si="63"/>
        <v>24685.677711111111</v>
      </c>
      <c r="S650" s="98">
        <f t="shared" si="64"/>
        <v>24685.677711111111</v>
      </c>
      <c r="T650" s="98" t="s">
        <v>957</v>
      </c>
    </row>
    <row r="651" spans="1:20" ht="15.75" thickBot="1" x14ac:dyDescent="0.3">
      <c r="A651" s="257" t="s">
        <v>1672</v>
      </c>
      <c r="B651" s="106">
        <v>1</v>
      </c>
      <c r="C651" s="98">
        <f t="shared" si="58"/>
        <v>23500</v>
      </c>
      <c r="D651" s="98">
        <f t="shared" si="60"/>
        <v>27816.725644444443</v>
      </c>
      <c r="E651" s="98">
        <v>23500</v>
      </c>
      <c r="F651" s="98">
        <v>0</v>
      </c>
      <c r="G651" s="98">
        <v>1500</v>
      </c>
      <c r="H651" s="98">
        <v>0</v>
      </c>
      <c r="I651" s="98">
        <v>3525</v>
      </c>
      <c r="J651" s="98">
        <v>705</v>
      </c>
      <c r="K651" s="98">
        <v>470</v>
      </c>
      <c r="L651" s="98">
        <f t="shared" si="59"/>
        <v>4316.7256444444447</v>
      </c>
      <c r="M651" s="98"/>
      <c r="N651" s="98">
        <f t="shared" si="61"/>
        <v>326.38888888888891</v>
      </c>
      <c r="O651" s="98">
        <f t="shared" si="62"/>
        <v>3263.8888888888891</v>
      </c>
      <c r="P651" s="98">
        <v>726.44786666666687</v>
      </c>
      <c r="Q651" s="98">
        <v>1621.5</v>
      </c>
      <c r="R651" s="98">
        <f t="shared" si="63"/>
        <v>35638.225644444443</v>
      </c>
      <c r="S651" s="98">
        <f t="shared" si="64"/>
        <v>35638.225644444443</v>
      </c>
      <c r="T651" s="98" t="s">
        <v>957</v>
      </c>
    </row>
    <row r="652" spans="1:20" ht="15.75" thickBot="1" x14ac:dyDescent="0.3">
      <c r="A652" s="257" t="s">
        <v>1673</v>
      </c>
      <c r="B652" s="106">
        <v>1</v>
      </c>
      <c r="C652" s="98">
        <f t="shared" si="58"/>
        <v>23500</v>
      </c>
      <c r="D652" s="98">
        <f t="shared" si="60"/>
        <v>27816.725644444443</v>
      </c>
      <c r="E652" s="98">
        <v>23500</v>
      </c>
      <c r="F652" s="98">
        <v>0</v>
      </c>
      <c r="G652" s="98">
        <v>1500</v>
      </c>
      <c r="H652" s="98">
        <v>0</v>
      </c>
      <c r="I652" s="98">
        <v>3525</v>
      </c>
      <c r="J652" s="98">
        <v>705</v>
      </c>
      <c r="K652" s="98">
        <v>470</v>
      </c>
      <c r="L652" s="98">
        <f t="shared" si="59"/>
        <v>4316.7256444444447</v>
      </c>
      <c r="M652" s="98"/>
      <c r="N652" s="98">
        <f t="shared" si="61"/>
        <v>326.38888888888891</v>
      </c>
      <c r="O652" s="98">
        <f t="shared" si="62"/>
        <v>3263.8888888888891</v>
      </c>
      <c r="P652" s="98">
        <v>726.44786666666687</v>
      </c>
      <c r="Q652" s="98">
        <v>1621.5</v>
      </c>
      <c r="R652" s="98">
        <f t="shared" si="63"/>
        <v>35638.225644444443</v>
      </c>
      <c r="S652" s="98">
        <f t="shared" si="64"/>
        <v>35638.225644444443</v>
      </c>
      <c r="T652" s="98" t="s">
        <v>957</v>
      </c>
    </row>
    <row r="653" spans="1:20" ht="23.25" thickBot="1" x14ac:dyDescent="0.3">
      <c r="A653" s="257" t="s">
        <v>1674</v>
      </c>
      <c r="B653" s="106">
        <v>1</v>
      </c>
      <c r="C653" s="98">
        <f t="shared" si="58"/>
        <v>19050</v>
      </c>
      <c r="D653" s="98">
        <f t="shared" si="60"/>
        <v>22504.322632675437</v>
      </c>
      <c r="E653" s="98">
        <v>19050</v>
      </c>
      <c r="F653" s="98">
        <v>0</v>
      </c>
      <c r="G653" s="98">
        <v>1500</v>
      </c>
      <c r="H653" s="98">
        <v>0</v>
      </c>
      <c r="I653" s="98">
        <v>2857.5</v>
      </c>
      <c r="J653" s="98">
        <v>571.5</v>
      </c>
      <c r="K653" s="98">
        <v>381</v>
      </c>
      <c r="L653" s="98">
        <f t="shared" si="59"/>
        <v>3454.3226326754393</v>
      </c>
      <c r="M653" s="98"/>
      <c r="N653" s="98">
        <f t="shared" si="61"/>
        <v>264.58333333333331</v>
      </c>
      <c r="O653" s="98">
        <f t="shared" si="62"/>
        <v>2645.8333333333335</v>
      </c>
      <c r="P653" s="98">
        <v>543.90596600877245</v>
      </c>
      <c r="Q653" s="98">
        <v>1314.45</v>
      </c>
      <c r="R653" s="98">
        <f t="shared" si="63"/>
        <v>29128.772632675438</v>
      </c>
      <c r="S653" s="98">
        <f t="shared" si="64"/>
        <v>29128.772632675438</v>
      </c>
      <c r="T653" s="98" t="s">
        <v>957</v>
      </c>
    </row>
    <row r="654" spans="1:20" ht="23.25" thickBot="1" x14ac:dyDescent="0.3">
      <c r="A654" s="257" t="s">
        <v>1675</v>
      </c>
      <c r="B654" s="106">
        <v>1</v>
      </c>
      <c r="C654" s="98">
        <f t="shared" si="58"/>
        <v>19050</v>
      </c>
      <c r="D654" s="98">
        <f t="shared" si="60"/>
        <v>22504.322632675437</v>
      </c>
      <c r="E654" s="98">
        <v>19050</v>
      </c>
      <c r="F654" s="98">
        <v>0</v>
      </c>
      <c r="G654" s="98">
        <v>1500</v>
      </c>
      <c r="H654" s="98">
        <v>0</v>
      </c>
      <c r="I654" s="98">
        <v>2857.5</v>
      </c>
      <c r="J654" s="98">
        <v>571.5</v>
      </c>
      <c r="K654" s="98">
        <v>381</v>
      </c>
      <c r="L654" s="98">
        <f t="shared" si="59"/>
        <v>3454.3226326754393</v>
      </c>
      <c r="M654" s="98"/>
      <c r="N654" s="98">
        <f t="shared" si="61"/>
        <v>264.58333333333331</v>
      </c>
      <c r="O654" s="98">
        <f t="shared" si="62"/>
        <v>2645.8333333333335</v>
      </c>
      <c r="P654" s="98">
        <v>543.90596600877245</v>
      </c>
      <c r="Q654" s="98">
        <v>1314.45</v>
      </c>
      <c r="R654" s="98">
        <f t="shared" si="63"/>
        <v>29128.772632675438</v>
      </c>
      <c r="S654" s="98">
        <f t="shared" si="64"/>
        <v>29128.772632675438</v>
      </c>
      <c r="T654" s="98" t="s">
        <v>957</v>
      </c>
    </row>
    <row r="655" spans="1:20" ht="23.25" thickBot="1" x14ac:dyDescent="0.3">
      <c r="A655" s="257" t="s">
        <v>1676</v>
      </c>
      <c r="B655" s="106">
        <v>1</v>
      </c>
      <c r="C655" s="98">
        <f t="shared" si="58"/>
        <v>23500</v>
      </c>
      <c r="D655" s="98">
        <f t="shared" si="60"/>
        <v>27816.725644444443</v>
      </c>
      <c r="E655" s="98">
        <v>23500</v>
      </c>
      <c r="F655" s="98">
        <v>0</v>
      </c>
      <c r="G655" s="98">
        <v>1500</v>
      </c>
      <c r="H655" s="98">
        <v>0</v>
      </c>
      <c r="I655" s="98">
        <v>3525</v>
      </c>
      <c r="J655" s="98">
        <v>705</v>
      </c>
      <c r="K655" s="98">
        <v>470</v>
      </c>
      <c r="L655" s="98">
        <f t="shared" si="59"/>
        <v>4316.7256444444447</v>
      </c>
      <c r="M655" s="98"/>
      <c r="N655" s="98">
        <f t="shared" si="61"/>
        <v>326.38888888888891</v>
      </c>
      <c r="O655" s="98">
        <f t="shared" si="62"/>
        <v>3263.8888888888891</v>
      </c>
      <c r="P655" s="98">
        <v>726.44786666666687</v>
      </c>
      <c r="Q655" s="98">
        <v>1621.5</v>
      </c>
      <c r="R655" s="98">
        <f t="shared" si="63"/>
        <v>35638.225644444443</v>
      </c>
      <c r="S655" s="98">
        <f t="shared" si="64"/>
        <v>35638.225644444443</v>
      </c>
      <c r="T655" s="98" t="s">
        <v>957</v>
      </c>
    </row>
    <row r="656" spans="1:20" ht="23.25" thickBot="1" x14ac:dyDescent="0.3">
      <c r="A656" s="257" t="s">
        <v>1677</v>
      </c>
      <c r="B656" s="106">
        <v>1</v>
      </c>
      <c r="C656" s="98">
        <f t="shared" si="58"/>
        <v>16000</v>
      </c>
      <c r="D656" s="98">
        <f t="shared" si="60"/>
        <v>18881.677711111111</v>
      </c>
      <c r="E656" s="98">
        <v>16000</v>
      </c>
      <c r="F656" s="98">
        <v>0</v>
      </c>
      <c r="G656" s="98">
        <v>1500</v>
      </c>
      <c r="H656" s="98">
        <v>0</v>
      </c>
      <c r="I656" s="98">
        <v>2400</v>
      </c>
      <c r="J656" s="98">
        <v>480</v>
      </c>
      <c r="K656" s="98">
        <v>320</v>
      </c>
      <c r="L656" s="98">
        <f t="shared" si="59"/>
        <v>2881.6777111111114</v>
      </c>
      <c r="M656" s="98"/>
      <c r="N656" s="98">
        <f t="shared" si="61"/>
        <v>222.22222222222226</v>
      </c>
      <c r="O656" s="98">
        <f t="shared" si="62"/>
        <v>2222.2222222222222</v>
      </c>
      <c r="P656" s="98">
        <v>437.23326666666685</v>
      </c>
      <c r="Q656" s="98">
        <v>1104.0000000000002</v>
      </c>
      <c r="R656" s="98">
        <f t="shared" si="63"/>
        <v>24685.677711111111</v>
      </c>
      <c r="S656" s="98">
        <f t="shared" si="64"/>
        <v>24685.677711111111</v>
      </c>
      <c r="T656" s="98" t="s">
        <v>957</v>
      </c>
    </row>
    <row r="657" spans="1:20" ht="15.75" thickBot="1" x14ac:dyDescent="0.3">
      <c r="A657" s="257" t="s">
        <v>1678</v>
      </c>
      <c r="B657" s="106">
        <v>1</v>
      </c>
      <c r="C657" s="98">
        <f t="shared" si="58"/>
        <v>16000</v>
      </c>
      <c r="D657" s="98">
        <f t="shared" si="60"/>
        <v>18881.677711111111</v>
      </c>
      <c r="E657" s="98">
        <v>16000</v>
      </c>
      <c r="F657" s="98">
        <v>0</v>
      </c>
      <c r="G657" s="98">
        <v>1500</v>
      </c>
      <c r="H657" s="98">
        <v>0</v>
      </c>
      <c r="I657" s="98">
        <v>2400</v>
      </c>
      <c r="J657" s="98">
        <v>480</v>
      </c>
      <c r="K657" s="98">
        <v>320</v>
      </c>
      <c r="L657" s="98">
        <f t="shared" si="59"/>
        <v>2881.6777111111114</v>
      </c>
      <c r="M657" s="98"/>
      <c r="N657" s="98">
        <f t="shared" si="61"/>
        <v>222.22222222222226</v>
      </c>
      <c r="O657" s="98">
        <f t="shared" si="62"/>
        <v>2222.2222222222222</v>
      </c>
      <c r="P657" s="98">
        <v>437.23326666666685</v>
      </c>
      <c r="Q657" s="98">
        <v>1104.0000000000002</v>
      </c>
      <c r="R657" s="98">
        <f t="shared" si="63"/>
        <v>24685.677711111111</v>
      </c>
      <c r="S657" s="98">
        <f t="shared" si="64"/>
        <v>24685.677711111111</v>
      </c>
      <c r="T657" s="98" t="s">
        <v>957</v>
      </c>
    </row>
    <row r="658" spans="1:20" ht="15.75" thickBot="1" x14ac:dyDescent="0.3">
      <c r="A658" s="257" t="s">
        <v>1679</v>
      </c>
      <c r="B658" s="106">
        <v>1</v>
      </c>
      <c r="C658" s="98">
        <f t="shared" si="58"/>
        <v>23500</v>
      </c>
      <c r="D658" s="98">
        <f t="shared" si="60"/>
        <v>27816.725644444443</v>
      </c>
      <c r="E658" s="98">
        <v>23500</v>
      </c>
      <c r="F658" s="98">
        <v>0</v>
      </c>
      <c r="G658" s="98">
        <v>1500</v>
      </c>
      <c r="H658" s="98">
        <v>0</v>
      </c>
      <c r="I658" s="98">
        <v>3525</v>
      </c>
      <c r="J658" s="98">
        <v>705</v>
      </c>
      <c r="K658" s="98">
        <v>470</v>
      </c>
      <c r="L658" s="98">
        <f t="shared" si="59"/>
        <v>4316.7256444444447</v>
      </c>
      <c r="M658" s="98"/>
      <c r="N658" s="98">
        <f t="shared" si="61"/>
        <v>326.38888888888891</v>
      </c>
      <c r="O658" s="98">
        <f t="shared" si="62"/>
        <v>3263.8888888888891</v>
      </c>
      <c r="P658" s="98">
        <v>726.44786666666687</v>
      </c>
      <c r="Q658" s="98">
        <v>1621.5</v>
      </c>
      <c r="R658" s="98">
        <f t="shared" si="63"/>
        <v>35638.225644444443</v>
      </c>
      <c r="S658" s="98">
        <f t="shared" si="64"/>
        <v>35638.225644444443</v>
      </c>
      <c r="T658" s="98" t="s">
        <v>957</v>
      </c>
    </row>
    <row r="659" spans="1:20" ht="15.75" thickBot="1" x14ac:dyDescent="0.3">
      <c r="A659" s="257" t="s">
        <v>1680</v>
      </c>
      <c r="B659" s="106">
        <v>1</v>
      </c>
      <c r="C659" s="98">
        <f t="shared" si="58"/>
        <v>15095.560000000001</v>
      </c>
      <c r="D659" s="98">
        <f t="shared" si="60"/>
        <v>17812.227657777781</v>
      </c>
      <c r="E659" s="98">
        <v>15095.560000000001</v>
      </c>
      <c r="F659" s="98">
        <v>0</v>
      </c>
      <c r="G659" s="98">
        <v>1500</v>
      </c>
      <c r="H659" s="98">
        <v>0</v>
      </c>
      <c r="I659" s="98">
        <v>2264.3340000000003</v>
      </c>
      <c r="J659" s="98">
        <v>452.86680000000007</v>
      </c>
      <c r="K659" s="98">
        <v>301.91120000000006</v>
      </c>
      <c r="L659" s="98">
        <f t="shared" si="59"/>
        <v>2716.667657777778</v>
      </c>
      <c r="M659" s="98"/>
      <c r="N659" s="98">
        <f t="shared" si="61"/>
        <v>209.66055555555559</v>
      </c>
      <c r="O659" s="98">
        <f t="shared" si="62"/>
        <v>2096.6055555555558</v>
      </c>
      <c r="P659" s="98">
        <v>410.40154666666655</v>
      </c>
      <c r="Q659" s="98">
        <v>1041.5936400000003</v>
      </c>
      <c r="R659" s="98">
        <f t="shared" si="63"/>
        <v>23372.933297777774</v>
      </c>
      <c r="S659" s="98">
        <f t="shared" si="64"/>
        <v>23372.933297777774</v>
      </c>
      <c r="T659" s="98" t="s">
        <v>957</v>
      </c>
    </row>
    <row r="660" spans="1:20" ht="15.75" thickBot="1" x14ac:dyDescent="0.3">
      <c r="A660" s="257" t="s">
        <v>977</v>
      </c>
      <c r="B660" s="106">
        <v>1</v>
      </c>
      <c r="C660" s="98">
        <f t="shared" si="58"/>
        <v>17258.919999999998</v>
      </c>
      <c r="D660" s="98">
        <f t="shared" si="60"/>
        <v>20370.280671111108</v>
      </c>
      <c r="E660" s="98">
        <v>17258.919999999998</v>
      </c>
      <c r="F660" s="98">
        <v>719.12166666666656</v>
      </c>
      <c r="G660" s="98">
        <v>0</v>
      </c>
      <c r="H660" s="98">
        <v>0</v>
      </c>
      <c r="I660" s="98">
        <v>2588.8379999999997</v>
      </c>
      <c r="J660" s="98">
        <v>517.7675999999999</v>
      </c>
      <c r="K660" s="98">
        <v>345.17839999999995</v>
      </c>
      <c r="L660" s="98">
        <f t="shared" si="59"/>
        <v>3111.3606711111106</v>
      </c>
      <c r="M660" s="98"/>
      <c r="N660" s="98">
        <f t="shared" si="61"/>
        <v>239.70722222222221</v>
      </c>
      <c r="O660" s="98">
        <f t="shared" si="62"/>
        <v>2397.0722222222221</v>
      </c>
      <c r="P660" s="98">
        <v>474.58122666666645</v>
      </c>
      <c r="Q660" s="98">
        <v>1190.8654799999999</v>
      </c>
      <c r="R660" s="98">
        <f t="shared" si="63"/>
        <v>25732.051817777774</v>
      </c>
      <c r="S660" s="98">
        <f t="shared" si="64"/>
        <v>25732.051817777774</v>
      </c>
      <c r="T660" s="98" t="s">
        <v>957</v>
      </c>
    </row>
    <row r="661" spans="1:20" ht="15.75" thickBot="1" x14ac:dyDescent="0.3">
      <c r="A661" s="257" t="s">
        <v>1681</v>
      </c>
      <c r="B661" s="106">
        <v>1</v>
      </c>
      <c r="C661" s="98">
        <f t="shared" si="58"/>
        <v>19050</v>
      </c>
      <c r="D661" s="98">
        <f t="shared" si="60"/>
        <v>22504.322632675437</v>
      </c>
      <c r="E661" s="98">
        <v>19050</v>
      </c>
      <c r="F661" s="98">
        <v>0</v>
      </c>
      <c r="G661" s="98">
        <v>1500</v>
      </c>
      <c r="H661" s="98">
        <v>0</v>
      </c>
      <c r="I661" s="98">
        <v>2857.5</v>
      </c>
      <c r="J661" s="98">
        <v>571.5</v>
      </c>
      <c r="K661" s="98">
        <v>381</v>
      </c>
      <c r="L661" s="98">
        <f t="shared" si="59"/>
        <v>3454.3226326754393</v>
      </c>
      <c r="M661" s="98"/>
      <c r="N661" s="98">
        <f t="shared" si="61"/>
        <v>264.58333333333331</v>
      </c>
      <c r="O661" s="98">
        <f t="shared" si="62"/>
        <v>2645.8333333333335</v>
      </c>
      <c r="P661" s="98">
        <v>543.90596600877245</v>
      </c>
      <c r="Q661" s="98">
        <v>1314.45</v>
      </c>
      <c r="R661" s="98">
        <f t="shared" si="63"/>
        <v>29128.772632675438</v>
      </c>
      <c r="S661" s="98">
        <f t="shared" si="64"/>
        <v>29128.772632675438</v>
      </c>
      <c r="T661" s="98" t="s">
        <v>957</v>
      </c>
    </row>
    <row r="662" spans="1:20" ht="15.75" thickBot="1" x14ac:dyDescent="0.3">
      <c r="A662" s="257" t="s">
        <v>1682</v>
      </c>
      <c r="B662" s="106">
        <v>1</v>
      </c>
      <c r="C662" s="98">
        <f t="shared" si="58"/>
        <v>19050</v>
      </c>
      <c r="D662" s="98">
        <f t="shared" si="60"/>
        <v>22504.322632675437</v>
      </c>
      <c r="E662" s="98">
        <v>19050</v>
      </c>
      <c r="F662" s="98">
        <v>0</v>
      </c>
      <c r="G662" s="98">
        <v>1500</v>
      </c>
      <c r="H662" s="98">
        <v>0</v>
      </c>
      <c r="I662" s="98">
        <v>2857.5</v>
      </c>
      <c r="J662" s="98">
        <v>571.5</v>
      </c>
      <c r="K662" s="98">
        <v>381</v>
      </c>
      <c r="L662" s="98">
        <f t="shared" si="59"/>
        <v>3454.3226326754393</v>
      </c>
      <c r="M662" s="98"/>
      <c r="N662" s="98">
        <f t="shared" si="61"/>
        <v>264.58333333333331</v>
      </c>
      <c r="O662" s="98">
        <f t="shared" si="62"/>
        <v>2645.8333333333335</v>
      </c>
      <c r="P662" s="98">
        <v>543.90596600877245</v>
      </c>
      <c r="Q662" s="98">
        <v>1314.45</v>
      </c>
      <c r="R662" s="98">
        <f t="shared" si="63"/>
        <v>29128.772632675438</v>
      </c>
      <c r="S662" s="98">
        <f t="shared" si="64"/>
        <v>29128.772632675438</v>
      </c>
      <c r="T662" s="98" t="s">
        <v>957</v>
      </c>
    </row>
    <row r="663" spans="1:20" ht="23.25" thickBot="1" x14ac:dyDescent="0.3">
      <c r="A663" s="257" t="s">
        <v>1683</v>
      </c>
      <c r="B663" s="106">
        <v>1</v>
      </c>
      <c r="C663" s="98">
        <f t="shared" si="58"/>
        <v>16000</v>
      </c>
      <c r="D663" s="98">
        <f t="shared" si="60"/>
        <v>18881.677711111111</v>
      </c>
      <c r="E663" s="98">
        <v>16000</v>
      </c>
      <c r="F663" s="98">
        <v>0</v>
      </c>
      <c r="G663" s="98">
        <v>1500</v>
      </c>
      <c r="H663" s="98">
        <v>0</v>
      </c>
      <c r="I663" s="98">
        <v>2400</v>
      </c>
      <c r="J663" s="98">
        <v>480</v>
      </c>
      <c r="K663" s="98">
        <v>320</v>
      </c>
      <c r="L663" s="98">
        <f t="shared" si="59"/>
        <v>2881.6777111111114</v>
      </c>
      <c r="M663" s="98"/>
      <c r="N663" s="98">
        <f t="shared" si="61"/>
        <v>222.22222222222226</v>
      </c>
      <c r="O663" s="98">
        <f t="shared" si="62"/>
        <v>2222.2222222222222</v>
      </c>
      <c r="P663" s="98">
        <v>437.23326666666685</v>
      </c>
      <c r="Q663" s="98">
        <v>1104.0000000000002</v>
      </c>
      <c r="R663" s="98">
        <f t="shared" si="63"/>
        <v>24685.677711111111</v>
      </c>
      <c r="S663" s="98">
        <f t="shared" si="64"/>
        <v>24685.677711111111</v>
      </c>
      <c r="T663" s="98" t="s">
        <v>957</v>
      </c>
    </row>
    <row r="664" spans="1:20" ht="23.25" thickBot="1" x14ac:dyDescent="0.3">
      <c r="A664" s="257" t="s">
        <v>1684</v>
      </c>
      <c r="B664" s="106">
        <v>1</v>
      </c>
      <c r="C664" s="98">
        <f t="shared" si="58"/>
        <v>23500</v>
      </c>
      <c r="D664" s="98">
        <f t="shared" si="60"/>
        <v>27816.725644444443</v>
      </c>
      <c r="E664" s="98">
        <v>23500</v>
      </c>
      <c r="F664" s="98">
        <v>0</v>
      </c>
      <c r="G664" s="98">
        <v>1500</v>
      </c>
      <c r="H664" s="98">
        <v>0</v>
      </c>
      <c r="I664" s="98">
        <v>3525</v>
      </c>
      <c r="J664" s="98">
        <v>705</v>
      </c>
      <c r="K664" s="98">
        <v>470</v>
      </c>
      <c r="L664" s="98">
        <f t="shared" si="59"/>
        <v>4316.7256444444447</v>
      </c>
      <c r="M664" s="98"/>
      <c r="N664" s="98">
        <f t="shared" si="61"/>
        <v>326.38888888888891</v>
      </c>
      <c r="O664" s="98">
        <f t="shared" si="62"/>
        <v>3263.8888888888891</v>
      </c>
      <c r="P664" s="98">
        <v>726.44786666666687</v>
      </c>
      <c r="Q664" s="98">
        <v>1621.5</v>
      </c>
      <c r="R664" s="98">
        <f t="shared" si="63"/>
        <v>35638.225644444443</v>
      </c>
      <c r="S664" s="98">
        <f t="shared" si="64"/>
        <v>35638.225644444443</v>
      </c>
      <c r="T664" s="98" t="s">
        <v>957</v>
      </c>
    </row>
    <row r="665" spans="1:20" ht="23.25" thickBot="1" x14ac:dyDescent="0.3">
      <c r="A665" s="257" t="s">
        <v>1685</v>
      </c>
      <c r="B665" s="106">
        <v>1</v>
      </c>
      <c r="C665" s="98">
        <f t="shared" si="58"/>
        <v>23500</v>
      </c>
      <c r="D665" s="98">
        <f t="shared" si="60"/>
        <v>27816.725644444443</v>
      </c>
      <c r="E665" s="98">
        <v>23500</v>
      </c>
      <c r="F665" s="98">
        <v>0</v>
      </c>
      <c r="G665" s="98">
        <v>1500</v>
      </c>
      <c r="H665" s="98">
        <v>0</v>
      </c>
      <c r="I665" s="98">
        <v>3525</v>
      </c>
      <c r="J665" s="98">
        <v>705</v>
      </c>
      <c r="K665" s="98">
        <v>470</v>
      </c>
      <c r="L665" s="98">
        <f t="shared" si="59"/>
        <v>4316.7256444444447</v>
      </c>
      <c r="M665" s="98"/>
      <c r="N665" s="98">
        <f t="shared" si="61"/>
        <v>326.38888888888891</v>
      </c>
      <c r="O665" s="98">
        <f t="shared" si="62"/>
        <v>3263.8888888888891</v>
      </c>
      <c r="P665" s="98">
        <v>726.44786666666687</v>
      </c>
      <c r="Q665" s="98">
        <v>1621.5</v>
      </c>
      <c r="R665" s="98">
        <f t="shared" si="63"/>
        <v>35638.225644444443</v>
      </c>
      <c r="S665" s="98">
        <f t="shared" si="64"/>
        <v>35638.225644444443</v>
      </c>
      <c r="T665" s="98" t="s">
        <v>957</v>
      </c>
    </row>
    <row r="666" spans="1:20" ht="23.25" thickBot="1" x14ac:dyDescent="0.3">
      <c r="A666" s="257" t="s">
        <v>1686</v>
      </c>
      <c r="B666" s="106">
        <v>1</v>
      </c>
      <c r="C666" s="98">
        <f t="shared" si="58"/>
        <v>17550</v>
      </c>
      <c r="D666" s="98">
        <f t="shared" si="60"/>
        <v>20714.4666</v>
      </c>
      <c r="E666" s="98">
        <v>17550</v>
      </c>
      <c r="F666" s="98">
        <v>0</v>
      </c>
      <c r="G666" s="98">
        <v>0</v>
      </c>
      <c r="H666" s="98">
        <v>0</v>
      </c>
      <c r="I666" s="98">
        <v>2632.5</v>
      </c>
      <c r="J666" s="98">
        <v>526.5</v>
      </c>
      <c r="K666" s="98">
        <v>351</v>
      </c>
      <c r="L666" s="98">
        <f t="shared" si="59"/>
        <v>3164.4666000000007</v>
      </c>
      <c r="M666" s="98"/>
      <c r="N666" s="98">
        <f t="shared" si="61"/>
        <v>243.75</v>
      </c>
      <c r="O666" s="98">
        <f t="shared" si="62"/>
        <v>2437.5</v>
      </c>
      <c r="P666" s="98">
        <v>483.2166000000006</v>
      </c>
      <c r="Q666" s="98">
        <v>1210.95</v>
      </c>
      <c r="R666" s="98">
        <f t="shared" si="63"/>
        <v>25435.4166</v>
      </c>
      <c r="S666" s="98">
        <f t="shared" si="64"/>
        <v>25435.4166</v>
      </c>
      <c r="T666" s="98" t="s">
        <v>957</v>
      </c>
    </row>
    <row r="667" spans="1:20" ht="23.25" thickBot="1" x14ac:dyDescent="0.3">
      <c r="A667" s="257" t="s">
        <v>1687</v>
      </c>
      <c r="B667" s="106">
        <v>1</v>
      </c>
      <c r="C667" s="98">
        <f t="shared" si="58"/>
        <v>23992</v>
      </c>
      <c r="D667" s="98">
        <f t="shared" si="60"/>
        <v>28399.964311111111</v>
      </c>
      <c r="E667" s="98">
        <v>23992</v>
      </c>
      <c r="F667" s="98">
        <v>0</v>
      </c>
      <c r="G667" s="98">
        <v>0</v>
      </c>
      <c r="H667" s="98">
        <v>0</v>
      </c>
      <c r="I667" s="98">
        <v>3598.7999999999997</v>
      </c>
      <c r="J667" s="98">
        <v>719.75999999999988</v>
      </c>
      <c r="K667" s="98">
        <v>479.84</v>
      </c>
      <c r="L667" s="98">
        <f t="shared" si="59"/>
        <v>4407.9643111111109</v>
      </c>
      <c r="M667" s="98"/>
      <c r="N667" s="98">
        <f t="shared" si="61"/>
        <v>333.22222222222223</v>
      </c>
      <c r="O667" s="98">
        <f t="shared" si="62"/>
        <v>3332.2222222222222</v>
      </c>
      <c r="P667" s="98">
        <v>742.51986666666699</v>
      </c>
      <c r="Q667" s="98">
        <v>1655.4480000000001</v>
      </c>
      <c r="R667" s="98">
        <f t="shared" si="63"/>
        <v>34853.812311111105</v>
      </c>
      <c r="S667" s="98">
        <f t="shared" si="64"/>
        <v>34853.812311111105</v>
      </c>
      <c r="T667" s="98" t="s">
        <v>957</v>
      </c>
    </row>
    <row r="668" spans="1:20" ht="15.75" thickBot="1" x14ac:dyDescent="0.3">
      <c r="A668" s="257" t="s">
        <v>1688</v>
      </c>
      <c r="B668" s="106">
        <v>1</v>
      </c>
      <c r="C668" s="98">
        <f t="shared" si="58"/>
        <v>23500</v>
      </c>
      <c r="D668" s="98">
        <f t="shared" si="60"/>
        <v>27816.725644444443</v>
      </c>
      <c r="E668" s="98">
        <v>23500</v>
      </c>
      <c r="F668" s="98">
        <v>0</v>
      </c>
      <c r="G668" s="98">
        <v>1500</v>
      </c>
      <c r="H668" s="98">
        <v>0</v>
      </c>
      <c r="I668" s="98">
        <v>3525</v>
      </c>
      <c r="J668" s="98">
        <v>705</v>
      </c>
      <c r="K668" s="98">
        <v>470</v>
      </c>
      <c r="L668" s="98">
        <f t="shared" si="59"/>
        <v>4316.7256444444447</v>
      </c>
      <c r="M668" s="98"/>
      <c r="N668" s="98">
        <f t="shared" si="61"/>
        <v>326.38888888888891</v>
      </c>
      <c r="O668" s="98">
        <f t="shared" si="62"/>
        <v>3263.8888888888891</v>
      </c>
      <c r="P668" s="98">
        <v>726.44786666666687</v>
      </c>
      <c r="Q668" s="98">
        <v>1621.5</v>
      </c>
      <c r="R668" s="98">
        <f t="shared" si="63"/>
        <v>35638.225644444443</v>
      </c>
      <c r="S668" s="98">
        <f t="shared" si="64"/>
        <v>35638.225644444443</v>
      </c>
      <c r="T668" s="98" t="s">
        <v>957</v>
      </c>
    </row>
    <row r="669" spans="1:20" ht="15.75" thickBot="1" x14ac:dyDescent="0.3">
      <c r="A669" s="257" t="s">
        <v>1689</v>
      </c>
      <c r="B669" s="106">
        <v>1</v>
      </c>
      <c r="C669" s="98">
        <f t="shared" si="58"/>
        <v>16000</v>
      </c>
      <c r="D669" s="98">
        <f t="shared" si="60"/>
        <v>18881.677711111111</v>
      </c>
      <c r="E669" s="98">
        <v>16000</v>
      </c>
      <c r="F669" s="98">
        <v>266.66666666666669</v>
      </c>
      <c r="G669" s="98">
        <v>1500</v>
      </c>
      <c r="H669" s="98">
        <v>0</v>
      </c>
      <c r="I669" s="98">
        <v>2400</v>
      </c>
      <c r="J669" s="98">
        <v>480</v>
      </c>
      <c r="K669" s="98">
        <v>320</v>
      </c>
      <c r="L669" s="98">
        <f t="shared" si="59"/>
        <v>2881.6777111111114</v>
      </c>
      <c r="M669" s="98"/>
      <c r="N669" s="98">
        <f t="shared" si="61"/>
        <v>222.22222222222226</v>
      </c>
      <c r="O669" s="98">
        <f t="shared" si="62"/>
        <v>2222.2222222222222</v>
      </c>
      <c r="P669" s="98">
        <v>437.23326666666685</v>
      </c>
      <c r="Q669" s="98">
        <v>1104.0000000000002</v>
      </c>
      <c r="R669" s="98">
        <f t="shared" si="63"/>
        <v>24952.344377777776</v>
      </c>
      <c r="S669" s="98">
        <f t="shared" si="64"/>
        <v>24952.344377777776</v>
      </c>
      <c r="T669" s="98" t="s">
        <v>957</v>
      </c>
    </row>
    <row r="670" spans="1:20" ht="15.75" thickBot="1" x14ac:dyDescent="0.3">
      <c r="A670" s="257" t="s">
        <v>1690</v>
      </c>
      <c r="B670" s="106">
        <v>1</v>
      </c>
      <c r="C670" s="98">
        <f t="shared" si="58"/>
        <v>16000</v>
      </c>
      <c r="D670" s="98">
        <f t="shared" si="60"/>
        <v>18881.677711111111</v>
      </c>
      <c r="E670" s="98">
        <v>16000</v>
      </c>
      <c r="F670" s="98">
        <v>0</v>
      </c>
      <c r="G670" s="98">
        <v>1500</v>
      </c>
      <c r="H670" s="98">
        <v>0</v>
      </c>
      <c r="I670" s="98">
        <v>2400</v>
      </c>
      <c r="J670" s="98">
        <v>480</v>
      </c>
      <c r="K670" s="98">
        <v>320</v>
      </c>
      <c r="L670" s="98">
        <f t="shared" si="59"/>
        <v>2881.6777111111114</v>
      </c>
      <c r="M670" s="98"/>
      <c r="N670" s="98">
        <f t="shared" si="61"/>
        <v>222.22222222222226</v>
      </c>
      <c r="O670" s="98">
        <f t="shared" si="62"/>
        <v>2222.2222222222222</v>
      </c>
      <c r="P670" s="98">
        <v>437.23326666666685</v>
      </c>
      <c r="Q670" s="98">
        <v>1104.0000000000002</v>
      </c>
      <c r="R670" s="98">
        <f t="shared" si="63"/>
        <v>24685.677711111111</v>
      </c>
      <c r="S670" s="98">
        <f t="shared" si="64"/>
        <v>24685.677711111111</v>
      </c>
      <c r="T670" s="98" t="s">
        <v>957</v>
      </c>
    </row>
    <row r="671" spans="1:20" ht="23.25" thickBot="1" x14ac:dyDescent="0.3">
      <c r="A671" s="257" t="s">
        <v>1691</v>
      </c>
      <c r="B671" s="106">
        <v>1</v>
      </c>
      <c r="C671" s="98">
        <f t="shared" si="58"/>
        <v>23500</v>
      </c>
      <c r="D671" s="98">
        <f t="shared" si="60"/>
        <v>27816.725644444443</v>
      </c>
      <c r="E671" s="98">
        <v>23500</v>
      </c>
      <c r="F671" s="98">
        <v>0</v>
      </c>
      <c r="G671" s="98">
        <v>1500</v>
      </c>
      <c r="H671" s="98">
        <v>0</v>
      </c>
      <c r="I671" s="98">
        <v>3525</v>
      </c>
      <c r="J671" s="98">
        <v>705</v>
      </c>
      <c r="K671" s="98">
        <v>470</v>
      </c>
      <c r="L671" s="98">
        <f t="shared" si="59"/>
        <v>4316.7256444444447</v>
      </c>
      <c r="M671" s="98"/>
      <c r="N671" s="98">
        <f t="shared" si="61"/>
        <v>326.38888888888891</v>
      </c>
      <c r="O671" s="98">
        <f t="shared" si="62"/>
        <v>3263.8888888888891</v>
      </c>
      <c r="P671" s="98">
        <v>726.44786666666687</v>
      </c>
      <c r="Q671" s="98">
        <v>1621.5</v>
      </c>
      <c r="R671" s="98">
        <f t="shared" si="63"/>
        <v>35638.225644444443</v>
      </c>
      <c r="S671" s="98">
        <f t="shared" si="64"/>
        <v>35638.225644444443</v>
      </c>
      <c r="T671" s="98" t="s">
        <v>957</v>
      </c>
    </row>
    <row r="672" spans="1:20" ht="15.75" thickBot="1" x14ac:dyDescent="0.3">
      <c r="A672" s="257" t="s">
        <v>1692</v>
      </c>
      <c r="B672" s="106">
        <v>1</v>
      </c>
      <c r="C672" s="98">
        <f t="shared" si="58"/>
        <v>19050</v>
      </c>
      <c r="D672" s="98">
        <f t="shared" si="60"/>
        <v>22504.322632675437</v>
      </c>
      <c r="E672" s="98">
        <v>19050</v>
      </c>
      <c r="F672" s="98">
        <v>0</v>
      </c>
      <c r="G672" s="98">
        <v>1500</v>
      </c>
      <c r="H672" s="98">
        <v>0</v>
      </c>
      <c r="I672" s="98">
        <v>2857.5</v>
      </c>
      <c r="J672" s="98">
        <v>571.5</v>
      </c>
      <c r="K672" s="98">
        <v>381</v>
      </c>
      <c r="L672" s="98">
        <f t="shared" si="59"/>
        <v>3454.3226326754393</v>
      </c>
      <c r="M672" s="98"/>
      <c r="N672" s="98">
        <f t="shared" si="61"/>
        <v>264.58333333333331</v>
      </c>
      <c r="O672" s="98">
        <f t="shared" si="62"/>
        <v>2645.8333333333335</v>
      </c>
      <c r="P672" s="98">
        <v>543.90596600877245</v>
      </c>
      <c r="Q672" s="98">
        <v>1314.45</v>
      </c>
      <c r="R672" s="98">
        <f t="shared" si="63"/>
        <v>29128.772632675438</v>
      </c>
      <c r="S672" s="98">
        <f t="shared" si="64"/>
        <v>29128.772632675438</v>
      </c>
      <c r="T672" s="98" t="s">
        <v>957</v>
      </c>
    </row>
    <row r="673" spans="1:20" ht="23.25" thickBot="1" x14ac:dyDescent="0.3">
      <c r="A673" s="257" t="s">
        <v>1693</v>
      </c>
      <c r="B673" s="106">
        <v>1</v>
      </c>
      <c r="C673" s="98">
        <f t="shared" si="58"/>
        <v>16000</v>
      </c>
      <c r="D673" s="98">
        <f t="shared" si="60"/>
        <v>18881.677711111111</v>
      </c>
      <c r="E673" s="98">
        <v>16000</v>
      </c>
      <c r="F673" s="98">
        <v>0</v>
      </c>
      <c r="G673" s="98">
        <v>1500</v>
      </c>
      <c r="H673" s="98">
        <v>0</v>
      </c>
      <c r="I673" s="98">
        <v>2400</v>
      </c>
      <c r="J673" s="98">
        <v>480</v>
      </c>
      <c r="K673" s="98">
        <v>320</v>
      </c>
      <c r="L673" s="98">
        <f t="shared" si="59"/>
        <v>2881.6777111111114</v>
      </c>
      <c r="M673" s="98"/>
      <c r="N673" s="98">
        <f t="shared" si="61"/>
        <v>222.22222222222226</v>
      </c>
      <c r="O673" s="98">
        <f t="shared" si="62"/>
        <v>2222.2222222222222</v>
      </c>
      <c r="P673" s="98">
        <v>437.23326666666685</v>
      </c>
      <c r="Q673" s="98">
        <v>1104.0000000000002</v>
      </c>
      <c r="R673" s="98">
        <f t="shared" si="63"/>
        <v>24685.677711111111</v>
      </c>
      <c r="S673" s="98">
        <f t="shared" si="64"/>
        <v>24685.677711111111</v>
      </c>
      <c r="T673" s="98" t="s">
        <v>957</v>
      </c>
    </row>
    <row r="674" spans="1:20" ht="23.25" thickBot="1" x14ac:dyDescent="0.3">
      <c r="A674" s="257" t="s">
        <v>1694</v>
      </c>
      <c r="B674" s="106">
        <v>1</v>
      </c>
      <c r="C674" s="98">
        <f t="shared" si="58"/>
        <v>16000</v>
      </c>
      <c r="D674" s="98">
        <f t="shared" si="60"/>
        <v>18881.677711111111</v>
      </c>
      <c r="E674" s="98">
        <v>16000</v>
      </c>
      <c r="F674" s="98">
        <v>0</v>
      </c>
      <c r="G674" s="98">
        <v>1500</v>
      </c>
      <c r="H674" s="98">
        <v>0</v>
      </c>
      <c r="I674" s="98">
        <v>2400</v>
      </c>
      <c r="J674" s="98">
        <v>480</v>
      </c>
      <c r="K674" s="98">
        <v>320</v>
      </c>
      <c r="L674" s="98">
        <f t="shared" si="59"/>
        <v>2881.6777111111114</v>
      </c>
      <c r="M674" s="98"/>
      <c r="N674" s="98">
        <f t="shared" si="61"/>
        <v>222.22222222222226</v>
      </c>
      <c r="O674" s="98">
        <f t="shared" si="62"/>
        <v>2222.2222222222222</v>
      </c>
      <c r="P674" s="98">
        <v>437.23326666666685</v>
      </c>
      <c r="Q674" s="98">
        <v>1104.0000000000002</v>
      </c>
      <c r="R674" s="98">
        <f t="shared" si="63"/>
        <v>24685.677711111111</v>
      </c>
      <c r="S674" s="98">
        <f t="shared" si="64"/>
        <v>24685.677711111111</v>
      </c>
      <c r="T674" s="98" t="s">
        <v>957</v>
      </c>
    </row>
    <row r="675" spans="1:20" ht="15.75" thickBot="1" x14ac:dyDescent="0.3">
      <c r="A675" s="257" t="s">
        <v>1695</v>
      </c>
      <c r="B675" s="106">
        <v>1</v>
      </c>
      <c r="C675" s="98">
        <f t="shared" si="58"/>
        <v>19050</v>
      </c>
      <c r="D675" s="98">
        <f t="shared" si="60"/>
        <v>22504.322632675437</v>
      </c>
      <c r="E675" s="98">
        <v>19050</v>
      </c>
      <c r="F675" s="98">
        <v>0</v>
      </c>
      <c r="G675" s="98">
        <v>1500</v>
      </c>
      <c r="H675" s="98">
        <v>0</v>
      </c>
      <c r="I675" s="98">
        <v>2857.5</v>
      </c>
      <c r="J675" s="98">
        <v>571.5</v>
      </c>
      <c r="K675" s="98">
        <v>381</v>
      </c>
      <c r="L675" s="98">
        <f t="shared" si="59"/>
        <v>3454.3226326754393</v>
      </c>
      <c r="M675" s="98"/>
      <c r="N675" s="98">
        <f t="shared" si="61"/>
        <v>264.58333333333331</v>
      </c>
      <c r="O675" s="98">
        <f t="shared" si="62"/>
        <v>2645.8333333333335</v>
      </c>
      <c r="P675" s="98">
        <v>543.90596600877245</v>
      </c>
      <c r="Q675" s="98">
        <v>1314.45</v>
      </c>
      <c r="R675" s="98">
        <f t="shared" si="63"/>
        <v>29128.772632675438</v>
      </c>
      <c r="S675" s="98">
        <f t="shared" si="64"/>
        <v>29128.772632675438</v>
      </c>
      <c r="T675" s="98" t="s">
        <v>957</v>
      </c>
    </row>
    <row r="676" spans="1:20" ht="23.25" thickBot="1" x14ac:dyDescent="0.3">
      <c r="A676" s="257" t="s">
        <v>1696</v>
      </c>
      <c r="B676" s="106">
        <v>1</v>
      </c>
      <c r="C676" s="98">
        <f t="shared" si="58"/>
        <v>19050</v>
      </c>
      <c r="D676" s="98">
        <f t="shared" si="60"/>
        <v>22504.322632675437</v>
      </c>
      <c r="E676" s="98">
        <v>19050</v>
      </c>
      <c r="F676" s="98">
        <v>0</v>
      </c>
      <c r="G676" s="98">
        <v>1500</v>
      </c>
      <c r="H676" s="98">
        <v>0</v>
      </c>
      <c r="I676" s="98">
        <v>2857.5</v>
      </c>
      <c r="J676" s="98">
        <v>571.5</v>
      </c>
      <c r="K676" s="98">
        <v>381</v>
      </c>
      <c r="L676" s="98">
        <f t="shared" si="59"/>
        <v>3454.3226326754393</v>
      </c>
      <c r="M676" s="98"/>
      <c r="N676" s="98">
        <f t="shared" si="61"/>
        <v>264.58333333333331</v>
      </c>
      <c r="O676" s="98">
        <f t="shared" si="62"/>
        <v>2645.8333333333335</v>
      </c>
      <c r="P676" s="98">
        <v>543.90596600877245</v>
      </c>
      <c r="Q676" s="98">
        <v>1314.45</v>
      </c>
      <c r="R676" s="98">
        <f t="shared" si="63"/>
        <v>29128.772632675438</v>
      </c>
      <c r="S676" s="98">
        <f t="shared" si="64"/>
        <v>29128.772632675438</v>
      </c>
      <c r="T676" s="98" t="s">
        <v>957</v>
      </c>
    </row>
    <row r="677" spans="1:20" ht="23.25" thickBot="1" x14ac:dyDescent="0.3">
      <c r="A677" s="257" t="s">
        <v>1697</v>
      </c>
      <c r="B677" s="106">
        <v>1</v>
      </c>
      <c r="C677" s="98">
        <f t="shared" si="58"/>
        <v>16000</v>
      </c>
      <c r="D677" s="98">
        <f t="shared" si="60"/>
        <v>18881.677711111111</v>
      </c>
      <c r="E677" s="98">
        <v>16000</v>
      </c>
      <c r="F677" s="98">
        <v>0</v>
      </c>
      <c r="G677" s="98">
        <v>1500</v>
      </c>
      <c r="H677" s="98">
        <v>0</v>
      </c>
      <c r="I677" s="98">
        <v>2400</v>
      </c>
      <c r="J677" s="98">
        <v>480</v>
      </c>
      <c r="K677" s="98">
        <v>320</v>
      </c>
      <c r="L677" s="98">
        <f t="shared" si="59"/>
        <v>2881.6777111111114</v>
      </c>
      <c r="M677" s="98"/>
      <c r="N677" s="98">
        <f t="shared" si="61"/>
        <v>222.22222222222226</v>
      </c>
      <c r="O677" s="98">
        <f t="shared" si="62"/>
        <v>2222.2222222222222</v>
      </c>
      <c r="P677" s="98">
        <v>437.23326666666685</v>
      </c>
      <c r="Q677" s="98">
        <v>1104.0000000000002</v>
      </c>
      <c r="R677" s="98">
        <f t="shared" si="63"/>
        <v>24685.677711111111</v>
      </c>
      <c r="S677" s="98">
        <f t="shared" si="64"/>
        <v>24685.677711111111</v>
      </c>
      <c r="T677" s="98" t="s">
        <v>957</v>
      </c>
    </row>
    <row r="678" spans="1:20" ht="23.25" thickBot="1" x14ac:dyDescent="0.3">
      <c r="A678" s="257" t="s">
        <v>1698</v>
      </c>
      <c r="B678" s="106">
        <v>1</v>
      </c>
      <c r="C678" s="98">
        <f t="shared" si="58"/>
        <v>23500</v>
      </c>
      <c r="D678" s="98">
        <f t="shared" si="60"/>
        <v>27816.725644444443</v>
      </c>
      <c r="E678" s="98">
        <v>23500</v>
      </c>
      <c r="F678" s="98">
        <v>0</v>
      </c>
      <c r="G678" s="98">
        <v>1500</v>
      </c>
      <c r="H678" s="98">
        <v>0</v>
      </c>
      <c r="I678" s="98">
        <v>3525</v>
      </c>
      <c r="J678" s="98">
        <v>705</v>
      </c>
      <c r="K678" s="98">
        <v>470</v>
      </c>
      <c r="L678" s="98">
        <f t="shared" si="59"/>
        <v>4316.7256444444447</v>
      </c>
      <c r="M678" s="98"/>
      <c r="N678" s="98">
        <f t="shared" si="61"/>
        <v>326.38888888888891</v>
      </c>
      <c r="O678" s="98">
        <f t="shared" si="62"/>
        <v>3263.8888888888891</v>
      </c>
      <c r="P678" s="98">
        <v>726.44786666666687</v>
      </c>
      <c r="Q678" s="98">
        <v>1621.5</v>
      </c>
      <c r="R678" s="98">
        <f t="shared" si="63"/>
        <v>35638.225644444443</v>
      </c>
      <c r="S678" s="98">
        <f t="shared" si="64"/>
        <v>35638.225644444443</v>
      </c>
      <c r="T678" s="98" t="s">
        <v>957</v>
      </c>
    </row>
    <row r="679" spans="1:20" ht="15.75" thickBot="1" x14ac:dyDescent="0.3">
      <c r="A679" s="257" t="s">
        <v>1699</v>
      </c>
      <c r="B679" s="106">
        <v>1</v>
      </c>
      <c r="C679" s="98">
        <f t="shared" si="58"/>
        <v>16000</v>
      </c>
      <c r="D679" s="98">
        <f t="shared" si="60"/>
        <v>18881.677711111111</v>
      </c>
      <c r="E679" s="98">
        <v>16000</v>
      </c>
      <c r="F679" s="98">
        <v>0</v>
      </c>
      <c r="G679" s="98">
        <v>1500</v>
      </c>
      <c r="H679" s="98">
        <v>0</v>
      </c>
      <c r="I679" s="98">
        <v>2400</v>
      </c>
      <c r="J679" s="98">
        <v>480</v>
      </c>
      <c r="K679" s="98">
        <v>320</v>
      </c>
      <c r="L679" s="98">
        <f t="shared" si="59"/>
        <v>2881.6777111111114</v>
      </c>
      <c r="M679" s="98"/>
      <c r="N679" s="98">
        <f t="shared" si="61"/>
        <v>222.22222222222226</v>
      </c>
      <c r="O679" s="98">
        <f t="shared" si="62"/>
        <v>2222.2222222222222</v>
      </c>
      <c r="P679" s="98">
        <v>437.23326666666685</v>
      </c>
      <c r="Q679" s="98">
        <v>1104.0000000000002</v>
      </c>
      <c r="R679" s="98">
        <f t="shared" si="63"/>
        <v>24685.677711111111</v>
      </c>
      <c r="S679" s="98">
        <f t="shared" si="64"/>
        <v>24685.677711111111</v>
      </c>
      <c r="T679" s="98" t="s">
        <v>957</v>
      </c>
    </row>
    <row r="680" spans="1:20" ht="15.75" thickBot="1" x14ac:dyDescent="0.3">
      <c r="A680" s="257" t="s">
        <v>1700</v>
      </c>
      <c r="B680" s="106">
        <v>1</v>
      </c>
      <c r="C680" s="98">
        <f t="shared" si="58"/>
        <v>16000</v>
      </c>
      <c r="D680" s="98">
        <f t="shared" si="60"/>
        <v>18881.677711111111</v>
      </c>
      <c r="E680" s="98">
        <v>16000</v>
      </c>
      <c r="F680" s="98">
        <v>0</v>
      </c>
      <c r="G680" s="98">
        <v>1500</v>
      </c>
      <c r="H680" s="98">
        <v>0</v>
      </c>
      <c r="I680" s="98">
        <v>2400</v>
      </c>
      <c r="J680" s="98">
        <v>480</v>
      </c>
      <c r="K680" s="98">
        <v>320</v>
      </c>
      <c r="L680" s="98">
        <f t="shared" si="59"/>
        <v>2881.6777111111114</v>
      </c>
      <c r="M680" s="98"/>
      <c r="N680" s="98">
        <f t="shared" si="61"/>
        <v>222.22222222222226</v>
      </c>
      <c r="O680" s="98">
        <f t="shared" si="62"/>
        <v>2222.2222222222222</v>
      </c>
      <c r="P680" s="98">
        <v>437.23326666666685</v>
      </c>
      <c r="Q680" s="98">
        <v>1104.0000000000002</v>
      </c>
      <c r="R680" s="98">
        <f t="shared" si="63"/>
        <v>24685.677711111111</v>
      </c>
      <c r="S680" s="98">
        <f t="shared" si="64"/>
        <v>24685.677711111111</v>
      </c>
      <c r="T680" s="98" t="s">
        <v>957</v>
      </c>
    </row>
    <row r="681" spans="1:20" ht="15.75" thickBot="1" x14ac:dyDescent="0.3">
      <c r="A681" s="257" t="s">
        <v>1701</v>
      </c>
      <c r="B681" s="106">
        <v>1</v>
      </c>
      <c r="C681" s="98">
        <f t="shared" si="58"/>
        <v>25000</v>
      </c>
      <c r="D681" s="98">
        <f t="shared" si="60"/>
        <v>29594.892311111111</v>
      </c>
      <c r="E681" s="98">
        <v>25000</v>
      </c>
      <c r="F681" s="98">
        <v>0</v>
      </c>
      <c r="G681" s="98">
        <v>0</v>
      </c>
      <c r="H681" s="98">
        <v>0</v>
      </c>
      <c r="I681" s="98">
        <v>3750</v>
      </c>
      <c r="J681" s="98">
        <v>750</v>
      </c>
      <c r="K681" s="98">
        <v>500</v>
      </c>
      <c r="L681" s="98">
        <f t="shared" si="59"/>
        <v>4594.8923111111117</v>
      </c>
      <c r="M681" s="98"/>
      <c r="N681" s="98">
        <f t="shared" si="61"/>
        <v>347.22222222222223</v>
      </c>
      <c r="O681" s="98">
        <f t="shared" si="62"/>
        <v>3472.2222222222226</v>
      </c>
      <c r="P681" s="98">
        <v>775.44786666666653</v>
      </c>
      <c r="Q681" s="98">
        <v>1725</v>
      </c>
      <c r="R681" s="98">
        <f t="shared" si="63"/>
        <v>36319.892311111114</v>
      </c>
      <c r="S681" s="98">
        <f t="shared" si="64"/>
        <v>36319.892311111114</v>
      </c>
      <c r="T681" s="98" t="s">
        <v>957</v>
      </c>
    </row>
    <row r="682" spans="1:20" ht="15.75" thickBot="1" x14ac:dyDescent="0.3">
      <c r="A682" s="257" t="s">
        <v>1702</v>
      </c>
      <c r="B682" s="106">
        <v>1</v>
      </c>
      <c r="C682" s="98">
        <f t="shared" si="58"/>
        <v>23500</v>
      </c>
      <c r="D682" s="98">
        <f t="shared" si="60"/>
        <v>27816.725644444443</v>
      </c>
      <c r="E682" s="98">
        <v>23500</v>
      </c>
      <c r="F682" s="98">
        <v>0</v>
      </c>
      <c r="G682" s="98">
        <v>1500</v>
      </c>
      <c r="H682" s="98">
        <v>0</v>
      </c>
      <c r="I682" s="98">
        <v>3525</v>
      </c>
      <c r="J682" s="98">
        <v>705</v>
      </c>
      <c r="K682" s="98">
        <v>470</v>
      </c>
      <c r="L682" s="98">
        <f t="shared" si="59"/>
        <v>4316.7256444444447</v>
      </c>
      <c r="M682" s="98"/>
      <c r="N682" s="98">
        <f t="shared" si="61"/>
        <v>326.38888888888891</v>
      </c>
      <c r="O682" s="98">
        <f t="shared" si="62"/>
        <v>3263.8888888888891</v>
      </c>
      <c r="P682" s="98">
        <v>726.44786666666687</v>
      </c>
      <c r="Q682" s="98">
        <v>1621.5</v>
      </c>
      <c r="R682" s="98">
        <f t="shared" si="63"/>
        <v>35638.225644444443</v>
      </c>
      <c r="S682" s="98">
        <f t="shared" si="64"/>
        <v>35638.225644444443</v>
      </c>
      <c r="T682" s="98" t="s">
        <v>957</v>
      </c>
    </row>
    <row r="683" spans="1:20" ht="15.75" thickBot="1" x14ac:dyDescent="0.3">
      <c r="A683" s="257" t="s">
        <v>1703</v>
      </c>
      <c r="B683" s="106">
        <v>1</v>
      </c>
      <c r="C683" s="98">
        <f t="shared" si="58"/>
        <v>23500</v>
      </c>
      <c r="D683" s="98">
        <f t="shared" si="60"/>
        <v>27816.725644444443</v>
      </c>
      <c r="E683" s="98">
        <v>23500</v>
      </c>
      <c r="F683" s="98">
        <v>0</v>
      </c>
      <c r="G683" s="98">
        <v>1500</v>
      </c>
      <c r="H683" s="98">
        <v>0</v>
      </c>
      <c r="I683" s="98">
        <v>3525</v>
      </c>
      <c r="J683" s="98">
        <v>705</v>
      </c>
      <c r="K683" s="98">
        <v>470</v>
      </c>
      <c r="L683" s="98">
        <f t="shared" si="59"/>
        <v>4316.7256444444447</v>
      </c>
      <c r="M683" s="98"/>
      <c r="N683" s="98">
        <f t="shared" si="61"/>
        <v>326.38888888888891</v>
      </c>
      <c r="O683" s="98">
        <f t="shared" si="62"/>
        <v>3263.8888888888891</v>
      </c>
      <c r="P683" s="98">
        <v>726.44786666666687</v>
      </c>
      <c r="Q683" s="98">
        <v>1621.5</v>
      </c>
      <c r="R683" s="98">
        <f t="shared" si="63"/>
        <v>35638.225644444443</v>
      </c>
      <c r="S683" s="98">
        <f t="shared" si="64"/>
        <v>35638.225644444443</v>
      </c>
      <c r="T683" s="98" t="s">
        <v>957</v>
      </c>
    </row>
    <row r="684" spans="1:20" ht="23.25" thickBot="1" x14ac:dyDescent="0.3">
      <c r="A684" s="257" t="s">
        <v>1704</v>
      </c>
      <c r="B684" s="106">
        <v>1</v>
      </c>
      <c r="C684" s="98">
        <f t="shared" si="58"/>
        <v>16000</v>
      </c>
      <c r="D684" s="98">
        <f t="shared" si="60"/>
        <v>18881.677711111111</v>
      </c>
      <c r="E684" s="98">
        <v>16000</v>
      </c>
      <c r="F684" s="98">
        <v>0</v>
      </c>
      <c r="G684" s="98">
        <v>1500</v>
      </c>
      <c r="H684" s="98">
        <v>0</v>
      </c>
      <c r="I684" s="98">
        <v>2400</v>
      </c>
      <c r="J684" s="98">
        <v>480</v>
      </c>
      <c r="K684" s="98">
        <v>320</v>
      </c>
      <c r="L684" s="98">
        <f t="shared" si="59"/>
        <v>2881.6777111111114</v>
      </c>
      <c r="M684" s="98"/>
      <c r="N684" s="98">
        <f t="shared" si="61"/>
        <v>222.22222222222226</v>
      </c>
      <c r="O684" s="98">
        <f t="shared" si="62"/>
        <v>2222.2222222222222</v>
      </c>
      <c r="P684" s="98">
        <v>437.23326666666685</v>
      </c>
      <c r="Q684" s="98">
        <v>1104.0000000000002</v>
      </c>
      <c r="R684" s="98">
        <f t="shared" si="63"/>
        <v>24685.677711111111</v>
      </c>
      <c r="S684" s="98">
        <f t="shared" si="64"/>
        <v>24685.677711111111</v>
      </c>
      <c r="T684" s="98" t="s">
        <v>957</v>
      </c>
    </row>
    <row r="685" spans="1:20" ht="23.25" thickBot="1" x14ac:dyDescent="0.3">
      <c r="A685" s="257" t="s">
        <v>1705</v>
      </c>
      <c r="B685" s="106">
        <v>1</v>
      </c>
      <c r="C685" s="98">
        <f t="shared" si="58"/>
        <v>23500</v>
      </c>
      <c r="D685" s="98">
        <f t="shared" si="60"/>
        <v>27816.725644444443</v>
      </c>
      <c r="E685" s="98">
        <v>23500</v>
      </c>
      <c r="F685" s="98">
        <v>0</v>
      </c>
      <c r="G685" s="98">
        <v>1500</v>
      </c>
      <c r="H685" s="98">
        <v>0</v>
      </c>
      <c r="I685" s="98">
        <v>3525</v>
      </c>
      <c r="J685" s="98">
        <v>705</v>
      </c>
      <c r="K685" s="98">
        <v>470</v>
      </c>
      <c r="L685" s="98">
        <f t="shared" si="59"/>
        <v>4316.7256444444447</v>
      </c>
      <c r="M685" s="98"/>
      <c r="N685" s="98">
        <f t="shared" si="61"/>
        <v>326.38888888888891</v>
      </c>
      <c r="O685" s="98">
        <f t="shared" si="62"/>
        <v>3263.8888888888891</v>
      </c>
      <c r="P685" s="98">
        <v>726.44786666666687</v>
      </c>
      <c r="Q685" s="98">
        <v>1621.5</v>
      </c>
      <c r="R685" s="98">
        <f t="shared" si="63"/>
        <v>35638.225644444443</v>
      </c>
      <c r="S685" s="98">
        <f t="shared" si="64"/>
        <v>35638.225644444443</v>
      </c>
      <c r="T685" s="98" t="s">
        <v>957</v>
      </c>
    </row>
    <row r="686" spans="1:20" ht="23.25" thickBot="1" x14ac:dyDescent="0.3">
      <c r="A686" s="257" t="s">
        <v>1706</v>
      </c>
      <c r="B686" s="106">
        <v>1</v>
      </c>
      <c r="C686" s="98">
        <f t="shared" si="58"/>
        <v>23500</v>
      </c>
      <c r="D686" s="98">
        <f t="shared" si="60"/>
        <v>27816.725644444443</v>
      </c>
      <c r="E686" s="98">
        <v>23500</v>
      </c>
      <c r="F686" s="98">
        <v>0</v>
      </c>
      <c r="G686" s="98">
        <v>1500</v>
      </c>
      <c r="H686" s="98">
        <v>0</v>
      </c>
      <c r="I686" s="98">
        <v>3525</v>
      </c>
      <c r="J686" s="98">
        <v>705</v>
      </c>
      <c r="K686" s="98">
        <v>470</v>
      </c>
      <c r="L686" s="98">
        <f t="shared" si="59"/>
        <v>4316.7256444444447</v>
      </c>
      <c r="M686" s="98"/>
      <c r="N686" s="98">
        <f t="shared" si="61"/>
        <v>326.38888888888891</v>
      </c>
      <c r="O686" s="98">
        <f t="shared" si="62"/>
        <v>3263.8888888888891</v>
      </c>
      <c r="P686" s="98">
        <v>726.44786666666687</v>
      </c>
      <c r="Q686" s="98">
        <v>1621.5</v>
      </c>
      <c r="R686" s="98">
        <f t="shared" si="63"/>
        <v>35638.225644444443</v>
      </c>
      <c r="S686" s="98">
        <f t="shared" si="64"/>
        <v>35638.225644444443</v>
      </c>
      <c r="T686" s="98" t="s">
        <v>957</v>
      </c>
    </row>
    <row r="687" spans="1:20" ht="15.75" thickBot="1" x14ac:dyDescent="0.3">
      <c r="A687" s="257" t="s">
        <v>1707</v>
      </c>
      <c r="B687" s="106">
        <v>1</v>
      </c>
      <c r="C687" s="98">
        <f t="shared" si="58"/>
        <v>23500</v>
      </c>
      <c r="D687" s="98">
        <f t="shared" si="60"/>
        <v>27816.725644444443</v>
      </c>
      <c r="E687" s="98">
        <v>23500</v>
      </c>
      <c r="F687" s="98">
        <v>0</v>
      </c>
      <c r="G687" s="98">
        <v>1500</v>
      </c>
      <c r="H687" s="98">
        <v>0</v>
      </c>
      <c r="I687" s="98">
        <v>3525</v>
      </c>
      <c r="J687" s="98">
        <v>705</v>
      </c>
      <c r="K687" s="98">
        <v>470</v>
      </c>
      <c r="L687" s="98">
        <f t="shared" si="59"/>
        <v>4316.7256444444447</v>
      </c>
      <c r="M687" s="98"/>
      <c r="N687" s="98">
        <f t="shared" si="61"/>
        <v>326.38888888888891</v>
      </c>
      <c r="O687" s="98">
        <f t="shared" si="62"/>
        <v>3263.8888888888891</v>
      </c>
      <c r="P687" s="98">
        <v>726.44786666666687</v>
      </c>
      <c r="Q687" s="98">
        <v>1621.5</v>
      </c>
      <c r="R687" s="98">
        <f t="shared" si="63"/>
        <v>35638.225644444443</v>
      </c>
      <c r="S687" s="98">
        <f t="shared" si="64"/>
        <v>35638.225644444443</v>
      </c>
      <c r="T687" s="98" t="s">
        <v>957</v>
      </c>
    </row>
    <row r="688" spans="1:20" ht="15.75" thickBot="1" x14ac:dyDescent="0.3">
      <c r="A688" s="257" t="s">
        <v>1708</v>
      </c>
      <c r="B688" s="106">
        <v>1</v>
      </c>
      <c r="C688" s="98">
        <f t="shared" si="58"/>
        <v>16000</v>
      </c>
      <c r="D688" s="98">
        <f t="shared" si="60"/>
        <v>18881.677711111111</v>
      </c>
      <c r="E688" s="98">
        <v>16000</v>
      </c>
      <c r="F688" s="98">
        <v>0</v>
      </c>
      <c r="G688" s="98">
        <v>1500</v>
      </c>
      <c r="H688" s="98">
        <v>0</v>
      </c>
      <c r="I688" s="98">
        <v>2400</v>
      </c>
      <c r="J688" s="98">
        <v>480</v>
      </c>
      <c r="K688" s="98">
        <v>320</v>
      </c>
      <c r="L688" s="98">
        <f t="shared" si="59"/>
        <v>2881.6777111111114</v>
      </c>
      <c r="M688" s="98"/>
      <c r="N688" s="98">
        <f t="shared" si="61"/>
        <v>222.22222222222226</v>
      </c>
      <c r="O688" s="98">
        <f t="shared" si="62"/>
        <v>2222.2222222222222</v>
      </c>
      <c r="P688" s="98">
        <v>437.23326666666685</v>
      </c>
      <c r="Q688" s="98">
        <v>1104.0000000000002</v>
      </c>
      <c r="R688" s="98">
        <f t="shared" si="63"/>
        <v>24685.677711111111</v>
      </c>
      <c r="S688" s="98">
        <f t="shared" si="64"/>
        <v>24685.677711111111</v>
      </c>
      <c r="T688" s="98" t="s">
        <v>957</v>
      </c>
    </row>
    <row r="689" spans="1:20" ht="15.75" thickBot="1" x14ac:dyDescent="0.3">
      <c r="A689" s="257" t="s">
        <v>1708</v>
      </c>
      <c r="B689" s="106">
        <v>1</v>
      </c>
      <c r="C689" s="98">
        <f t="shared" si="58"/>
        <v>19050</v>
      </c>
      <c r="D689" s="98">
        <f t="shared" si="60"/>
        <v>22504.322632675437</v>
      </c>
      <c r="E689" s="98">
        <v>19050</v>
      </c>
      <c r="F689" s="98">
        <v>0</v>
      </c>
      <c r="G689" s="98">
        <v>1500</v>
      </c>
      <c r="H689" s="98">
        <v>0</v>
      </c>
      <c r="I689" s="98">
        <v>2857.5</v>
      </c>
      <c r="J689" s="98">
        <v>571.5</v>
      </c>
      <c r="K689" s="98">
        <v>381</v>
      </c>
      <c r="L689" s="98">
        <f t="shared" si="59"/>
        <v>3454.3226326754393</v>
      </c>
      <c r="M689" s="98"/>
      <c r="N689" s="98">
        <f t="shared" si="61"/>
        <v>264.58333333333331</v>
      </c>
      <c r="O689" s="98">
        <f t="shared" si="62"/>
        <v>2645.8333333333335</v>
      </c>
      <c r="P689" s="98">
        <v>543.90596600877245</v>
      </c>
      <c r="Q689" s="98">
        <v>1314.45</v>
      </c>
      <c r="R689" s="98">
        <f t="shared" si="63"/>
        <v>29128.772632675438</v>
      </c>
      <c r="S689" s="98">
        <f t="shared" si="64"/>
        <v>29128.772632675438</v>
      </c>
      <c r="T689" s="98" t="s">
        <v>957</v>
      </c>
    </row>
    <row r="690" spans="1:20" ht="15.75" thickBot="1" x14ac:dyDescent="0.3">
      <c r="A690" s="257" t="s">
        <v>1708</v>
      </c>
      <c r="B690" s="106">
        <v>1</v>
      </c>
      <c r="C690" s="98">
        <f t="shared" si="58"/>
        <v>19050</v>
      </c>
      <c r="D690" s="98">
        <f t="shared" si="60"/>
        <v>22504.322632675437</v>
      </c>
      <c r="E690" s="98">
        <v>19050</v>
      </c>
      <c r="F690" s="98">
        <v>0</v>
      </c>
      <c r="G690" s="98">
        <v>1500</v>
      </c>
      <c r="H690" s="98">
        <v>0</v>
      </c>
      <c r="I690" s="98">
        <v>2857.5</v>
      </c>
      <c r="J690" s="98">
        <v>571.5</v>
      </c>
      <c r="K690" s="98">
        <v>381</v>
      </c>
      <c r="L690" s="98">
        <f t="shared" si="59"/>
        <v>3454.3226326754393</v>
      </c>
      <c r="M690" s="98"/>
      <c r="N690" s="98">
        <f t="shared" si="61"/>
        <v>264.58333333333331</v>
      </c>
      <c r="O690" s="98">
        <f t="shared" si="62"/>
        <v>2645.8333333333335</v>
      </c>
      <c r="P690" s="98">
        <v>543.90596600877245</v>
      </c>
      <c r="Q690" s="98">
        <v>1314.45</v>
      </c>
      <c r="R690" s="98">
        <f t="shared" si="63"/>
        <v>29128.772632675438</v>
      </c>
      <c r="S690" s="98">
        <f t="shared" si="64"/>
        <v>29128.772632675438</v>
      </c>
      <c r="T690" s="98" t="s">
        <v>957</v>
      </c>
    </row>
    <row r="691" spans="1:20" ht="15.75" thickBot="1" x14ac:dyDescent="0.3">
      <c r="A691" s="257" t="s">
        <v>1708</v>
      </c>
      <c r="B691" s="106">
        <v>1</v>
      </c>
      <c r="C691" s="98">
        <f t="shared" si="58"/>
        <v>23500</v>
      </c>
      <c r="D691" s="98">
        <f t="shared" si="60"/>
        <v>27816.725644444443</v>
      </c>
      <c r="E691" s="98">
        <v>23500</v>
      </c>
      <c r="F691" s="98">
        <v>0</v>
      </c>
      <c r="G691" s="98">
        <v>1500</v>
      </c>
      <c r="H691" s="98">
        <v>0</v>
      </c>
      <c r="I691" s="98">
        <v>3525</v>
      </c>
      <c r="J691" s="98">
        <v>705</v>
      </c>
      <c r="K691" s="98">
        <v>470</v>
      </c>
      <c r="L691" s="98">
        <f t="shared" si="59"/>
        <v>4316.7256444444447</v>
      </c>
      <c r="M691" s="98"/>
      <c r="N691" s="98">
        <f t="shared" si="61"/>
        <v>326.38888888888891</v>
      </c>
      <c r="O691" s="98">
        <f t="shared" si="62"/>
        <v>3263.8888888888891</v>
      </c>
      <c r="P691" s="98">
        <v>726.44786666666687</v>
      </c>
      <c r="Q691" s="98">
        <v>1621.5</v>
      </c>
      <c r="R691" s="98">
        <f t="shared" si="63"/>
        <v>35638.225644444443</v>
      </c>
      <c r="S691" s="98">
        <f t="shared" si="64"/>
        <v>35638.225644444443</v>
      </c>
      <c r="T691" s="98" t="s">
        <v>957</v>
      </c>
    </row>
    <row r="692" spans="1:20" ht="23.25" thickBot="1" x14ac:dyDescent="0.3">
      <c r="A692" s="257" t="s">
        <v>1709</v>
      </c>
      <c r="B692" s="106">
        <v>1</v>
      </c>
      <c r="C692" s="98">
        <f t="shared" si="58"/>
        <v>19050</v>
      </c>
      <c r="D692" s="98">
        <f t="shared" si="60"/>
        <v>22504.322632675437</v>
      </c>
      <c r="E692" s="98">
        <v>19050</v>
      </c>
      <c r="F692" s="98">
        <v>0</v>
      </c>
      <c r="G692" s="98">
        <v>1500</v>
      </c>
      <c r="H692" s="98">
        <v>0</v>
      </c>
      <c r="I692" s="98">
        <v>2857.5</v>
      </c>
      <c r="J692" s="98">
        <v>571.5</v>
      </c>
      <c r="K692" s="98">
        <v>381</v>
      </c>
      <c r="L692" s="98">
        <f t="shared" si="59"/>
        <v>3454.3226326754393</v>
      </c>
      <c r="M692" s="98"/>
      <c r="N692" s="98">
        <f t="shared" si="61"/>
        <v>264.58333333333331</v>
      </c>
      <c r="O692" s="98">
        <f t="shared" si="62"/>
        <v>2645.8333333333335</v>
      </c>
      <c r="P692" s="98">
        <v>543.90596600877245</v>
      </c>
      <c r="Q692" s="98">
        <v>1314.45</v>
      </c>
      <c r="R692" s="98">
        <f t="shared" si="63"/>
        <v>29128.772632675438</v>
      </c>
      <c r="S692" s="98">
        <f t="shared" si="64"/>
        <v>29128.772632675438</v>
      </c>
      <c r="T692" s="98" t="s">
        <v>957</v>
      </c>
    </row>
    <row r="693" spans="1:20" ht="23.25" thickBot="1" x14ac:dyDescent="0.3">
      <c r="A693" s="257" t="s">
        <v>1710</v>
      </c>
      <c r="B693" s="106">
        <v>1</v>
      </c>
      <c r="C693" s="98">
        <f t="shared" si="58"/>
        <v>16000</v>
      </c>
      <c r="D693" s="98">
        <f t="shared" si="60"/>
        <v>18881.677711111111</v>
      </c>
      <c r="E693" s="98">
        <v>16000</v>
      </c>
      <c r="F693" s="98">
        <v>0</v>
      </c>
      <c r="G693" s="98">
        <v>1500</v>
      </c>
      <c r="H693" s="98">
        <v>0</v>
      </c>
      <c r="I693" s="98">
        <v>2400</v>
      </c>
      <c r="J693" s="98">
        <v>480</v>
      </c>
      <c r="K693" s="98">
        <v>320</v>
      </c>
      <c r="L693" s="98">
        <f t="shared" si="59"/>
        <v>2881.6777111111114</v>
      </c>
      <c r="M693" s="98"/>
      <c r="N693" s="98">
        <f t="shared" si="61"/>
        <v>222.22222222222226</v>
      </c>
      <c r="O693" s="98">
        <f t="shared" si="62"/>
        <v>2222.2222222222222</v>
      </c>
      <c r="P693" s="98">
        <v>437.23326666666685</v>
      </c>
      <c r="Q693" s="98">
        <v>1104.0000000000002</v>
      </c>
      <c r="R693" s="98">
        <f t="shared" si="63"/>
        <v>24685.677711111111</v>
      </c>
      <c r="S693" s="98">
        <f t="shared" si="64"/>
        <v>24685.677711111111</v>
      </c>
      <c r="T693" s="98" t="s">
        <v>957</v>
      </c>
    </row>
    <row r="694" spans="1:20" ht="23.25" thickBot="1" x14ac:dyDescent="0.3">
      <c r="A694" s="257" t="s">
        <v>1711</v>
      </c>
      <c r="B694" s="106">
        <v>1</v>
      </c>
      <c r="C694" s="98">
        <f t="shared" si="58"/>
        <v>19050</v>
      </c>
      <c r="D694" s="98">
        <f t="shared" si="60"/>
        <v>22504.322632675437</v>
      </c>
      <c r="E694" s="98">
        <v>19050</v>
      </c>
      <c r="F694" s="98">
        <v>0</v>
      </c>
      <c r="G694" s="98">
        <v>1500</v>
      </c>
      <c r="H694" s="98">
        <v>0</v>
      </c>
      <c r="I694" s="98">
        <v>2857.5</v>
      </c>
      <c r="J694" s="98">
        <v>571.5</v>
      </c>
      <c r="K694" s="98">
        <v>381</v>
      </c>
      <c r="L694" s="98">
        <f t="shared" si="59"/>
        <v>3454.3226326754393</v>
      </c>
      <c r="M694" s="98"/>
      <c r="N694" s="98">
        <f t="shared" si="61"/>
        <v>264.58333333333331</v>
      </c>
      <c r="O694" s="98">
        <f t="shared" si="62"/>
        <v>2645.8333333333335</v>
      </c>
      <c r="P694" s="98">
        <v>543.90596600877245</v>
      </c>
      <c r="Q694" s="98">
        <v>1314.45</v>
      </c>
      <c r="R694" s="98">
        <f t="shared" si="63"/>
        <v>29128.772632675438</v>
      </c>
      <c r="S694" s="98">
        <f t="shared" si="64"/>
        <v>29128.772632675438</v>
      </c>
      <c r="T694" s="98" t="s">
        <v>957</v>
      </c>
    </row>
    <row r="695" spans="1:20" ht="34.5" thickBot="1" x14ac:dyDescent="0.3">
      <c r="A695" s="257" t="s">
        <v>1712</v>
      </c>
      <c r="B695" s="106">
        <v>1</v>
      </c>
      <c r="C695" s="98">
        <f t="shared" si="58"/>
        <v>23500</v>
      </c>
      <c r="D695" s="98">
        <f t="shared" si="60"/>
        <v>27816.725644444443</v>
      </c>
      <c r="E695" s="98">
        <v>23500</v>
      </c>
      <c r="F695" s="98">
        <v>0</v>
      </c>
      <c r="G695" s="98">
        <v>1500</v>
      </c>
      <c r="H695" s="98">
        <v>0</v>
      </c>
      <c r="I695" s="98">
        <v>3525</v>
      </c>
      <c r="J695" s="98">
        <v>705</v>
      </c>
      <c r="K695" s="98">
        <v>470</v>
      </c>
      <c r="L695" s="98">
        <f t="shared" si="59"/>
        <v>4316.7256444444447</v>
      </c>
      <c r="M695" s="98"/>
      <c r="N695" s="98">
        <f t="shared" si="61"/>
        <v>326.38888888888891</v>
      </c>
      <c r="O695" s="98">
        <f t="shared" si="62"/>
        <v>3263.8888888888891</v>
      </c>
      <c r="P695" s="98">
        <v>726.44786666666687</v>
      </c>
      <c r="Q695" s="98">
        <v>1621.5</v>
      </c>
      <c r="R695" s="98">
        <f t="shared" si="63"/>
        <v>35638.225644444443</v>
      </c>
      <c r="S695" s="98">
        <f t="shared" si="64"/>
        <v>35638.225644444443</v>
      </c>
      <c r="T695" s="98" t="s">
        <v>957</v>
      </c>
    </row>
    <row r="696" spans="1:20" ht="23.25" thickBot="1" x14ac:dyDescent="0.3">
      <c r="A696" s="257" t="s">
        <v>1713</v>
      </c>
      <c r="B696" s="106">
        <v>1</v>
      </c>
      <c r="C696" s="98">
        <f t="shared" si="58"/>
        <v>19050</v>
      </c>
      <c r="D696" s="98">
        <f t="shared" si="60"/>
        <v>22504.322632675437</v>
      </c>
      <c r="E696" s="98">
        <v>19050</v>
      </c>
      <c r="F696" s="98">
        <v>0</v>
      </c>
      <c r="G696" s="98">
        <v>1500</v>
      </c>
      <c r="H696" s="98">
        <v>0</v>
      </c>
      <c r="I696" s="98">
        <v>2857.5</v>
      </c>
      <c r="J696" s="98">
        <v>571.5</v>
      </c>
      <c r="K696" s="98">
        <v>381</v>
      </c>
      <c r="L696" s="98">
        <f t="shared" si="59"/>
        <v>3454.3226326754393</v>
      </c>
      <c r="M696" s="98"/>
      <c r="N696" s="98">
        <f t="shared" si="61"/>
        <v>264.58333333333331</v>
      </c>
      <c r="O696" s="98">
        <f t="shared" si="62"/>
        <v>2645.8333333333335</v>
      </c>
      <c r="P696" s="98">
        <v>543.90596600877245</v>
      </c>
      <c r="Q696" s="98">
        <v>1314.45</v>
      </c>
      <c r="R696" s="98">
        <f t="shared" si="63"/>
        <v>29128.772632675438</v>
      </c>
      <c r="S696" s="98">
        <f t="shared" si="64"/>
        <v>29128.772632675438</v>
      </c>
      <c r="T696" s="98" t="s">
        <v>957</v>
      </c>
    </row>
    <row r="697" spans="1:20" ht="23.25" thickBot="1" x14ac:dyDescent="0.3">
      <c r="A697" s="257" t="s">
        <v>1714</v>
      </c>
      <c r="B697" s="106">
        <v>1</v>
      </c>
      <c r="C697" s="98">
        <f t="shared" si="58"/>
        <v>19050</v>
      </c>
      <c r="D697" s="98">
        <f t="shared" si="60"/>
        <v>22504.322632675437</v>
      </c>
      <c r="E697" s="98">
        <v>19050</v>
      </c>
      <c r="F697" s="98">
        <v>0</v>
      </c>
      <c r="G697" s="98">
        <v>1500</v>
      </c>
      <c r="H697" s="98">
        <v>0</v>
      </c>
      <c r="I697" s="98">
        <v>2857.5</v>
      </c>
      <c r="J697" s="98">
        <v>571.5</v>
      </c>
      <c r="K697" s="98">
        <v>381</v>
      </c>
      <c r="L697" s="98">
        <f t="shared" si="59"/>
        <v>3454.3226326754393</v>
      </c>
      <c r="M697" s="98"/>
      <c r="N697" s="98">
        <f t="shared" si="61"/>
        <v>264.58333333333331</v>
      </c>
      <c r="O697" s="98">
        <f t="shared" si="62"/>
        <v>2645.8333333333335</v>
      </c>
      <c r="P697" s="98">
        <v>543.90596600877245</v>
      </c>
      <c r="Q697" s="98">
        <v>1314.45</v>
      </c>
      <c r="R697" s="98">
        <f t="shared" si="63"/>
        <v>29128.772632675438</v>
      </c>
      <c r="S697" s="98">
        <f t="shared" si="64"/>
        <v>29128.772632675438</v>
      </c>
      <c r="T697" s="98" t="s">
        <v>957</v>
      </c>
    </row>
    <row r="698" spans="1:20" ht="15.75" thickBot="1" x14ac:dyDescent="0.3">
      <c r="A698" s="257" t="s">
        <v>1715</v>
      </c>
      <c r="B698" s="106">
        <v>1</v>
      </c>
      <c r="C698" s="98">
        <f t="shared" si="58"/>
        <v>23500</v>
      </c>
      <c r="D698" s="98">
        <f t="shared" si="60"/>
        <v>27816.725644444443</v>
      </c>
      <c r="E698" s="98">
        <v>23500</v>
      </c>
      <c r="F698" s="98">
        <v>0</v>
      </c>
      <c r="G698" s="98">
        <v>1500</v>
      </c>
      <c r="H698" s="98">
        <v>0</v>
      </c>
      <c r="I698" s="98">
        <v>3525</v>
      </c>
      <c r="J698" s="98">
        <v>705</v>
      </c>
      <c r="K698" s="98">
        <v>470</v>
      </c>
      <c r="L698" s="98">
        <f t="shared" si="59"/>
        <v>4316.7256444444447</v>
      </c>
      <c r="M698" s="98"/>
      <c r="N698" s="98">
        <f t="shared" si="61"/>
        <v>326.38888888888891</v>
      </c>
      <c r="O698" s="98">
        <f t="shared" si="62"/>
        <v>3263.8888888888891</v>
      </c>
      <c r="P698" s="98">
        <v>726.44786666666687</v>
      </c>
      <c r="Q698" s="98">
        <v>1621.5</v>
      </c>
      <c r="R698" s="98">
        <f t="shared" si="63"/>
        <v>35638.225644444443</v>
      </c>
      <c r="S698" s="98">
        <f t="shared" si="64"/>
        <v>35638.225644444443</v>
      </c>
      <c r="T698" s="98" t="s">
        <v>957</v>
      </c>
    </row>
    <row r="699" spans="1:20" ht="23.25" thickBot="1" x14ac:dyDescent="0.3">
      <c r="A699" s="257" t="s">
        <v>1716</v>
      </c>
      <c r="B699" s="106">
        <v>1</v>
      </c>
      <c r="C699" s="98">
        <f t="shared" si="58"/>
        <v>23500</v>
      </c>
      <c r="D699" s="98">
        <f t="shared" si="60"/>
        <v>27816.725644444443</v>
      </c>
      <c r="E699" s="98">
        <v>23500</v>
      </c>
      <c r="F699" s="98">
        <v>0</v>
      </c>
      <c r="G699" s="98">
        <v>1500</v>
      </c>
      <c r="H699" s="98">
        <v>0</v>
      </c>
      <c r="I699" s="98">
        <v>3525</v>
      </c>
      <c r="J699" s="98">
        <v>705</v>
      </c>
      <c r="K699" s="98">
        <v>470</v>
      </c>
      <c r="L699" s="98">
        <f t="shared" si="59"/>
        <v>4316.7256444444447</v>
      </c>
      <c r="M699" s="98"/>
      <c r="N699" s="98">
        <f t="shared" si="61"/>
        <v>326.38888888888891</v>
      </c>
      <c r="O699" s="98">
        <f t="shared" si="62"/>
        <v>3263.8888888888891</v>
      </c>
      <c r="P699" s="98">
        <v>726.44786666666687</v>
      </c>
      <c r="Q699" s="98">
        <v>1621.5</v>
      </c>
      <c r="R699" s="98">
        <f t="shared" si="63"/>
        <v>35638.225644444443</v>
      </c>
      <c r="S699" s="98">
        <f t="shared" si="64"/>
        <v>35638.225644444443</v>
      </c>
      <c r="T699" s="98" t="s">
        <v>957</v>
      </c>
    </row>
    <row r="700" spans="1:20" ht="23.25" thickBot="1" x14ac:dyDescent="0.3">
      <c r="A700" s="257" t="s">
        <v>1717</v>
      </c>
      <c r="B700" s="106">
        <v>1</v>
      </c>
      <c r="C700" s="98">
        <f t="shared" si="58"/>
        <v>16000</v>
      </c>
      <c r="D700" s="98">
        <f t="shared" si="60"/>
        <v>18881.677711111111</v>
      </c>
      <c r="E700" s="98">
        <v>16000</v>
      </c>
      <c r="F700" s="98">
        <v>0</v>
      </c>
      <c r="G700" s="98">
        <v>1500</v>
      </c>
      <c r="H700" s="98">
        <v>0</v>
      </c>
      <c r="I700" s="98">
        <v>2400</v>
      </c>
      <c r="J700" s="98">
        <v>480</v>
      </c>
      <c r="K700" s="98">
        <v>320</v>
      </c>
      <c r="L700" s="98">
        <f t="shared" si="59"/>
        <v>2881.6777111111114</v>
      </c>
      <c r="M700" s="98"/>
      <c r="N700" s="98">
        <f t="shared" si="61"/>
        <v>222.22222222222226</v>
      </c>
      <c r="O700" s="98">
        <f t="shared" si="62"/>
        <v>2222.2222222222222</v>
      </c>
      <c r="P700" s="98">
        <v>437.23326666666685</v>
      </c>
      <c r="Q700" s="98">
        <v>1104.0000000000002</v>
      </c>
      <c r="R700" s="98">
        <f t="shared" si="63"/>
        <v>24685.677711111111</v>
      </c>
      <c r="S700" s="98">
        <f t="shared" si="64"/>
        <v>24685.677711111111</v>
      </c>
      <c r="T700" s="98" t="s">
        <v>957</v>
      </c>
    </row>
    <row r="701" spans="1:20" ht="23.25" thickBot="1" x14ac:dyDescent="0.3">
      <c r="A701" s="257" t="s">
        <v>1718</v>
      </c>
      <c r="B701" s="106">
        <v>1</v>
      </c>
      <c r="C701" s="98">
        <f t="shared" si="58"/>
        <v>23500</v>
      </c>
      <c r="D701" s="98">
        <f t="shared" si="60"/>
        <v>27816.725644444443</v>
      </c>
      <c r="E701" s="98">
        <v>23500</v>
      </c>
      <c r="F701" s="98">
        <v>0</v>
      </c>
      <c r="G701" s="98">
        <v>1500</v>
      </c>
      <c r="H701" s="98">
        <v>0</v>
      </c>
      <c r="I701" s="98">
        <v>3525</v>
      </c>
      <c r="J701" s="98">
        <v>705</v>
      </c>
      <c r="K701" s="98">
        <v>470</v>
      </c>
      <c r="L701" s="98">
        <f t="shared" si="59"/>
        <v>4316.7256444444447</v>
      </c>
      <c r="M701" s="98"/>
      <c r="N701" s="98">
        <f t="shared" si="61"/>
        <v>326.38888888888891</v>
      </c>
      <c r="O701" s="98">
        <f t="shared" si="62"/>
        <v>3263.8888888888891</v>
      </c>
      <c r="P701" s="98">
        <v>726.44786666666687</v>
      </c>
      <c r="Q701" s="98">
        <v>1621.5</v>
      </c>
      <c r="R701" s="98">
        <f t="shared" si="63"/>
        <v>35638.225644444443</v>
      </c>
      <c r="S701" s="98">
        <f t="shared" si="64"/>
        <v>35638.225644444443</v>
      </c>
      <c r="T701" s="98" t="s">
        <v>957</v>
      </c>
    </row>
    <row r="702" spans="1:20" ht="15.75" thickBot="1" x14ac:dyDescent="0.3">
      <c r="A702" s="257" t="s">
        <v>1719</v>
      </c>
      <c r="B702" s="106">
        <v>1</v>
      </c>
      <c r="C702" s="98">
        <f t="shared" si="58"/>
        <v>13112.2</v>
      </c>
      <c r="D702" s="98">
        <f t="shared" si="60"/>
        <v>15467.014644444445</v>
      </c>
      <c r="E702" s="98">
        <v>13112.2</v>
      </c>
      <c r="F702" s="98">
        <v>0</v>
      </c>
      <c r="G702" s="98">
        <v>0</v>
      </c>
      <c r="H702" s="98">
        <v>0</v>
      </c>
      <c r="I702" s="98">
        <v>1966.8300000000002</v>
      </c>
      <c r="J702" s="98">
        <v>393.36600000000004</v>
      </c>
      <c r="K702" s="98">
        <v>262.24400000000003</v>
      </c>
      <c r="L702" s="98">
        <f t="shared" si="59"/>
        <v>2354.8146444444442</v>
      </c>
      <c r="M702" s="98"/>
      <c r="N702" s="98">
        <f t="shared" si="61"/>
        <v>182.11388888888891</v>
      </c>
      <c r="O702" s="98">
        <f t="shared" si="62"/>
        <v>1821.1388888888889</v>
      </c>
      <c r="P702" s="98">
        <v>351.56186666666662</v>
      </c>
      <c r="Q702" s="98">
        <v>904.74180000000024</v>
      </c>
      <c r="R702" s="98">
        <f t="shared" si="63"/>
        <v>18994.196444444446</v>
      </c>
      <c r="S702" s="98">
        <f t="shared" si="64"/>
        <v>18994.196444444446</v>
      </c>
      <c r="T702" s="98" t="s">
        <v>957</v>
      </c>
    </row>
    <row r="703" spans="1:20" ht="15.75" thickBot="1" x14ac:dyDescent="0.3">
      <c r="A703" s="257" t="s">
        <v>1719</v>
      </c>
      <c r="B703" s="106">
        <v>1</v>
      </c>
      <c r="C703" s="98">
        <f t="shared" si="58"/>
        <v>13112.41</v>
      </c>
      <c r="D703" s="98">
        <f t="shared" si="60"/>
        <v>15467.262957777777</v>
      </c>
      <c r="E703" s="98">
        <v>13112.41</v>
      </c>
      <c r="F703" s="98">
        <v>266.66666666666669</v>
      </c>
      <c r="G703" s="98">
        <v>0</v>
      </c>
      <c r="H703" s="98">
        <v>0</v>
      </c>
      <c r="I703" s="98">
        <v>1966.8614999999998</v>
      </c>
      <c r="J703" s="98">
        <v>393.37229999999994</v>
      </c>
      <c r="K703" s="98">
        <v>262.2482</v>
      </c>
      <c r="L703" s="98">
        <f t="shared" si="59"/>
        <v>2354.8529577777781</v>
      </c>
      <c r="M703" s="98"/>
      <c r="N703" s="98">
        <f t="shared" si="61"/>
        <v>182.11680555555554</v>
      </c>
      <c r="O703" s="98">
        <f t="shared" si="62"/>
        <v>1821.1680555555556</v>
      </c>
      <c r="P703" s="98">
        <v>351.56809666666669</v>
      </c>
      <c r="Q703" s="98">
        <v>904.75628999999992</v>
      </c>
      <c r="R703" s="98">
        <f t="shared" si="63"/>
        <v>19261.167914444442</v>
      </c>
      <c r="S703" s="98">
        <f t="shared" si="64"/>
        <v>19261.167914444442</v>
      </c>
      <c r="T703" s="98" t="s">
        <v>957</v>
      </c>
    </row>
    <row r="704" spans="1:20" ht="15.75" thickBot="1" x14ac:dyDescent="0.3">
      <c r="A704" s="257" t="s">
        <v>1719</v>
      </c>
      <c r="B704" s="106">
        <v>4</v>
      </c>
      <c r="C704" s="98">
        <f t="shared" si="58"/>
        <v>23992</v>
      </c>
      <c r="D704" s="98">
        <f t="shared" si="60"/>
        <v>28399.964311111111</v>
      </c>
      <c r="E704" s="98">
        <v>23992</v>
      </c>
      <c r="F704" s="98">
        <v>0</v>
      </c>
      <c r="G704" s="98">
        <v>0</v>
      </c>
      <c r="H704" s="98">
        <v>0</v>
      </c>
      <c r="I704" s="98">
        <v>3598.7999999999997</v>
      </c>
      <c r="J704" s="98">
        <v>719.75999999999988</v>
      </c>
      <c r="K704" s="98">
        <v>479.84</v>
      </c>
      <c r="L704" s="98">
        <f t="shared" si="59"/>
        <v>4407.9643111111109</v>
      </c>
      <c r="M704" s="98"/>
      <c r="N704" s="98">
        <f t="shared" si="61"/>
        <v>333.22222222222223</v>
      </c>
      <c r="O704" s="98">
        <f t="shared" si="62"/>
        <v>3332.2222222222222</v>
      </c>
      <c r="P704" s="98">
        <v>742.51986666666699</v>
      </c>
      <c r="Q704" s="98">
        <v>1655.4480000000001</v>
      </c>
      <c r="R704" s="98">
        <f t="shared" si="63"/>
        <v>34853.812311111105</v>
      </c>
      <c r="S704" s="98">
        <f t="shared" si="64"/>
        <v>139415.24924444442</v>
      </c>
      <c r="T704" s="98" t="s">
        <v>957</v>
      </c>
    </row>
    <row r="705" spans="1:20" ht="15.75" thickBot="1" x14ac:dyDescent="0.3">
      <c r="A705" s="257" t="s">
        <v>978</v>
      </c>
      <c r="B705" s="106">
        <v>10</v>
      </c>
      <c r="C705" s="98">
        <f t="shared" si="58"/>
        <v>8373.9133060000004</v>
      </c>
      <c r="D705" s="98">
        <f t="shared" si="60"/>
        <v>9825.8987162181056</v>
      </c>
      <c r="E705" s="98">
        <v>8373.9133060000004</v>
      </c>
      <c r="F705" s="98">
        <v>266.66666666666669</v>
      </c>
      <c r="G705" s="98">
        <v>1100</v>
      </c>
      <c r="H705" s="98">
        <v>100</v>
      </c>
      <c r="I705" s="98">
        <v>1256.0869958999999</v>
      </c>
      <c r="J705" s="98">
        <v>251.21739918</v>
      </c>
      <c r="K705" s="98">
        <v>167.47826612</v>
      </c>
      <c r="L705" s="98">
        <f t="shared" si="59"/>
        <v>1451.985410218105</v>
      </c>
      <c r="M705" s="98"/>
      <c r="N705" s="98">
        <f t="shared" si="61"/>
        <v>116.30435147222222</v>
      </c>
      <c r="O705" s="98">
        <f t="shared" si="62"/>
        <v>1163.0435147222222</v>
      </c>
      <c r="P705" s="98">
        <v>172.63754402366075</v>
      </c>
      <c r="Q705" s="98">
        <v>577.80001811400007</v>
      </c>
      <c r="R705" s="98">
        <f t="shared" si="63"/>
        <v>13545.14806219877</v>
      </c>
      <c r="S705" s="98">
        <f t="shared" si="64"/>
        <v>135451.48062198769</v>
      </c>
      <c r="T705" s="98" t="s">
        <v>960</v>
      </c>
    </row>
    <row r="706" spans="1:20" ht="15.75" thickBot="1" x14ac:dyDescent="0.3">
      <c r="A706" s="257" t="s">
        <v>1720</v>
      </c>
      <c r="B706" s="106">
        <v>28</v>
      </c>
      <c r="C706" s="98">
        <f t="shared" si="58"/>
        <v>14279.35</v>
      </c>
      <c r="D706" s="98">
        <f t="shared" si="60"/>
        <v>16847.104677777777</v>
      </c>
      <c r="E706" s="98">
        <v>14279.35</v>
      </c>
      <c r="F706" s="98">
        <v>594.97291666666672</v>
      </c>
      <c r="G706" s="98">
        <v>850</v>
      </c>
      <c r="H706" s="98">
        <v>0</v>
      </c>
      <c r="I706" s="98">
        <v>2141.9025000000001</v>
      </c>
      <c r="J706" s="98">
        <v>428.38049999999998</v>
      </c>
      <c r="K706" s="98">
        <v>285.58700000000005</v>
      </c>
      <c r="L706" s="98">
        <f t="shared" si="59"/>
        <v>2567.7546777777775</v>
      </c>
      <c r="M706" s="98"/>
      <c r="N706" s="98">
        <f t="shared" si="61"/>
        <v>198.32430555555558</v>
      </c>
      <c r="O706" s="98">
        <f t="shared" si="62"/>
        <v>1983.2430555555557</v>
      </c>
      <c r="P706" s="98">
        <v>386.18731666666639</v>
      </c>
      <c r="Q706" s="98">
        <v>985.27515000000005</v>
      </c>
      <c r="R706" s="98">
        <f t="shared" si="63"/>
        <v>22133.222744444447</v>
      </c>
      <c r="S706" s="98">
        <f t="shared" si="64"/>
        <v>619730.23684444453</v>
      </c>
      <c r="T706" s="98" t="s">
        <v>960</v>
      </c>
    </row>
    <row r="707" spans="1:20" ht="15.75" thickBot="1" x14ac:dyDescent="0.3">
      <c r="A707" s="257" t="s">
        <v>979</v>
      </c>
      <c r="B707" s="106">
        <v>27</v>
      </c>
      <c r="C707" s="98">
        <f t="shared" si="58"/>
        <v>14485.55</v>
      </c>
      <c r="D707" s="98">
        <f t="shared" si="60"/>
        <v>17090.924722222222</v>
      </c>
      <c r="E707" s="98">
        <v>14485.55</v>
      </c>
      <c r="F707" s="98">
        <v>603.5645833333333</v>
      </c>
      <c r="G707" s="98">
        <v>850</v>
      </c>
      <c r="H707" s="98">
        <v>0</v>
      </c>
      <c r="I707" s="98">
        <v>2172.8324999999995</v>
      </c>
      <c r="J707" s="98">
        <v>434.56649999999991</v>
      </c>
      <c r="K707" s="98">
        <v>289.71099999999996</v>
      </c>
      <c r="L707" s="98">
        <f t="shared" si="59"/>
        <v>2605.3747222222219</v>
      </c>
      <c r="M707" s="98"/>
      <c r="N707" s="98">
        <f t="shared" si="61"/>
        <v>201.18819444444443</v>
      </c>
      <c r="O707" s="98">
        <f t="shared" si="62"/>
        <v>2011.8819444444443</v>
      </c>
      <c r="P707" s="98">
        <v>392.30458333333314</v>
      </c>
      <c r="Q707" s="98">
        <v>999.50294999999994</v>
      </c>
      <c r="R707" s="98">
        <f t="shared" si="63"/>
        <v>22441.102255555554</v>
      </c>
      <c r="S707" s="98">
        <f t="shared" si="64"/>
        <v>605909.76089999999</v>
      </c>
      <c r="T707" s="98" t="s">
        <v>960</v>
      </c>
    </row>
    <row r="708" spans="1:20" ht="15.75" thickBot="1" x14ac:dyDescent="0.3">
      <c r="A708" s="257" t="s">
        <v>980</v>
      </c>
      <c r="B708" s="106">
        <v>13</v>
      </c>
      <c r="C708" s="98">
        <f t="shared" si="58"/>
        <v>16358.41</v>
      </c>
      <c r="D708" s="98">
        <f t="shared" si="60"/>
        <v>19305.477624444444</v>
      </c>
      <c r="E708" s="98">
        <v>16358.41</v>
      </c>
      <c r="F708" s="98">
        <v>681.60041666666666</v>
      </c>
      <c r="G708" s="98">
        <v>850</v>
      </c>
      <c r="H708" s="98">
        <v>0</v>
      </c>
      <c r="I708" s="98">
        <v>2453.7614999999996</v>
      </c>
      <c r="J708" s="98">
        <v>490.75229999999993</v>
      </c>
      <c r="K708" s="98">
        <v>327.16820000000001</v>
      </c>
      <c r="L708" s="98">
        <f t="shared" si="59"/>
        <v>2947.0676244444448</v>
      </c>
      <c r="M708" s="98"/>
      <c r="N708" s="98">
        <f t="shared" si="61"/>
        <v>227.20013888888889</v>
      </c>
      <c r="O708" s="98">
        <f t="shared" si="62"/>
        <v>2272.0013888888893</v>
      </c>
      <c r="P708" s="98">
        <v>447.86609666666681</v>
      </c>
      <c r="Q708" s="98">
        <v>1128.73029</v>
      </c>
      <c r="R708" s="98">
        <f t="shared" si="63"/>
        <v>25237.490331111112</v>
      </c>
      <c r="S708" s="98">
        <f t="shared" si="64"/>
        <v>328087.37430444447</v>
      </c>
      <c r="T708" s="98" t="s">
        <v>960</v>
      </c>
    </row>
    <row r="709" spans="1:20" ht="15.75" thickBot="1" x14ac:dyDescent="0.3">
      <c r="A709" s="257" t="s">
        <v>981</v>
      </c>
      <c r="B709" s="106">
        <v>1</v>
      </c>
      <c r="C709" s="98">
        <f t="shared" ref="C709:C772" si="65">E709</f>
        <v>7965.5579404</v>
      </c>
      <c r="D709" s="98">
        <f t="shared" si="60"/>
        <v>9337.1474924994527</v>
      </c>
      <c r="E709" s="98">
        <v>7965.5579404</v>
      </c>
      <c r="F709" s="98">
        <v>266.66666666666669</v>
      </c>
      <c r="G709" s="98">
        <v>1100</v>
      </c>
      <c r="H709" s="98">
        <v>100</v>
      </c>
      <c r="I709" s="98">
        <v>1194.8336910599999</v>
      </c>
      <c r="J709" s="98">
        <v>238.96673821199997</v>
      </c>
      <c r="K709" s="98">
        <v>159.31115880799999</v>
      </c>
      <c r="L709" s="98">
        <f t="shared" ref="L709:L772" si="66">N709+O709+P709</f>
        <v>1371.5895520994527</v>
      </c>
      <c r="M709" s="98"/>
      <c r="N709" s="98">
        <f t="shared" si="61"/>
        <v>110.63274917222223</v>
      </c>
      <c r="O709" s="98">
        <f t="shared" si="62"/>
        <v>1106.3274917222222</v>
      </c>
      <c r="P709" s="98">
        <v>154.62931120500812</v>
      </c>
      <c r="Q709" s="98">
        <v>549.62349788760002</v>
      </c>
      <c r="R709" s="98">
        <f t="shared" si="63"/>
        <v>12946.549245133718</v>
      </c>
      <c r="S709" s="98">
        <f t="shared" si="64"/>
        <v>12946.549245133718</v>
      </c>
      <c r="T709" s="98" t="s">
        <v>957</v>
      </c>
    </row>
    <row r="710" spans="1:20" ht="15.75" thickBot="1" x14ac:dyDescent="0.3">
      <c r="A710" s="257" t="s">
        <v>981</v>
      </c>
      <c r="B710" s="106">
        <v>1</v>
      </c>
      <c r="C710" s="98">
        <f t="shared" si="65"/>
        <v>10700.476557012802</v>
      </c>
      <c r="D710" s="98">
        <f t="shared" ref="D710:D773" si="67">E710+L710</f>
        <v>12615.285657747805</v>
      </c>
      <c r="E710" s="98">
        <v>10700.476557012802</v>
      </c>
      <c r="F710" s="98">
        <v>266.66666666666669</v>
      </c>
      <c r="G710" s="98">
        <v>1100</v>
      </c>
      <c r="H710" s="98">
        <v>100</v>
      </c>
      <c r="I710" s="98">
        <v>1605.0714835519202</v>
      </c>
      <c r="J710" s="98">
        <v>321.01429671038403</v>
      </c>
      <c r="K710" s="98">
        <v>214.00953114025606</v>
      </c>
      <c r="L710" s="98">
        <f t="shared" si="66"/>
        <v>1914.8091007350022</v>
      </c>
      <c r="M710" s="98"/>
      <c r="N710" s="98">
        <f t="shared" ref="N710:N773" si="68">+(E710/30*5)/12</f>
        <v>148.61772995851115</v>
      </c>
      <c r="O710" s="98">
        <f t="shared" ref="O710:O773" si="69">+(E710/30*50)/12</f>
        <v>1486.1772995851115</v>
      </c>
      <c r="P710" s="98">
        <v>280.01407119137963</v>
      </c>
      <c r="Q710" s="98">
        <v>738.33288243388336</v>
      </c>
      <c r="R710" s="98">
        <f t="shared" ref="R710:R773" si="70">E710+F710+G710+I710+J710+K710+L710+Q710+H710</f>
        <v>16960.380518250913</v>
      </c>
      <c r="S710" s="98">
        <f t="shared" ref="S710:S773" si="71">R710*B710</f>
        <v>16960.380518250913</v>
      </c>
      <c r="T710" s="98" t="s">
        <v>957</v>
      </c>
    </row>
    <row r="711" spans="1:20" ht="15.75" thickBot="1" x14ac:dyDescent="0.3">
      <c r="A711" s="257" t="s">
        <v>1721</v>
      </c>
      <c r="B711" s="106">
        <v>1</v>
      </c>
      <c r="C711" s="98">
        <f t="shared" si="65"/>
        <v>9398.3965000000007</v>
      </c>
      <c r="D711" s="98">
        <f t="shared" si="67"/>
        <v>11044.667087688962</v>
      </c>
      <c r="E711" s="98">
        <v>9398.3965000000007</v>
      </c>
      <c r="F711" s="98">
        <v>266.66666666666669</v>
      </c>
      <c r="G711" s="98">
        <v>1100</v>
      </c>
      <c r="H711" s="98">
        <v>100</v>
      </c>
      <c r="I711" s="98">
        <v>1409.7594749999998</v>
      </c>
      <c r="J711" s="98">
        <v>281.95189499999998</v>
      </c>
      <c r="K711" s="98">
        <v>187.96793000000002</v>
      </c>
      <c r="L711" s="98">
        <f t="shared" si="66"/>
        <v>1646.2705876889622</v>
      </c>
      <c r="M711" s="98"/>
      <c r="N711" s="98">
        <f t="shared" si="68"/>
        <v>130.53328472222225</v>
      </c>
      <c r="O711" s="98">
        <f t="shared" si="69"/>
        <v>1305.3328472222224</v>
      </c>
      <c r="P711" s="98">
        <v>210.40445574451738</v>
      </c>
      <c r="Q711" s="98">
        <v>648.48935850000009</v>
      </c>
      <c r="R711" s="98">
        <f t="shared" si="70"/>
        <v>15039.502412855631</v>
      </c>
      <c r="S711" s="98">
        <f t="shared" si="71"/>
        <v>15039.502412855631</v>
      </c>
      <c r="T711" s="98" t="s">
        <v>960</v>
      </c>
    </row>
    <row r="712" spans="1:20" ht="15.75" thickBot="1" x14ac:dyDescent="0.3">
      <c r="A712" s="257" t="s">
        <v>1721</v>
      </c>
      <c r="B712" s="106">
        <v>2</v>
      </c>
      <c r="C712" s="98">
        <f t="shared" si="65"/>
        <v>10700.476557012802</v>
      </c>
      <c r="D712" s="98">
        <f t="shared" si="67"/>
        <v>12615.285657747805</v>
      </c>
      <c r="E712" s="98">
        <v>10700.476557012802</v>
      </c>
      <c r="F712" s="98">
        <v>266.66666666666669</v>
      </c>
      <c r="G712" s="98">
        <v>1100</v>
      </c>
      <c r="H712" s="98">
        <v>100</v>
      </c>
      <c r="I712" s="98">
        <v>1605.0714835519202</v>
      </c>
      <c r="J712" s="98">
        <v>321.01429671038403</v>
      </c>
      <c r="K712" s="98">
        <v>214.00953114025606</v>
      </c>
      <c r="L712" s="98">
        <f t="shared" si="66"/>
        <v>1914.8091007350022</v>
      </c>
      <c r="M712" s="98"/>
      <c r="N712" s="98">
        <f t="shared" si="68"/>
        <v>148.61772995851115</v>
      </c>
      <c r="O712" s="98">
        <f t="shared" si="69"/>
        <v>1486.1772995851115</v>
      </c>
      <c r="P712" s="98">
        <v>280.01407119137963</v>
      </c>
      <c r="Q712" s="98">
        <v>738.33288243388336</v>
      </c>
      <c r="R712" s="98">
        <f t="shared" si="70"/>
        <v>16960.380518250913</v>
      </c>
      <c r="S712" s="98">
        <f t="shared" si="71"/>
        <v>33920.761036501826</v>
      </c>
      <c r="T712" s="98" t="s">
        <v>960</v>
      </c>
    </row>
    <row r="713" spans="1:20" ht="15.75" thickBot="1" x14ac:dyDescent="0.3">
      <c r="A713" s="257" t="s">
        <v>1721</v>
      </c>
      <c r="B713" s="106">
        <v>1</v>
      </c>
      <c r="C713" s="98">
        <f t="shared" si="65"/>
        <v>11634.786413506401</v>
      </c>
      <c r="D713" s="98">
        <f t="shared" si="67"/>
        <v>13720.055156948347</v>
      </c>
      <c r="E713" s="98">
        <v>11634.786413506401</v>
      </c>
      <c r="F713" s="98">
        <v>266.66666666666669</v>
      </c>
      <c r="G713" s="98">
        <v>1100</v>
      </c>
      <c r="H713" s="98">
        <v>0</v>
      </c>
      <c r="I713" s="98">
        <v>1745.2179620259601</v>
      </c>
      <c r="J713" s="98">
        <v>349.04359240519199</v>
      </c>
      <c r="K713" s="98">
        <v>232.69572827012803</v>
      </c>
      <c r="L713" s="98">
        <f t="shared" si="66"/>
        <v>2085.2687434419454</v>
      </c>
      <c r="M713" s="98"/>
      <c r="N713" s="98">
        <f t="shared" si="68"/>
        <v>161.59425574314446</v>
      </c>
      <c r="O713" s="98">
        <f t="shared" si="69"/>
        <v>1615.9425574314446</v>
      </c>
      <c r="P713" s="98">
        <v>307.73193026735652</v>
      </c>
      <c r="Q713" s="98">
        <v>802.80026253194171</v>
      </c>
      <c r="R713" s="98">
        <f t="shared" si="70"/>
        <v>18216.479368848235</v>
      </c>
      <c r="S713" s="98">
        <f t="shared" si="71"/>
        <v>18216.479368848235</v>
      </c>
      <c r="T713" s="98" t="s">
        <v>960</v>
      </c>
    </row>
    <row r="714" spans="1:20" ht="15.75" thickBot="1" x14ac:dyDescent="0.3">
      <c r="A714" s="257" t="s">
        <v>982</v>
      </c>
      <c r="B714" s="106">
        <v>1</v>
      </c>
      <c r="C714" s="98">
        <f t="shared" si="65"/>
        <v>10700.476557012802</v>
      </c>
      <c r="D714" s="98">
        <f t="shared" si="67"/>
        <v>12615.285657747805</v>
      </c>
      <c r="E714" s="98">
        <v>10700.476557012802</v>
      </c>
      <c r="F714" s="98">
        <v>266.66666666666669</v>
      </c>
      <c r="G714" s="98">
        <v>1100</v>
      </c>
      <c r="H714" s="98">
        <v>100</v>
      </c>
      <c r="I714" s="98">
        <v>1605.0714835519202</v>
      </c>
      <c r="J714" s="98">
        <v>321.01429671038403</v>
      </c>
      <c r="K714" s="98">
        <v>214.00953114025606</v>
      </c>
      <c r="L714" s="98">
        <f t="shared" si="66"/>
        <v>1914.8091007350022</v>
      </c>
      <c r="M714" s="98"/>
      <c r="N714" s="98">
        <f t="shared" si="68"/>
        <v>148.61772995851115</v>
      </c>
      <c r="O714" s="98">
        <f t="shared" si="69"/>
        <v>1486.1772995851115</v>
      </c>
      <c r="P714" s="98">
        <v>280.01407119137963</v>
      </c>
      <c r="Q714" s="98">
        <v>738.33288243388336</v>
      </c>
      <c r="R714" s="98">
        <f t="shared" si="70"/>
        <v>16960.380518250913</v>
      </c>
      <c r="S714" s="98">
        <f t="shared" si="71"/>
        <v>16960.380518250913</v>
      </c>
      <c r="T714" s="98" t="s">
        <v>960</v>
      </c>
    </row>
    <row r="715" spans="1:20" ht="15.75" thickBot="1" x14ac:dyDescent="0.3">
      <c r="A715" s="257" t="s">
        <v>983</v>
      </c>
      <c r="B715" s="106">
        <v>1</v>
      </c>
      <c r="C715" s="98">
        <f t="shared" si="65"/>
        <v>36323.74</v>
      </c>
      <c r="D715" s="98">
        <f t="shared" si="67"/>
        <v>43334.114444444444</v>
      </c>
      <c r="E715" s="98">
        <v>36323.74</v>
      </c>
      <c r="F715" s="98">
        <v>1513.4891666666665</v>
      </c>
      <c r="G715" s="98">
        <v>0</v>
      </c>
      <c r="H715" s="98">
        <v>0</v>
      </c>
      <c r="I715" s="98">
        <v>5448.5609999999997</v>
      </c>
      <c r="J715" s="98">
        <v>1089.7121999999999</v>
      </c>
      <c r="K715" s="98">
        <v>726.47479999999996</v>
      </c>
      <c r="L715" s="98">
        <f t="shared" si="66"/>
        <v>7010.3744444444437</v>
      </c>
      <c r="M715" s="98"/>
      <c r="N715" s="98">
        <f t="shared" si="68"/>
        <v>504.49638888888893</v>
      </c>
      <c r="O715" s="98">
        <f t="shared" si="69"/>
        <v>5044.9638888888885</v>
      </c>
      <c r="P715" s="98">
        <v>1460.9141666666665</v>
      </c>
      <c r="Q715" s="98">
        <v>2506.3380600000005</v>
      </c>
      <c r="R715" s="98">
        <f t="shared" si="70"/>
        <v>54618.689671111111</v>
      </c>
      <c r="S715" s="98">
        <f t="shared" si="71"/>
        <v>54618.689671111111</v>
      </c>
      <c r="T715" s="98" t="s">
        <v>957</v>
      </c>
    </row>
    <row r="716" spans="1:20" ht="23.25" thickBot="1" x14ac:dyDescent="0.3">
      <c r="A716" s="257" t="s">
        <v>1722</v>
      </c>
      <c r="B716" s="106">
        <v>4</v>
      </c>
      <c r="C716" s="98">
        <f t="shared" si="65"/>
        <v>11466</v>
      </c>
      <c r="D716" s="98">
        <f t="shared" si="67"/>
        <v>13520.4746</v>
      </c>
      <c r="E716" s="98">
        <v>11466</v>
      </c>
      <c r="F716" s="98">
        <v>477.75</v>
      </c>
      <c r="G716" s="98">
        <v>800</v>
      </c>
      <c r="H716" s="98">
        <v>0</v>
      </c>
      <c r="I716" s="98">
        <v>1719.8999999999999</v>
      </c>
      <c r="J716" s="98">
        <v>343.98</v>
      </c>
      <c r="K716" s="98">
        <v>229.32000000000002</v>
      </c>
      <c r="L716" s="98">
        <f t="shared" si="66"/>
        <v>2054.4746</v>
      </c>
      <c r="M716" s="98"/>
      <c r="N716" s="98">
        <f t="shared" si="68"/>
        <v>159.25</v>
      </c>
      <c r="O716" s="98">
        <f t="shared" si="69"/>
        <v>1592.5</v>
      </c>
      <c r="P716" s="98">
        <v>302.7245999999999</v>
      </c>
      <c r="Q716" s="98">
        <v>791.154</v>
      </c>
      <c r="R716" s="98">
        <f t="shared" si="70"/>
        <v>17882.578599999997</v>
      </c>
      <c r="S716" s="98">
        <f t="shared" si="71"/>
        <v>71530.314399999988</v>
      </c>
      <c r="T716" s="98" t="s">
        <v>957</v>
      </c>
    </row>
    <row r="717" spans="1:20" ht="15.75" thickBot="1" x14ac:dyDescent="0.3">
      <c r="A717" s="257" t="s">
        <v>1723</v>
      </c>
      <c r="B717" s="106">
        <v>35</v>
      </c>
      <c r="C717" s="98">
        <f t="shared" si="65"/>
        <v>11466</v>
      </c>
      <c r="D717" s="98">
        <f t="shared" si="67"/>
        <v>13520.4746</v>
      </c>
      <c r="E717" s="98">
        <v>11466</v>
      </c>
      <c r="F717" s="98">
        <v>477.75</v>
      </c>
      <c r="G717" s="98">
        <v>800</v>
      </c>
      <c r="H717" s="98">
        <v>0</v>
      </c>
      <c r="I717" s="98">
        <v>1719.8999999999999</v>
      </c>
      <c r="J717" s="98">
        <v>343.98</v>
      </c>
      <c r="K717" s="98">
        <v>229.32000000000002</v>
      </c>
      <c r="L717" s="98">
        <f t="shared" si="66"/>
        <v>2054.4746</v>
      </c>
      <c r="M717" s="98"/>
      <c r="N717" s="98">
        <f t="shared" si="68"/>
        <v>159.25</v>
      </c>
      <c r="O717" s="98">
        <f t="shared" si="69"/>
        <v>1592.5</v>
      </c>
      <c r="P717" s="98">
        <v>302.7245999999999</v>
      </c>
      <c r="Q717" s="98">
        <v>791.154</v>
      </c>
      <c r="R717" s="98">
        <f t="shared" si="70"/>
        <v>17882.578599999997</v>
      </c>
      <c r="S717" s="98">
        <f t="shared" si="71"/>
        <v>625890.25099999993</v>
      </c>
      <c r="T717" s="98" t="s">
        <v>957</v>
      </c>
    </row>
    <row r="718" spans="1:20" ht="15.75" thickBot="1" x14ac:dyDescent="0.3">
      <c r="A718" s="257" t="s">
        <v>1723</v>
      </c>
      <c r="B718" s="106">
        <v>1</v>
      </c>
      <c r="C718" s="98">
        <f t="shared" si="65"/>
        <v>11466</v>
      </c>
      <c r="D718" s="98">
        <f t="shared" si="67"/>
        <v>13520.4746</v>
      </c>
      <c r="E718" s="98">
        <v>11466</v>
      </c>
      <c r="F718" s="98">
        <v>482.34851570973342</v>
      </c>
      <c r="G718" s="98">
        <v>800</v>
      </c>
      <c r="H718" s="98">
        <v>0</v>
      </c>
      <c r="I718" s="98">
        <v>1719.8999999999999</v>
      </c>
      <c r="J718" s="98">
        <v>343.98</v>
      </c>
      <c r="K718" s="98">
        <v>229.32000000000002</v>
      </c>
      <c r="L718" s="98">
        <f t="shared" si="66"/>
        <v>2054.4746</v>
      </c>
      <c r="M718" s="98"/>
      <c r="N718" s="98">
        <f t="shared" si="68"/>
        <v>159.25</v>
      </c>
      <c r="O718" s="98">
        <f t="shared" si="69"/>
        <v>1592.5</v>
      </c>
      <c r="P718" s="98">
        <v>302.7245999999999</v>
      </c>
      <c r="Q718" s="98">
        <v>791.154</v>
      </c>
      <c r="R718" s="98">
        <f t="shared" si="70"/>
        <v>17887.177115709732</v>
      </c>
      <c r="S718" s="98">
        <f t="shared" si="71"/>
        <v>17887.177115709732</v>
      </c>
      <c r="T718" s="98" t="s">
        <v>957</v>
      </c>
    </row>
    <row r="719" spans="1:20" ht="15.75" thickBot="1" x14ac:dyDescent="0.3">
      <c r="A719" s="257" t="s">
        <v>1723</v>
      </c>
      <c r="B719" s="106">
        <v>1</v>
      </c>
      <c r="C719" s="98">
        <f t="shared" si="65"/>
        <v>11466</v>
      </c>
      <c r="D719" s="98">
        <f t="shared" si="67"/>
        <v>13520.4746</v>
      </c>
      <c r="E719" s="98">
        <v>11466</v>
      </c>
      <c r="F719" s="98">
        <v>0</v>
      </c>
      <c r="G719" s="98">
        <v>0</v>
      </c>
      <c r="H719" s="98">
        <v>0</v>
      </c>
      <c r="I719" s="98">
        <v>1719.8999999999999</v>
      </c>
      <c r="J719" s="98">
        <v>343.98</v>
      </c>
      <c r="K719" s="98">
        <v>229.32000000000002</v>
      </c>
      <c r="L719" s="98">
        <f t="shared" si="66"/>
        <v>2054.4746</v>
      </c>
      <c r="M719" s="98"/>
      <c r="N719" s="98">
        <f t="shared" si="68"/>
        <v>159.25</v>
      </c>
      <c r="O719" s="98">
        <f t="shared" si="69"/>
        <v>1592.5</v>
      </c>
      <c r="P719" s="98">
        <v>302.7245999999999</v>
      </c>
      <c r="Q719" s="98">
        <v>791.154</v>
      </c>
      <c r="R719" s="98">
        <f t="shared" si="70"/>
        <v>16604.828599999997</v>
      </c>
      <c r="S719" s="98">
        <f t="shared" si="71"/>
        <v>16604.828599999997</v>
      </c>
      <c r="T719" s="98" t="s">
        <v>957</v>
      </c>
    </row>
    <row r="720" spans="1:20" ht="15.75" thickBot="1" x14ac:dyDescent="0.3">
      <c r="A720" s="257" t="s">
        <v>1724</v>
      </c>
      <c r="B720" s="106">
        <v>13</v>
      </c>
      <c r="C720" s="98">
        <f t="shared" si="65"/>
        <v>10700.476557012802</v>
      </c>
      <c r="D720" s="98">
        <f t="shared" si="67"/>
        <v>12615.285657747805</v>
      </c>
      <c r="E720" s="98">
        <v>10700.476557012802</v>
      </c>
      <c r="F720" s="98">
        <v>266.66666666666669</v>
      </c>
      <c r="G720" s="98">
        <v>1100</v>
      </c>
      <c r="H720" s="98">
        <v>100</v>
      </c>
      <c r="I720" s="98">
        <v>1605.0714835519202</v>
      </c>
      <c r="J720" s="98">
        <v>321.01429671038403</v>
      </c>
      <c r="K720" s="98">
        <v>214.00953114025606</v>
      </c>
      <c r="L720" s="98">
        <f t="shared" si="66"/>
        <v>1914.8091007350022</v>
      </c>
      <c r="M720" s="98"/>
      <c r="N720" s="98">
        <f t="shared" si="68"/>
        <v>148.61772995851115</v>
      </c>
      <c r="O720" s="98">
        <f t="shared" si="69"/>
        <v>1486.1772995851115</v>
      </c>
      <c r="P720" s="98">
        <v>280.01407119137963</v>
      </c>
      <c r="Q720" s="98">
        <v>738.33288243388336</v>
      </c>
      <c r="R720" s="98">
        <f t="shared" si="70"/>
        <v>16960.380518250913</v>
      </c>
      <c r="S720" s="98">
        <f t="shared" si="71"/>
        <v>220484.94673726187</v>
      </c>
      <c r="T720" s="98" t="s">
        <v>957</v>
      </c>
    </row>
    <row r="721" spans="1:20" ht="23.25" thickBot="1" x14ac:dyDescent="0.3">
      <c r="A721" s="257" t="s">
        <v>984</v>
      </c>
      <c r="B721" s="106">
        <v>7</v>
      </c>
      <c r="C721" s="98">
        <f t="shared" si="65"/>
        <v>12228.6780720848</v>
      </c>
      <c r="D721" s="98">
        <f t="shared" si="67"/>
        <v>14422.299049236271</v>
      </c>
      <c r="E721" s="98">
        <v>12228.6780720848</v>
      </c>
      <c r="F721" s="98">
        <v>266.66666666666669</v>
      </c>
      <c r="G721" s="98">
        <v>700</v>
      </c>
      <c r="H721" s="98">
        <v>0</v>
      </c>
      <c r="I721" s="98">
        <v>1834.3017108127196</v>
      </c>
      <c r="J721" s="98">
        <v>366.86034216254393</v>
      </c>
      <c r="K721" s="98">
        <v>244.573561441696</v>
      </c>
      <c r="L721" s="98">
        <f t="shared" si="66"/>
        <v>2193.6209771514709</v>
      </c>
      <c r="M721" s="98"/>
      <c r="N721" s="98">
        <f t="shared" si="68"/>
        <v>169.84275100117779</v>
      </c>
      <c r="O721" s="98">
        <f t="shared" si="69"/>
        <v>1698.4275100117777</v>
      </c>
      <c r="P721" s="98">
        <v>325.35071613851557</v>
      </c>
      <c r="Q721" s="98">
        <v>843.7787869738512</v>
      </c>
      <c r="R721" s="98">
        <f t="shared" si="70"/>
        <v>18678.480117293744</v>
      </c>
      <c r="S721" s="98">
        <f t="shared" si="71"/>
        <v>130749.36082105621</v>
      </c>
      <c r="T721" s="98" t="s">
        <v>960</v>
      </c>
    </row>
    <row r="722" spans="1:20" ht="23.25" thickBot="1" x14ac:dyDescent="0.3">
      <c r="A722" s="257" t="s">
        <v>984</v>
      </c>
      <c r="B722" s="106">
        <v>6</v>
      </c>
      <c r="C722" s="98">
        <f t="shared" si="65"/>
        <v>12228.68</v>
      </c>
      <c r="D722" s="98">
        <f t="shared" si="67"/>
        <v>14422.301328888891</v>
      </c>
      <c r="E722" s="98">
        <v>12228.68</v>
      </c>
      <c r="F722" s="98">
        <v>266.66666666666669</v>
      </c>
      <c r="G722" s="98">
        <v>0</v>
      </c>
      <c r="H722" s="98">
        <v>0</v>
      </c>
      <c r="I722" s="98">
        <v>1834.3019999999999</v>
      </c>
      <c r="J722" s="98">
        <v>366.86040000000003</v>
      </c>
      <c r="K722" s="98">
        <v>244.57360000000003</v>
      </c>
      <c r="L722" s="98">
        <f t="shared" si="66"/>
        <v>2193.6213288888894</v>
      </c>
      <c r="M722" s="98"/>
      <c r="N722" s="98">
        <f t="shared" si="68"/>
        <v>169.8427777777778</v>
      </c>
      <c r="O722" s="98">
        <f t="shared" si="69"/>
        <v>1698.4277777777779</v>
      </c>
      <c r="P722" s="98">
        <v>325.35077333333339</v>
      </c>
      <c r="Q722" s="98">
        <v>843.77892000000008</v>
      </c>
      <c r="R722" s="98">
        <f t="shared" si="70"/>
        <v>17978.482915555556</v>
      </c>
      <c r="S722" s="98">
        <f t="shared" si="71"/>
        <v>107870.89749333334</v>
      </c>
      <c r="T722" s="98" t="s">
        <v>960</v>
      </c>
    </row>
    <row r="723" spans="1:20" ht="23.25" thickBot="1" x14ac:dyDescent="0.3">
      <c r="A723" s="257" t="s">
        <v>984</v>
      </c>
      <c r="B723" s="106">
        <v>10</v>
      </c>
      <c r="C723" s="98">
        <f t="shared" si="65"/>
        <v>12228.852016218802</v>
      </c>
      <c r="D723" s="98">
        <f t="shared" si="67"/>
        <v>14422.504728511165</v>
      </c>
      <c r="E723" s="98">
        <v>12228.852016218802</v>
      </c>
      <c r="F723" s="98">
        <v>266.66666666666669</v>
      </c>
      <c r="G723" s="98">
        <v>700</v>
      </c>
      <c r="H723" s="98">
        <v>0</v>
      </c>
      <c r="I723" s="98">
        <v>1834.3278024328201</v>
      </c>
      <c r="J723" s="98">
        <v>366.86556048656411</v>
      </c>
      <c r="K723" s="98">
        <v>244.57704032437604</v>
      </c>
      <c r="L723" s="98">
        <f t="shared" si="66"/>
        <v>2193.652712292364</v>
      </c>
      <c r="M723" s="98"/>
      <c r="N723" s="98">
        <f t="shared" si="68"/>
        <v>169.84516689192779</v>
      </c>
      <c r="O723" s="98">
        <f t="shared" si="69"/>
        <v>1698.4516689192781</v>
      </c>
      <c r="P723" s="98">
        <v>325.35587648115791</v>
      </c>
      <c r="Q723" s="98">
        <v>843.79078911909744</v>
      </c>
      <c r="R723" s="98">
        <f t="shared" si="70"/>
        <v>18678.732587540693</v>
      </c>
      <c r="S723" s="98">
        <f t="shared" si="71"/>
        <v>186787.32587540694</v>
      </c>
      <c r="T723" s="98" t="s">
        <v>960</v>
      </c>
    </row>
    <row r="724" spans="1:20" ht="15.75" thickBot="1" x14ac:dyDescent="0.3">
      <c r="A724" s="257" t="s">
        <v>985</v>
      </c>
      <c r="B724" s="106">
        <v>46</v>
      </c>
      <c r="C724" s="98">
        <f t="shared" si="65"/>
        <v>10350</v>
      </c>
      <c r="D724" s="98">
        <f t="shared" si="67"/>
        <v>12200.866599999999</v>
      </c>
      <c r="E724" s="98">
        <v>10350</v>
      </c>
      <c r="F724" s="98">
        <v>266.66666666666669</v>
      </c>
      <c r="G724" s="98">
        <v>1100</v>
      </c>
      <c r="H724" s="98">
        <v>100</v>
      </c>
      <c r="I724" s="98">
        <v>1552.5</v>
      </c>
      <c r="J724" s="98">
        <v>310.5</v>
      </c>
      <c r="K724" s="98">
        <v>207</v>
      </c>
      <c r="L724" s="98">
        <f t="shared" si="66"/>
        <v>1850.8666000000001</v>
      </c>
      <c r="M724" s="98"/>
      <c r="N724" s="98">
        <f t="shared" si="68"/>
        <v>143.75</v>
      </c>
      <c r="O724" s="98">
        <f t="shared" si="69"/>
        <v>1437.5</v>
      </c>
      <c r="P724" s="98">
        <v>269.61660000000006</v>
      </c>
      <c r="Q724" s="98">
        <v>714.15000000000009</v>
      </c>
      <c r="R724" s="98">
        <f t="shared" si="70"/>
        <v>16451.683266666667</v>
      </c>
      <c r="S724" s="98">
        <f t="shared" si="71"/>
        <v>756777.43026666669</v>
      </c>
      <c r="T724" s="98" t="s">
        <v>960</v>
      </c>
    </row>
    <row r="725" spans="1:20" ht="15.75" thickBot="1" x14ac:dyDescent="0.3">
      <c r="A725" s="257" t="s">
        <v>986</v>
      </c>
      <c r="B725" s="106">
        <v>20</v>
      </c>
      <c r="C725" s="98">
        <f t="shared" si="65"/>
        <v>10150</v>
      </c>
      <c r="D725" s="98">
        <f t="shared" si="67"/>
        <v>11959.265806067251</v>
      </c>
      <c r="E725" s="98">
        <v>10150</v>
      </c>
      <c r="F725" s="98">
        <v>266.66666666666669</v>
      </c>
      <c r="G725" s="98">
        <v>1100</v>
      </c>
      <c r="H725" s="98">
        <v>100</v>
      </c>
      <c r="I725" s="98">
        <v>1522.5</v>
      </c>
      <c r="J725" s="98">
        <v>304.5</v>
      </c>
      <c r="K725" s="98">
        <v>203</v>
      </c>
      <c r="L725" s="98">
        <f t="shared" si="66"/>
        <v>1809.2658060672509</v>
      </c>
      <c r="M725" s="98"/>
      <c r="N725" s="98">
        <f t="shared" si="68"/>
        <v>140.9722222222222</v>
      </c>
      <c r="O725" s="98">
        <f t="shared" si="69"/>
        <v>1409.7222222222219</v>
      </c>
      <c r="P725" s="98">
        <v>258.57136162280682</v>
      </c>
      <c r="Q725" s="98">
        <v>700.35</v>
      </c>
      <c r="R725" s="98">
        <f t="shared" si="70"/>
        <v>16156.282472733918</v>
      </c>
      <c r="S725" s="98">
        <f t="shared" si="71"/>
        <v>323125.64945467835</v>
      </c>
      <c r="T725" s="98" t="s">
        <v>960</v>
      </c>
    </row>
    <row r="726" spans="1:20" ht="15.75" thickBot="1" x14ac:dyDescent="0.3">
      <c r="A726" s="257" t="s">
        <v>987</v>
      </c>
      <c r="B726" s="106">
        <v>500</v>
      </c>
      <c r="C726" s="98">
        <f t="shared" si="65"/>
        <v>12364.31812</v>
      </c>
      <c r="D726" s="98">
        <f t="shared" si="67"/>
        <v>14582.685870337777</v>
      </c>
      <c r="E726" s="98">
        <v>12364.31812</v>
      </c>
      <c r="F726" s="98">
        <v>515.1799216666667</v>
      </c>
      <c r="G726" s="98">
        <v>700</v>
      </c>
      <c r="H726" s="98">
        <v>0</v>
      </c>
      <c r="I726" s="98">
        <v>1854.6477180000002</v>
      </c>
      <c r="J726" s="98">
        <v>370.92954359999999</v>
      </c>
      <c r="K726" s="98">
        <v>247.28636240000003</v>
      </c>
      <c r="L726" s="98">
        <f t="shared" si="66"/>
        <v>2218.3677503377776</v>
      </c>
      <c r="M726" s="98"/>
      <c r="N726" s="98">
        <f t="shared" si="68"/>
        <v>171.72664055555558</v>
      </c>
      <c r="O726" s="98">
        <f t="shared" si="69"/>
        <v>1717.2664055555554</v>
      </c>
      <c r="P726" s="98">
        <v>329.37470422666655</v>
      </c>
      <c r="Q726" s="98">
        <v>853.13795028000015</v>
      </c>
      <c r="R726" s="98">
        <f t="shared" si="70"/>
        <v>19123.867366284445</v>
      </c>
      <c r="S726" s="98">
        <f t="shared" si="71"/>
        <v>9561933.6831422225</v>
      </c>
      <c r="T726" s="98" t="s">
        <v>957</v>
      </c>
    </row>
    <row r="727" spans="1:20" ht="15.75" thickBot="1" x14ac:dyDescent="0.3">
      <c r="A727" s="257" t="s">
        <v>988</v>
      </c>
      <c r="B727" s="106">
        <v>1</v>
      </c>
      <c r="C727" s="98">
        <f t="shared" si="65"/>
        <v>21365.531599999998</v>
      </c>
      <c r="D727" s="98">
        <f t="shared" si="67"/>
        <v>25286.431937822221</v>
      </c>
      <c r="E727" s="98">
        <v>21365.531599999998</v>
      </c>
      <c r="F727" s="98">
        <v>890.23048333333327</v>
      </c>
      <c r="G727" s="98">
        <v>0</v>
      </c>
      <c r="H727" s="98">
        <v>0</v>
      </c>
      <c r="I727" s="98">
        <v>3204.8297399999992</v>
      </c>
      <c r="J727" s="98">
        <v>640.96594799999991</v>
      </c>
      <c r="K727" s="98">
        <v>427.31063199999994</v>
      </c>
      <c r="L727" s="98">
        <f t="shared" si="66"/>
        <v>3920.9003378222214</v>
      </c>
      <c r="M727" s="98"/>
      <c r="N727" s="98">
        <f t="shared" si="68"/>
        <v>296.74349444444442</v>
      </c>
      <c r="O727" s="98">
        <f t="shared" si="69"/>
        <v>2967.4349444444438</v>
      </c>
      <c r="P727" s="98">
        <v>656.72189893333314</v>
      </c>
      <c r="Q727" s="98">
        <v>1474.2216804</v>
      </c>
      <c r="R727" s="98">
        <f t="shared" si="70"/>
        <v>31923.990421555551</v>
      </c>
      <c r="S727" s="98">
        <f t="shared" si="71"/>
        <v>31923.990421555551</v>
      </c>
      <c r="T727" s="98" t="s">
        <v>957</v>
      </c>
    </row>
    <row r="728" spans="1:20" ht="15.75" thickBot="1" x14ac:dyDescent="0.3">
      <c r="A728" s="257" t="s">
        <v>988</v>
      </c>
      <c r="B728" s="106">
        <v>5</v>
      </c>
      <c r="C728" s="98">
        <f t="shared" si="65"/>
        <v>21365.533834444799</v>
      </c>
      <c r="D728" s="98">
        <f t="shared" si="67"/>
        <v>25286.434586632397</v>
      </c>
      <c r="E728" s="98">
        <v>21365.533834444799</v>
      </c>
      <c r="F728" s="98">
        <v>0</v>
      </c>
      <c r="G728" s="98">
        <v>0</v>
      </c>
      <c r="H728" s="98">
        <v>100</v>
      </c>
      <c r="I728" s="98">
        <v>3204.8300751667198</v>
      </c>
      <c r="J728" s="98">
        <v>640.96601503334398</v>
      </c>
      <c r="K728" s="98">
        <v>427.31067668889597</v>
      </c>
      <c r="L728" s="98">
        <f t="shared" si="66"/>
        <v>3920.9007521875969</v>
      </c>
      <c r="M728" s="98"/>
      <c r="N728" s="98">
        <f t="shared" si="68"/>
        <v>296.74352547839999</v>
      </c>
      <c r="O728" s="98">
        <f t="shared" si="69"/>
        <v>2967.4352547839994</v>
      </c>
      <c r="P728" s="98">
        <v>656.72197192519741</v>
      </c>
      <c r="Q728" s="98">
        <v>1474.2218345766914</v>
      </c>
      <c r="R728" s="98">
        <f t="shared" si="70"/>
        <v>31133.763188098048</v>
      </c>
      <c r="S728" s="98">
        <f t="shared" si="71"/>
        <v>155668.81594049023</v>
      </c>
      <c r="T728" s="98" t="s">
        <v>957</v>
      </c>
    </row>
    <row r="729" spans="1:20" ht="15.75" thickBot="1" x14ac:dyDescent="0.3">
      <c r="A729" s="257" t="s">
        <v>988</v>
      </c>
      <c r="B729" s="106">
        <v>14</v>
      </c>
      <c r="C729" s="98">
        <f t="shared" si="65"/>
        <v>21365.533834444799</v>
      </c>
      <c r="D729" s="98">
        <f t="shared" si="67"/>
        <v>25286.434586632397</v>
      </c>
      <c r="E729" s="98">
        <v>21365.533834444799</v>
      </c>
      <c r="F729" s="98">
        <v>890.23057643519996</v>
      </c>
      <c r="G729" s="98">
        <v>0</v>
      </c>
      <c r="H729" s="98">
        <v>0</v>
      </c>
      <c r="I729" s="98">
        <v>3204.8300751667198</v>
      </c>
      <c r="J729" s="98">
        <v>640.96601503334398</v>
      </c>
      <c r="K729" s="98">
        <v>427.31067668889597</v>
      </c>
      <c r="L729" s="98">
        <f t="shared" si="66"/>
        <v>3920.9007521875969</v>
      </c>
      <c r="M729" s="98"/>
      <c r="N729" s="98">
        <f t="shared" si="68"/>
        <v>296.74352547839999</v>
      </c>
      <c r="O729" s="98">
        <f t="shared" si="69"/>
        <v>2967.4352547839994</v>
      </c>
      <c r="P729" s="98">
        <v>656.72197192519741</v>
      </c>
      <c r="Q729" s="98">
        <v>1474.2218345766914</v>
      </c>
      <c r="R729" s="98">
        <f t="shared" si="70"/>
        <v>31923.993764533247</v>
      </c>
      <c r="S729" s="98">
        <f t="shared" si="71"/>
        <v>446935.91270346544</v>
      </c>
      <c r="T729" s="98" t="s">
        <v>957</v>
      </c>
    </row>
    <row r="730" spans="1:20" ht="15.75" thickBot="1" x14ac:dyDescent="0.3">
      <c r="A730" s="257" t="s">
        <v>989</v>
      </c>
      <c r="B730" s="106">
        <v>44</v>
      </c>
      <c r="C730" s="98">
        <f t="shared" si="65"/>
        <v>17804.613119999998</v>
      </c>
      <c r="D730" s="98">
        <f t="shared" si="67"/>
        <v>21015.532469226666</v>
      </c>
      <c r="E730" s="98">
        <v>17804.613119999998</v>
      </c>
      <c r="F730" s="98">
        <v>741.85887999999989</v>
      </c>
      <c r="G730" s="98">
        <v>700</v>
      </c>
      <c r="H730" s="98">
        <v>0</v>
      </c>
      <c r="I730" s="98">
        <v>2670.6919679999996</v>
      </c>
      <c r="J730" s="98">
        <v>534.13839359999997</v>
      </c>
      <c r="K730" s="98">
        <v>356.09226239999998</v>
      </c>
      <c r="L730" s="98">
        <f t="shared" si="66"/>
        <v>3210.9193492266663</v>
      </c>
      <c r="M730" s="98"/>
      <c r="N730" s="98">
        <f t="shared" si="68"/>
        <v>247.2862933333333</v>
      </c>
      <c r="O730" s="98">
        <f t="shared" si="69"/>
        <v>2472.8629333333333</v>
      </c>
      <c r="P730" s="98">
        <v>490.77012255999972</v>
      </c>
      <c r="Q730" s="98">
        <v>1228.51830528</v>
      </c>
      <c r="R730" s="98">
        <f t="shared" si="70"/>
        <v>27246.832278506663</v>
      </c>
      <c r="S730" s="98">
        <f t="shared" si="71"/>
        <v>1198860.6202542931</v>
      </c>
      <c r="T730" s="98" t="s">
        <v>957</v>
      </c>
    </row>
    <row r="731" spans="1:20" ht="15.75" thickBot="1" x14ac:dyDescent="0.3">
      <c r="A731" s="257" t="s">
        <v>990</v>
      </c>
      <c r="B731" s="106">
        <v>133</v>
      </c>
      <c r="C731" s="98">
        <f t="shared" si="65"/>
        <v>14837.177600000001</v>
      </c>
      <c r="D731" s="98">
        <f t="shared" si="67"/>
        <v>17506.704824355558</v>
      </c>
      <c r="E731" s="98">
        <v>14837.177600000001</v>
      </c>
      <c r="F731" s="98">
        <v>618.21573333333333</v>
      </c>
      <c r="G731" s="98">
        <v>700</v>
      </c>
      <c r="H731" s="98">
        <v>0</v>
      </c>
      <c r="I731" s="98">
        <v>2225.5766399999998</v>
      </c>
      <c r="J731" s="98">
        <v>445.11532800000003</v>
      </c>
      <c r="K731" s="98">
        <v>296.74355200000002</v>
      </c>
      <c r="L731" s="98">
        <f t="shared" si="66"/>
        <v>2669.5272243555564</v>
      </c>
      <c r="M731" s="98"/>
      <c r="N731" s="98">
        <f t="shared" si="68"/>
        <v>206.07191111111115</v>
      </c>
      <c r="O731" s="98">
        <f t="shared" si="69"/>
        <v>2060.7191111111115</v>
      </c>
      <c r="P731" s="98">
        <v>402.73620213333356</v>
      </c>
      <c r="Q731" s="98">
        <v>1023.7652544000001</v>
      </c>
      <c r="R731" s="98">
        <f t="shared" si="70"/>
        <v>22816.121332088889</v>
      </c>
      <c r="S731" s="98">
        <f t="shared" si="71"/>
        <v>3034544.1371678221</v>
      </c>
      <c r="T731" s="98" t="s">
        <v>957</v>
      </c>
    </row>
    <row r="732" spans="1:20" ht="15.75" thickBot="1" x14ac:dyDescent="0.3">
      <c r="A732" s="257" t="s">
        <v>991</v>
      </c>
      <c r="B732" s="106">
        <v>1</v>
      </c>
      <c r="C732" s="98">
        <f t="shared" si="65"/>
        <v>15578.611720000001</v>
      </c>
      <c r="D732" s="98">
        <f t="shared" si="67"/>
        <v>18383.409480471113</v>
      </c>
      <c r="E732" s="98">
        <v>15578.611720000001</v>
      </c>
      <c r="F732" s="98">
        <v>649.1088216666667</v>
      </c>
      <c r="G732" s="98">
        <v>700</v>
      </c>
      <c r="H732" s="98">
        <v>0</v>
      </c>
      <c r="I732" s="98">
        <v>2336.7917579999998</v>
      </c>
      <c r="J732" s="98">
        <v>467.35835160000005</v>
      </c>
      <c r="K732" s="98">
        <v>311.57223440000001</v>
      </c>
      <c r="L732" s="98">
        <f t="shared" si="66"/>
        <v>2804.7977604711114</v>
      </c>
      <c r="M732" s="98"/>
      <c r="N732" s="98">
        <f t="shared" si="68"/>
        <v>216.36960722222224</v>
      </c>
      <c r="O732" s="98">
        <f t="shared" si="69"/>
        <v>2163.6960722222225</v>
      </c>
      <c r="P732" s="98">
        <v>424.73208102666655</v>
      </c>
      <c r="Q732" s="98">
        <v>1074.9242086800002</v>
      </c>
      <c r="R732" s="98">
        <f t="shared" si="70"/>
        <v>23923.16485481778</v>
      </c>
      <c r="S732" s="98">
        <f t="shared" si="71"/>
        <v>23923.16485481778</v>
      </c>
      <c r="T732" s="98" t="s">
        <v>957</v>
      </c>
    </row>
    <row r="733" spans="1:20" ht="15.75" thickBot="1" x14ac:dyDescent="0.3">
      <c r="A733" s="257" t="s">
        <v>992</v>
      </c>
      <c r="B733" s="106">
        <v>1</v>
      </c>
      <c r="C733" s="98">
        <f t="shared" si="65"/>
        <v>16357.528320000001</v>
      </c>
      <c r="D733" s="98">
        <f t="shared" si="67"/>
        <v>19304.43508682667</v>
      </c>
      <c r="E733" s="98">
        <v>16357.528320000001</v>
      </c>
      <c r="F733" s="98">
        <v>681.56368000000009</v>
      </c>
      <c r="G733" s="98">
        <v>700</v>
      </c>
      <c r="H733" s="98">
        <v>0</v>
      </c>
      <c r="I733" s="98">
        <v>2453.6292480000002</v>
      </c>
      <c r="J733" s="98">
        <v>490.7258496</v>
      </c>
      <c r="K733" s="98">
        <v>327.15056640000006</v>
      </c>
      <c r="L733" s="98">
        <f t="shared" si="66"/>
        <v>2946.9067668266671</v>
      </c>
      <c r="M733" s="98"/>
      <c r="N733" s="98">
        <f t="shared" si="68"/>
        <v>227.18789333333334</v>
      </c>
      <c r="O733" s="98">
        <f t="shared" si="69"/>
        <v>2271.8789333333334</v>
      </c>
      <c r="P733" s="98">
        <v>447.83994016000042</v>
      </c>
      <c r="Q733" s="98">
        <v>1128.6694540800002</v>
      </c>
      <c r="R733" s="98">
        <f t="shared" si="70"/>
        <v>25086.173884906668</v>
      </c>
      <c r="S733" s="98">
        <f t="shared" si="71"/>
        <v>25086.173884906668</v>
      </c>
      <c r="T733" s="98" t="s">
        <v>957</v>
      </c>
    </row>
    <row r="734" spans="1:20" ht="15.75" thickBot="1" x14ac:dyDescent="0.3">
      <c r="A734" s="257" t="s">
        <v>993</v>
      </c>
      <c r="B734" s="106">
        <v>4</v>
      </c>
      <c r="C734" s="98">
        <f t="shared" si="65"/>
        <v>12978.93548</v>
      </c>
      <c r="D734" s="98">
        <f t="shared" si="67"/>
        <v>15309.436753128888</v>
      </c>
      <c r="E734" s="98">
        <v>12978.93548</v>
      </c>
      <c r="F734" s="98">
        <v>540.78897833333338</v>
      </c>
      <c r="G734" s="98">
        <v>700</v>
      </c>
      <c r="H734" s="98">
        <v>0</v>
      </c>
      <c r="I734" s="98">
        <v>1946.840322</v>
      </c>
      <c r="J734" s="98">
        <v>389.36806440000004</v>
      </c>
      <c r="K734" s="98">
        <v>259.57870960000002</v>
      </c>
      <c r="L734" s="98">
        <f t="shared" si="66"/>
        <v>2330.5012731288889</v>
      </c>
      <c r="M734" s="98"/>
      <c r="N734" s="98">
        <f t="shared" si="68"/>
        <v>180.26299277777778</v>
      </c>
      <c r="O734" s="98">
        <f t="shared" si="69"/>
        <v>1802.629927777778</v>
      </c>
      <c r="P734" s="98">
        <v>347.60835257333332</v>
      </c>
      <c r="Q734" s="98">
        <v>895.54654812000001</v>
      </c>
      <c r="R734" s="98">
        <f t="shared" si="70"/>
        <v>20041.559375582223</v>
      </c>
      <c r="S734" s="98">
        <f t="shared" si="71"/>
        <v>80166.237502328891</v>
      </c>
      <c r="T734" s="98" t="s">
        <v>957</v>
      </c>
    </row>
    <row r="735" spans="1:20" ht="15.75" thickBot="1" x14ac:dyDescent="0.3">
      <c r="A735" s="257" t="s">
        <v>994</v>
      </c>
      <c r="B735" s="106">
        <v>2</v>
      </c>
      <c r="C735" s="98">
        <f t="shared" si="65"/>
        <v>12978.93548</v>
      </c>
      <c r="D735" s="98">
        <f t="shared" si="67"/>
        <v>15309.436753128888</v>
      </c>
      <c r="E735" s="98">
        <v>12978.93548</v>
      </c>
      <c r="F735" s="98">
        <v>540.78897833333338</v>
      </c>
      <c r="G735" s="98">
        <v>700</v>
      </c>
      <c r="H735" s="98">
        <v>0</v>
      </c>
      <c r="I735" s="98">
        <v>1946.840322</v>
      </c>
      <c r="J735" s="98">
        <v>389.36806440000004</v>
      </c>
      <c r="K735" s="98">
        <v>259.57870960000002</v>
      </c>
      <c r="L735" s="98">
        <f t="shared" si="66"/>
        <v>2330.5012731288889</v>
      </c>
      <c r="M735" s="98"/>
      <c r="N735" s="98">
        <f t="shared" si="68"/>
        <v>180.26299277777778</v>
      </c>
      <c r="O735" s="98">
        <f t="shared" si="69"/>
        <v>1802.629927777778</v>
      </c>
      <c r="P735" s="98">
        <v>347.60835257333332</v>
      </c>
      <c r="Q735" s="98">
        <v>895.54654812000001</v>
      </c>
      <c r="R735" s="98">
        <f t="shared" si="70"/>
        <v>20041.559375582223</v>
      </c>
      <c r="S735" s="98">
        <f t="shared" si="71"/>
        <v>40083.118751164446</v>
      </c>
      <c r="T735" s="98" t="s">
        <v>957</v>
      </c>
    </row>
    <row r="736" spans="1:20" ht="15.75" thickBot="1" x14ac:dyDescent="0.3">
      <c r="A736" s="257" t="s">
        <v>995</v>
      </c>
      <c r="B736" s="106">
        <v>16</v>
      </c>
      <c r="C736" s="98">
        <f t="shared" si="65"/>
        <v>13631.2736</v>
      </c>
      <c r="D736" s="98">
        <f t="shared" si="67"/>
        <v>16080.790339022224</v>
      </c>
      <c r="E736" s="98">
        <v>13631.2736</v>
      </c>
      <c r="F736" s="98">
        <v>567.96973333333335</v>
      </c>
      <c r="G736" s="98">
        <v>700</v>
      </c>
      <c r="H736" s="98">
        <v>0</v>
      </c>
      <c r="I736" s="98">
        <v>2044.6910399999999</v>
      </c>
      <c r="J736" s="98">
        <v>408.93820800000003</v>
      </c>
      <c r="K736" s="98">
        <v>272.625472</v>
      </c>
      <c r="L736" s="98">
        <f t="shared" si="66"/>
        <v>2449.5167390222223</v>
      </c>
      <c r="M736" s="98"/>
      <c r="N736" s="98">
        <f t="shared" si="68"/>
        <v>189.32324444444444</v>
      </c>
      <c r="O736" s="98">
        <f t="shared" si="69"/>
        <v>1893.2324444444446</v>
      </c>
      <c r="P736" s="98">
        <v>366.96105013333312</v>
      </c>
      <c r="Q736" s="98">
        <v>940.55787840000005</v>
      </c>
      <c r="R736" s="98">
        <f t="shared" si="70"/>
        <v>21015.572670755555</v>
      </c>
      <c r="S736" s="98">
        <f t="shared" si="71"/>
        <v>336249.16273208888</v>
      </c>
      <c r="T736" s="98" t="s">
        <v>957</v>
      </c>
    </row>
    <row r="737" spans="1:20" ht="15.75" thickBot="1" x14ac:dyDescent="0.3">
      <c r="A737" s="257" t="s">
        <v>1725</v>
      </c>
      <c r="B737" s="106">
        <v>1</v>
      </c>
      <c r="C737" s="98">
        <f t="shared" si="65"/>
        <v>61681.7</v>
      </c>
      <c r="D737" s="98">
        <f t="shared" si="67"/>
        <v>73774.245771198825</v>
      </c>
      <c r="E737" s="98">
        <v>61681.7</v>
      </c>
      <c r="F737" s="98">
        <v>0</v>
      </c>
      <c r="G737" s="98">
        <v>0</v>
      </c>
      <c r="H737" s="98">
        <v>100</v>
      </c>
      <c r="I737" s="98">
        <v>9252.2549999999992</v>
      </c>
      <c r="J737" s="98">
        <v>1850.4509999999998</v>
      </c>
      <c r="K737" s="98">
        <v>1233.6339999999998</v>
      </c>
      <c r="L737" s="98">
        <f t="shared" si="66"/>
        <v>12092.545771198824</v>
      </c>
      <c r="M737" s="98"/>
      <c r="N737" s="98">
        <f t="shared" si="68"/>
        <v>856.69027777777774</v>
      </c>
      <c r="O737" s="98">
        <f t="shared" si="69"/>
        <v>8566.9027777777756</v>
      </c>
      <c r="P737" s="98">
        <v>2668.95271564327</v>
      </c>
      <c r="Q737" s="98">
        <v>4256.0373</v>
      </c>
      <c r="R737" s="98">
        <f t="shared" si="70"/>
        <v>90466.623071198832</v>
      </c>
      <c r="S737" s="98">
        <f t="shared" si="71"/>
        <v>90466.623071198832</v>
      </c>
      <c r="T737" s="98" t="s">
        <v>957</v>
      </c>
    </row>
    <row r="738" spans="1:20" ht="15.75" thickBot="1" x14ac:dyDescent="0.3">
      <c r="A738" s="257" t="s">
        <v>1726</v>
      </c>
      <c r="B738" s="106">
        <v>1</v>
      </c>
      <c r="C738" s="98">
        <f t="shared" si="65"/>
        <v>33500</v>
      </c>
      <c r="D738" s="98">
        <f t="shared" si="67"/>
        <v>39961.313888888886</v>
      </c>
      <c r="E738" s="98">
        <v>33500</v>
      </c>
      <c r="F738" s="98">
        <v>0</v>
      </c>
      <c r="G738" s="98">
        <v>1500</v>
      </c>
      <c r="H738" s="98">
        <v>0</v>
      </c>
      <c r="I738" s="98">
        <v>5025</v>
      </c>
      <c r="J738" s="98">
        <v>1005</v>
      </c>
      <c r="K738" s="98">
        <v>670</v>
      </c>
      <c r="L738" s="98">
        <f t="shared" si="66"/>
        <v>6461.313888888888</v>
      </c>
      <c r="M738" s="98"/>
      <c r="N738" s="98">
        <f t="shared" si="68"/>
        <v>465.27777777777783</v>
      </c>
      <c r="O738" s="98">
        <f t="shared" si="69"/>
        <v>4652.7777777777783</v>
      </c>
      <c r="P738" s="98">
        <v>1343.2583333333318</v>
      </c>
      <c r="Q738" s="98">
        <v>2311.5000000000005</v>
      </c>
      <c r="R738" s="98">
        <f t="shared" si="70"/>
        <v>50472.813888888886</v>
      </c>
      <c r="S738" s="98">
        <f t="shared" si="71"/>
        <v>50472.813888888886</v>
      </c>
      <c r="T738" s="98" t="s">
        <v>957</v>
      </c>
    </row>
    <row r="739" spans="1:20" ht="15.75" thickBot="1" x14ac:dyDescent="0.3">
      <c r="A739" s="257" t="s">
        <v>1727</v>
      </c>
      <c r="B739" s="106">
        <v>1</v>
      </c>
      <c r="C739" s="98">
        <f t="shared" si="65"/>
        <v>8680.3971520000014</v>
      </c>
      <c r="D739" s="98">
        <f t="shared" si="67"/>
        <v>10191.209579338669</v>
      </c>
      <c r="E739" s="98">
        <v>8680.3971520000014</v>
      </c>
      <c r="F739" s="98">
        <v>266.66666666666669</v>
      </c>
      <c r="G739" s="98">
        <v>1100</v>
      </c>
      <c r="H739" s="98">
        <v>100</v>
      </c>
      <c r="I739" s="98">
        <v>1302.0595728000001</v>
      </c>
      <c r="J739" s="98">
        <v>260.41191456000001</v>
      </c>
      <c r="K739" s="98">
        <v>173.60794304000004</v>
      </c>
      <c r="L739" s="98">
        <f t="shared" si="66"/>
        <v>1510.812427338667</v>
      </c>
      <c r="M739" s="98"/>
      <c r="N739" s="98">
        <f t="shared" si="68"/>
        <v>120.56107155555559</v>
      </c>
      <c r="O739" s="98">
        <f t="shared" si="69"/>
        <v>1205.6107155555558</v>
      </c>
      <c r="P739" s="98">
        <v>184.64064022755568</v>
      </c>
      <c r="Q739" s="98">
        <v>598.94740348800008</v>
      </c>
      <c r="R739" s="98">
        <f t="shared" si="70"/>
        <v>13992.903079893336</v>
      </c>
      <c r="S739" s="98">
        <f t="shared" si="71"/>
        <v>13992.903079893336</v>
      </c>
      <c r="T739" s="98" t="s">
        <v>960</v>
      </c>
    </row>
    <row r="740" spans="1:20" ht="15.75" thickBot="1" x14ac:dyDescent="0.3">
      <c r="A740" s="257" t="s">
        <v>1727</v>
      </c>
      <c r="B740" s="106">
        <v>2</v>
      </c>
      <c r="C740" s="98">
        <f t="shared" si="65"/>
        <v>8680.5996087999993</v>
      </c>
      <c r="D740" s="98">
        <f t="shared" si="67"/>
        <v>10191.448005963466</v>
      </c>
      <c r="E740" s="98">
        <v>8680.5996087999993</v>
      </c>
      <c r="F740" s="98">
        <v>266.66666666666669</v>
      </c>
      <c r="G740" s="98">
        <v>1100</v>
      </c>
      <c r="H740" s="98">
        <v>100</v>
      </c>
      <c r="I740" s="98">
        <v>1302.0899413199998</v>
      </c>
      <c r="J740" s="98">
        <v>260.41798826399997</v>
      </c>
      <c r="K740" s="98">
        <v>173.61199217599997</v>
      </c>
      <c r="L740" s="98">
        <f t="shared" si="66"/>
        <v>1510.8483971634664</v>
      </c>
      <c r="M740" s="98"/>
      <c r="N740" s="98">
        <f t="shared" si="68"/>
        <v>120.56388345555554</v>
      </c>
      <c r="O740" s="98">
        <f t="shared" si="69"/>
        <v>1205.6388345555554</v>
      </c>
      <c r="P740" s="98">
        <v>184.64567915235548</v>
      </c>
      <c r="Q740" s="98">
        <v>598.9613730072</v>
      </c>
      <c r="R740" s="98">
        <f t="shared" si="70"/>
        <v>13993.195967397332</v>
      </c>
      <c r="S740" s="98">
        <f t="shared" si="71"/>
        <v>27986.391934794665</v>
      </c>
      <c r="T740" s="98" t="s">
        <v>960</v>
      </c>
    </row>
    <row r="741" spans="1:20" ht="15.75" thickBot="1" x14ac:dyDescent="0.3">
      <c r="A741" s="257" t="s">
        <v>1727</v>
      </c>
      <c r="B741" s="106">
        <v>3</v>
      </c>
      <c r="C741" s="98">
        <f t="shared" si="65"/>
        <v>8830.3971520000014</v>
      </c>
      <c r="D741" s="98">
        <f t="shared" si="67"/>
        <v>10367.859579338668</v>
      </c>
      <c r="E741" s="98">
        <v>8830.3971520000014</v>
      </c>
      <c r="F741" s="98">
        <v>266.66666666666669</v>
      </c>
      <c r="G741" s="98">
        <v>1100</v>
      </c>
      <c r="H741" s="98">
        <v>100</v>
      </c>
      <c r="I741" s="98">
        <v>1324.5595728000001</v>
      </c>
      <c r="J741" s="98">
        <v>264.91191456000001</v>
      </c>
      <c r="K741" s="98">
        <v>176.60794304000004</v>
      </c>
      <c r="L741" s="98">
        <f t="shared" si="66"/>
        <v>1537.4624273386671</v>
      </c>
      <c r="M741" s="98"/>
      <c r="N741" s="98">
        <f t="shared" si="68"/>
        <v>122.64440488888891</v>
      </c>
      <c r="O741" s="98">
        <f t="shared" si="69"/>
        <v>1226.4440488888893</v>
      </c>
      <c r="P741" s="98">
        <v>188.37397356088891</v>
      </c>
      <c r="Q741" s="98">
        <v>609.29740348800021</v>
      </c>
      <c r="R741" s="98">
        <f t="shared" si="70"/>
        <v>14209.903079893336</v>
      </c>
      <c r="S741" s="98">
        <f t="shared" si="71"/>
        <v>42629.709239680007</v>
      </c>
      <c r="T741" s="98" t="s">
        <v>960</v>
      </c>
    </row>
    <row r="742" spans="1:20" ht="15.75" thickBot="1" x14ac:dyDescent="0.3">
      <c r="A742" s="257" t="s">
        <v>1727</v>
      </c>
      <c r="B742" s="106">
        <v>1</v>
      </c>
      <c r="C742" s="98">
        <f t="shared" si="65"/>
        <v>8830.5996087999993</v>
      </c>
      <c r="D742" s="98">
        <f t="shared" si="67"/>
        <v>10368.098005963466</v>
      </c>
      <c r="E742" s="98">
        <v>8830.5996087999993</v>
      </c>
      <c r="F742" s="98">
        <v>266.66666666666669</v>
      </c>
      <c r="G742" s="98">
        <v>1100</v>
      </c>
      <c r="H742" s="98">
        <v>100</v>
      </c>
      <c r="I742" s="98">
        <v>1324.5899413199998</v>
      </c>
      <c r="J742" s="98">
        <v>264.91798826399997</v>
      </c>
      <c r="K742" s="98">
        <v>176.61199217599997</v>
      </c>
      <c r="L742" s="98">
        <f t="shared" si="66"/>
        <v>1537.4983971634667</v>
      </c>
      <c r="M742" s="98"/>
      <c r="N742" s="98">
        <f t="shared" si="68"/>
        <v>122.64721678888888</v>
      </c>
      <c r="O742" s="98">
        <f t="shared" si="69"/>
        <v>1226.4721678888889</v>
      </c>
      <c r="P742" s="98">
        <v>188.37901248568892</v>
      </c>
      <c r="Q742" s="98">
        <v>609.31137300720002</v>
      </c>
      <c r="R742" s="98">
        <f t="shared" si="70"/>
        <v>14210.195967397332</v>
      </c>
      <c r="S742" s="98">
        <f t="shared" si="71"/>
        <v>14210.195967397332</v>
      </c>
      <c r="T742" s="98" t="s">
        <v>960</v>
      </c>
    </row>
    <row r="743" spans="1:20" ht="15.75" thickBot="1" x14ac:dyDescent="0.3">
      <c r="A743" s="257" t="s">
        <v>996</v>
      </c>
      <c r="B743" s="106">
        <v>1</v>
      </c>
      <c r="C743" s="98">
        <f t="shared" si="65"/>
        <v>16358.41</v>
      </c>
      <c r="D743" s="98">
        <f t="shared" si="67"/>
        <v>19305.477624444444</v>
      </c>
      <c r="E743" s="98">
        <v>16358.41</v>
      </c>
      <c r="F743" s="98">
        <v>0</v>
      </c>
      <c r="G743" s="98">
        <v>0</v>
      </c>
      <c r="H743" s="98">
        <v>0</v>
      </c>
      <c r="I743" s="98">
        <v>2453.7614999999996</v>
      </c>
      <c r="J743" s="98">
        <v>490.75229999999993</v>
      </c>
      <c r="K743" s="98">
        <v>327.16820000000001</v>
      </c>
      <c r="L743" s="98">
        <f t="shared" si="66"/>
        <v>2947.0676244444448</v>
      </c>
      <c r="M743" s="98"/>
      <c r="N743" s="98">
        <f t="shared" si="68"/>
        <v>227.20013888888889</v>
      </c>
      <c r="O743" s="98">
        <f t="shared" si="69"/>
        <v>2272.0013888888893</v>
      </c>
      <c r="P743" s="98">
        <v>447.86609666666681</v>
      </c>
      <c r="Q743" s="98">
        <v>1128.73029</v>
      </c>
      <c r="R743" s="98">
        <f t="shared" si="70"/>
        <v>23705.889914444444</v>
      </c>
      <c r="S743" s="98">
        <f t="shared" si="71"/>
        <v>23705.889914444444</v>
      </c>
      <c r="T743" s="98" t="s">
        <v>960</v>
      </c>
    </row>
    <row r="744" spans="1:20" ht="15.75" thickBot="1" x14ac:dyDescent="0.3">
      <c r="A744" s="257" t="s">
        <v>1728</v>
      </c>
      <c r="B744" s="106">
        <v>3</v>
      </c>
      <c r="C744" s="98">
        <f t="shared" si="65"/>
        <v>8211.9928564000002</v>
      </c>
      <c r="D744" s="98">
        <f t="shared" si="67"/>
        <v>9632.0998230143996</v>
      </c>
      <c r="E744" s="98">
        <v>8211.9928564000002</v>
      </c>
      <c r="F744" s="98">
        <v>266.66666666666669</v>
      </c>
      <c r="G744" s="98">
        <v>1100</v>
      </c>
      <c r="H744" s="98">
        <v>100</v>
      </c>
      <c r="I744" s="98">
        <v>1231.7989284600001</v>
      </c>
      <c r="J744" s="98">
        <v>246.35978569199997</v>
      </c>
      <c r="K744" s="98">
        <v>164.23985712800001</v>
      </c>
      <c r="L744" s="98">
        <f t="shared" si="66"/>
        <v>1420.1069666144001</v>
      </c>
      <c r="M744" s="98"/>
      <c r="N744" s="98">
        <f t="shared" si="68"/>
        <v>114.0554563388889</v>
      </c>
      <c r="O744" s="98">
        <f t="shared" si="69"/>
        <v>1140.5545633888889</v>
      </c>
      <c r="P744" s="98">
        <v>165.49694688662228</v>
      </c>
      <c r="Q744" s="98">
        <v>566.62750709160002</v>
      </c>
      <c r="R744" s="98">
        <f t="shared" si="70"/>
        <v>13307.792568052666</v>
      </c>
      <c r="S744" s="98">
        <f t="shared" si="71"/>
        <v>39923.377704157996</v>
      </c>
      <c r="T744" s="98" t="s">
        <v>957</v>
      </c>
    </row>
    <row r="745" spans="1:20" ht="15.75" thickBot="1" x14ac:dyDescent="0.3">
      <c r="A745" s="257" t="s">
        <v>1728</v>
      </c>
      <c r="B745" s="106">
        <v>1</v>
      </c>
      <c r="C745" s="98">
        <f t="shared" si="65"/>
        <v>9323.8293640000011</v>
      </c>
      <c r="D745" s="98">
        <f t="shared" si="67"/>
        <v>10953.929076199209</v>
      </c>
      <c r="E745" s="98">
        <v>9323.8293640000011</v>
      </c>
      <c r="F745" s="98">
        <v>266.66666666666669</v>
      </c>
      <c r="G745" s="98">
        <v>1100</v>
      </c>
      <c r="H745" s="98">
        <v>100</v>
      </c>
      <c r="I745" s="98">
        <v>1398.5744046</v>
      </c>
      <c r="J745" s="98">
        <v>279.71488091999998</v>
      </c>
      <c r="K745" s="98">
        <v>186.47658728000002</v>
      </c>
      <c r="L745" s="98">
        <f t="shared" si="66"/>
        <v>1630.0997121992077</v>
      </c>
      <c r="M745" s="98"/>
      <c r="N745" s="98">
        <f t="shared" si="68"/>
        <v>129.49763005555556</v>
      </c>
      <c r="O745" s="98">
        <f t="shared" si="69"/>
        <v>1294.9763005555558</v>
      </c>
      <c r="P745" s="98">
        <v>205.6257815880964</v>
      </c>
      <c r="Q745" s="98">
        <v>643.34422611600019</v>
      </c>
      <c r="R745" s="98">
        <f t="shared" si="70"/>
        <v>14928.705841781875</v>
      </c>
      <c r="S745" s="98">
        <f t="shared" si="71"/>
        <v>14928.705841781875</v>
      </c>
      <c r="T745" s="98" t="s">
        <v>957</v>
      </c>
    </row>
    <row r="746" spans="1:20" ht="15.75" thickBot="1" x14ac:dyDescent="0.3">
      <c r="A746" s="257" t="s">
        <v>1729</v>
      </c>
      <c r="B746" s="106">
        <v>15</v>
      </c>
      <c r="C746" s="98">
        <f t="shared" si="65"/>
        <v>47997.01</v>
      </c>
      <c r="D746" s="98">
        <f t="shared" si="67"/>
        <v>57277.186944444446</v>
      </c>
      <c r="E746" s="98">
        <v>47997.01</v>
      </c>
      <c r="F746" s="98">
        <v>0</v>
      </c>
      <c r="G746" s="98">
        <v>0</v>
      </c>
      <c r="H746" s="98">
        <v>100</v>
      </c>
      <c r="I746" s="98">
        <v>7199.5515000000005</v>
      </c>
      <c r="J746" s="98">
        <v>1439.9102999999998</v>
      </c>
      <c r="K746" s="98">
        <v>959.9402</v>
      </c>
      <c r="L746" s="98">
        <f t="shared" si="66"/>
        <v>9280.1769444444453</v>
      </c>
      <c r="M746" s="98"/>
      <c r="N746" s="98">
        <f t="shared" si="68"/>
        <v>666.62513888888896</v>
      </c>
      <c r="O746" s="98">
        <f t="shared" si="69"/>
        <v>6666.2513888888898</v>
      </c>
      <c r="P746" s="98">
        <v>1947.3004166666672</v>
      </c>
      <c r="Q746" s="98">
        <v>3311.7936900000004</v>
      </c>
      <c r="R746" s="98">
        <f t="shared" si="70"/>
        <v>70288.382634444453</v>
      </c>
      <c r="S746" s="98">
        <f t="shared" si="71"/>
        <v>1054325.7395166669</v>
      </c>
      <c r="T746" s="98" t="s">
        <v>957</v>
      </c>
    </row>
    <row r="747" spans="1:20" ht="15.75" thickBot="1" x14ac:dyDescent="0.3">
      <c r="A747" s="257" t="s">
        <v>1730</v>
      </c>
      <c r="B747" s="106">
        <v>1</v>
      </c>
      <c r="C747" s="98">
        <f t="shared" si="65"/>
        <v>7072.2275939199999</v>
      </c>
      <c r="D747" s="98">
        <f t="shared" si="67"/>
        <v>8265.0711901673403</v>
      </c>
      <c r="E747" s="98">
        <v>7072.2275939199999</v>
      </c>
      <c r="F747" s="98">
        <v>266.66666666666669</v>
      </c>
      <c r="G747" s="98">
        <v>1100</v>
      </c>
      <c r="H747" s="98">
        <v>100</v>
      </c>
      <c r="I747" s="98">
        <v>1060.8341390879998</v>
      </c>
      <c r="J747" s="98">
        <v>212.16682781759997</v>
      </c>
      <c r="K747" s="98">
        <v>141.44455187840001</v>
      </c>
      <c r="L747" s="98">
        <f t="shared" si="66"/>
        <v>1192.8435962473404</v>
      </c>
      <c r="M747" s="98"/>
      <c r="N747" s="98">
        <f t="shared" si="68"/>
        <v>98.225383248888889</v>
      </c>
      <c r="O747" s="98">
        <f t="shared" si="69"/>
        <v>982.25383248888886</v>
      </c>
      <c r="P747" s="98">
        <v>112.36438050956251</v>
      </c>
      <c r="Q747" s="98">
        <v>487.98370398048002</v>
      </c>
      <c r="R747" s="98">
        <f t="shared" si="70"/>
        <v>11634.167079598486</v>
      </c>
      <c r="S747" s="98">
        <f t="shared" si="71"/>
        <v>11634.167079598486</v>
      </c>
      <c r="T747" s="98" t="s">
        <v>960</v>
      </c>
    </row>
    <row r="748" spans="1:20" ht="15.75" thickBot="1" x14ac:dyDescent="0.3">
      <c r="A748" s="257" t="s">
        <v>1730</v>
      </c>
      <c r="B748" s="106">
        <v>1</v>
      </c>
      <c r="C748" s="98">
        <f t="shared" si="65"/>
        <v>7965.5579404</v>
      </c>
      <c r="D748" s="98">
        <f t="shared" si="67"/>
        <v>9337.1474924994527</v>
      </c>
      <c r="E748" s="98">
        <v>7965.5579404</v>
      </c>
      <c r="F748" s="98">
        <v>266.66666666666669</v>
      </c>
      <c r="G748" s="98">
        <v>1100</v>
      </c>
      <c r="H748" s="98">
        <v>100</v>
      </c>
      <c r="I748" s="98">
        <v>1194.8336910599999</v>
      </c>
      <c r="J748" s="98">
        <v>238.96673821199997</v>
      </c>
      <c r="K748" s="98">
        <v>159.31115880799999</v>
      </c>
      <c r="L748" s="98">
        <f t="shared" si="66"/>
        <v>1371.5895520994527</v>
      </c>
      <c r="M748" s="98"/>
      <c r="N748" s="98">
        <f t="shared" si="68"/>
        <v>110.63274917222223</v>
      </c>
      <c r="O748" s="98">
        <f t="shared" si="69"/>
        <v>1106.3274917222222</v>
      </c>
      <c r="P748" s="98">
        <v>154.62931120500812</v>
      </c>
      <c r="Q748" s="98">
        <v>549.62349788760002</v>
      </c>
      <c r="R748" s="98">
        <f t="shared" si="70"/>
        <v>12946.549245133718</v>
      </c>
      <c r="S748" s="98">
        <f t="shared" si="71"/>
        <v>12946.549245133718</v>
      </c>
      <c r="T748" s="98" t="s">
        <v>960</v>
      </c>
    </row>
    <row r="749" spans="1:20" ht="15.75" thickBot="1" x14ac:dyDescent="0.3">
      <c r="A749" s="257" t="s">
        <v>1731</v>
      </c>
      <c r="B749" s="106">
        <v>1</v>
      </c>
      <c r="C749" s="98">
        <f t="shared" si="65"/>
        <v>8212.02376</v>
      </c>
      <c r="D749" s="98">
        <f t="shared" si="67"/>
        <v>9632.1368108284205</v>
      </c>
      <c r="E749" s="98">
        <v>8212.02376</v>
      </c>
      <c r="F749" s="98">
        <v>266.66666666666669</v>
      </c>
      <c r="G749" s="98">
        <v>1100</v>
      </c>
      <c r="H749" s="98">
        <v>100</v>
      </c>
      <c r="I749" s="98">
        <v>1231.8035640000001</v>
      </c>
      <c r="J749" s="98">
        <v>246.36071279999999</v>
      </c>
      <c r="K749" s="98">
        <v>164.24047520000002</v>
      </c>
      <c r="L749" s="98">
        <f t="shared" si="66"/>
        <v>1420.1130508284209</v>
      </c>
      <c r="M749" s="98"/>
      <c r="N749" s="98">
        <f t="shared" si="68"/>
        <v>114.05588555555556</v>
      </c>
      <c r="O749" s="98">
        <f t="shared" si="69"/>
        <v>1140.5588555555555</v>
      </c>
      <c r="P749" s="98">
        <v>165.49830971730992</v>
      </c>
      <c r="Q749" s="98">
        <v>566.62963944000001</v>
      </c>
      <c r="R749" s="98">
        <f t="shared" si="70"/>
        <v>13307.837868935087</v>
      </c>
      <c r="S749" s="98">
        <f t="shared" si="71"/>
        <v>13307.837868935087</v>
      </c>
      <c r="T749" s="98" t="s">
        <v>960</v>
      </c>
    </row>
    <row r="750" spans="1:20" ht="15.75" thickBot="1" x14ac:dyDescent="0.3">
      <c r="A750" s="257" t="s">
        <v>1731</v>
      </c>
      <c r="B750" s="106">
        <v>1</v>
      </c>
      <c r="C750" s="98">
        <f t="shared" si="65"/>
        <v>8212.0299999999988</v>
      </c>
      <c r="D750" s="98">
        <f t="shared" si="67"/>
        <v>9632.1442793421047</v>
      </c>
      <c r="E750" s="98">
        <v>8212.0299999999988</v>
      </c>
      <c r="F750" s="98">
        <v>266.66666666666669</v>
      </c>
      <c r="G750" s="98">
        <v>1100</v>
      </c>
      <c r="H750" s="98">
        <v>100</v>
      </c>
      <c r="I750" s="98">
        <v>1231.8044999999997</v>
      </c>
      <c r="J750" s="98">
        <v>246.36089999999993</v>
      </c>
      <c r="K750" s="98">
        <v>164.24059999999997</v>
      </c>
      <c r="L750" s="98">
        <f t="shared" si="66"/>
        <v>1420.114279342105</v>
      </c>
      <c r="M750" s="98"/>
      <c r="N750" s="98">
        <f t="shared" si="68"/>
        <v>114.0559722222222</v>
      </c>
      <c r="O750" s="98">
        <f t="shared" si="69"/>
        <v>1140.559722222222</v>
      </c>
      <c r="P750" s="98">
        <v>165.49858489766078</v>
      </c>
      <c r="Q750" s="98">
        <v>566.63006999999993</v>
      </c>
      <c r="R750" s="98">
        <f t="shared" si="70"/>
        <v>13307.847016008767</v>
      </c>
      <c r="S750" s="98">
        <f t="shared" si="71"/>
        <v>13307.847016008767</v>
      </c>
      <c r="T750" s="98" t="s">
        <v>960</v>
      </c>
    </row>
    <row r="751" spans="1:20" ht="15.75" thickBot="1" x14ac:dyDescent="0.3">
      <c r="A751" s="257" t="s">
        <v>997</v>
      </c>
      <c r="B751" s="106">
        <v>1</v>
      </c>
      <c r="C751" s="98">
        <f t="shared" si="65"/>
        <v>8212.0299999999988</v>
      </c>
      <c r="D751" s="98">
        <f t="shared" si="67"/>
        <v>9632.1442793421047</v>
      </c>
      <c r="E751" s="98">
        <v>8212.0299999999988</v>
      </c>
      <c r="F751" s="98">
        <v>266.66666666666669</v>
      </c>
      <c r="G751" s="98">
        <v>1100</v>
      </c>
      <c r="H751" s="98">
        <v>100</v>
      </c>
      <c r="I751" s="98">
        <v>1231.8044999999997</v>
      </c>
      <c r="J751" s="98">
        <v>246.36089999999993</v>
      </c>
      <c r="K751" s="98">
        <v>164.24059999999997</v>
      </c>
      <c r="L751" s="98">
        <f t="shared" si="66"/>
        <v>1420.114279342105</v>
      </c>
      <c r="M751" s="98"/>
      <c r="N751" s="98">
        <f t="shared" si="68"/>
        <v>114.0559722222222</v>
      </c>
      <c r="O751" s="98">
        <f t="shared" si="69"/>
        <v>1140.559722222222</v>
      </c>
      <c r="P751" s="98">
        <v>165.49858489766078</v>
      </c>
      <c r="Q751" s="98">
        <v>566.63006999999993</v>
      </c>
      <c r="R751" s="98">
        <f t="shared" si="70"/>
        <v>13307.847016008767</v>
      </c>
      <c r="S751" s="98">
        <f t="shared" si="71"/>
        <v>13307.847016008767</v>
      </c>
      <c r="T751" s="98" t="s">
        <v>960</v>
      </c>
    </row>
    <row r="752" spans="1:20" ht="15.75" thickBot="1" x14ac:dyDescent="0.3">
      <c r="A752" s="257" t="s">
        <v>1732</v>
      </c>
      <c r="B752" s="106">
        <v>1</v>
      </c>
      <c r="C752" s="98">
        <f t="shared" si="65"/>
        <v>6501.2441440000011</v>
      </c>
      <c r="D752" s="98">
        <f t="shared" si="67"/>
        <v>7573.663599731557</v>
      </c>
      <c r="E752" s="98">
        <v>6501.2441440000011</v>
      </c>
      <c r="F752" s="98">
        <v>266.66666666666669</v>
      </c>
      <c r="G752" s="98">
        <v>1100</v>
      </c>
      <c r="H752" s="98">
        <v>100</v>
      </c>
      <c r="I752" s="98">
        <v>975.18662160000019</v>
      </c>
      <c r="J752" s="98">
        <v>195.03732432000004</v>
      </c>
      <c r="K752" s="98">
        <v>130.02488288000004</v>
      </c>
      <c r="L752" s="98">
        <f t="shared" si="66"/>
        <v>1072.4194557315557</v>
      </c>
      <c r="M752" s="98"/>
      <c r="N752" s="98">
        <f t="shared" si="68"/>
        <v>90.295057555555559</v>
      </c>
      <c r="O752" s="98">
        <f t="shared" si="69"/>
        <v>902.9505755555557</v>
      </c>
      <c r="P752" s="98">
        <v>79.173822620444412</v>
      </c>
      <c r="Q752" s="98">
        <v>448.58584593600017</v>
      </c>
      <c r="R752" s="98">
        <f t="shared" si="70"/>
        <v>10789.164941134222</v>
      </c>
      <c r="S752" s="98">
        <f t="shared" si="71"/>
        <v>10789.164941134222</v>
      </c>
      <c r="T752" s="98" t="s">
        <v>960</v>
      </c>
    </row>
    <row r="753" spans="1:20" ht="15.75" thickBot="1" x14ac:dyDescent="0.3">
      <c r="A753" s="257" t="s">
        <v>1732</v>
      </c>
      <c r="B753" s="106">
        <v>21</v>
      </c>
      <c r="C753" s="98">
        <f t="shared" si="65"/>
        <v>6501.6302044800013</v>
      </c>
      <c r="D753" s="98">
        <f t="shared" si="67"/>
        <v>7574.1144754765883</v>
      </c>
      <c r="E753" s="98">
        <v>6501.6302044800013</v>
      </c>
      <c r="F753" s="98">
        <v>266.66666666666669</v>
      </c>
      <c r="G753" s="98">
        <v>1100</v>
      </c>
      <c r="H753" s="98">
        <v>100</v>
      </c>
      <c r="I753" s="98">
        <v>975.24453067200011</v>
      </c>
      <c r="J753" s="98">
        <v>195.0489061344</v>
      </c>
      <c r="K753" s="98">
        <v>130.03260408960003</v>
      </c>
      <c r="L753" s="98">
        <f t="shared" si="66"/>
        <v>1072.4842709965869</v>
      </c>
      <c r="M753" s="98"/>
      <c r="N753" s="98">
        <f t="shared" si="68"/>
        <v>90.300419506666685</v>
      </c>
      <c r="O753" s="98">
        <f t="shared" si="69"/>
        <v>903.00419506666685</v>
      </c>
      <c r="P753" s="98">
        <v>79.179656423253448</v>
      </c>
      <c r="Q753" s="98">
        <v>448.61248410912009</v>
      </c>
      <c r="R753" s="98">
        <f t="shared" si="70"/>
        <v>10789.719667148374</v>
      </c>
      <c r="S753" s="98">
        <f t="shared" si="71"/>
        <v>226584.11301011586</v>
      </c>
      <c r="T753" s="98" t="s">
        <v>960</v>
      </c>
    </row>
    <row r="754" spans="1:20" ht="15.75" thickBot="1" x14ac:dyDescent="0.3">
      <c r="A754" s="257" t="s">
        <v>1733</v>
      </c>
      <c r="B754" s="106">
        <v>1</v>
      </c>
      <c r="C754" s="98">
        <f t="shared" si="65"/>
        <v>6501.6302044800013</v>
      </c>
      <c r="D754" s="98">
        <f t="shared" si="67"/>
        <v>7574.1144754765883</v>
      </c>
      <c r="E754" s="98">
        <v>6501.6302044800013</v>
      </c>
      <c r="F754" s="98">
        <v>266.66666666666669</v>
      </c>
      <c r="G754" s="98">
        <v>1100</v>
      </c>
      <c r="H754" s="98">
        <v>100</v>
      </c>
      <c r="I754" s="98">
        <v>975.24453067200011</v>
      </c>
      <c r="J754" s="98">
        <v>195.0489061344</v>
      </c>
      <c r="K754" s="98">
        <v>130.03260408960003</v>
      </c>
      <c r="L754" s="98">
        <f t="shared" si="66"/>
        <v>1072.4842709965869</v>
      </c>
      <c r="M754" s="98"/>
      <c r="N754" s="98">
        <f t="shared" si="68"/>
        <v>90.300419506666685</v>
      </c>
      <c r="O754" s="98">
        <f t="shared" si="69"/>
        <v>903.00419506666685</v>
      </c>
      <c r="P754" s="98">
        <v>79.179656423253448</v>
      </c>
      <c r="Q754" s="98">
        <v>448.61248410912009</v>
      </c>
      <c r="R754" s="98">
        <f t="shared" si="70"/>
        <v>10789.719667148374</v>
      </c>
      <c r="S754" s="98">
        <f t="shared" si="71"/>
        <v>10789.719667148374</v>
      </c>
      <c r="T754" s="98" t="s">
        <v>960</v>
      </c>
    </row>
    <row r="755" spans="1:20" ht="15.75" thickBot="1" x14ac:dyDescent="0.3">
      <c r="A755" s="257" t="s">
        <v>1733</v>
      </c>
      <c r="B755" s="106">
        <v>9</v>
      </c>
      <c r="C755" s="98">
        <f t="shared" si="65"/>
        <v>6638.1139388800002</v>
      </c>
      <c r="D755" s="98">
        <f t="shared" si="67"/>
        <v>7733.5123123964095</v>
      </c>
      <c r="E755" s="98">
        <v>6638.1139388800002</v>
      </c>
      <c r="F755" s="98">
        <v>266.66666666666669</v>
      </c>
      <c r="G755" s="98">
        <v>1100</v>
      </c>
      <c r="H755" s="98">
        <v>100</v>
      </c>
      <c r="I755" s="98">
        <v>995.71709083199994</v>
      </c>
      <c r="J755" s="98">
        <v>199.14341816640001</v>
      </c>
      <c r="K755" s="98">
        <v>132.76227877760002</v>
      </c>
      <c r="L755" s="98">
        <f t="shared" si="66"/>
        <v>1095.3983735164088</v>
      </c>
      <c r="M755" s="98"/>
      <c r="N755" s="98">
        <f t="shared" si="68"/>
        <v>92.196026928888884</v>
      </c>
      <c r="O755" s="98">
        <f t="shared" si="69"/>
        <v>921.96026928888887</v>
      </c>
      <c r="P755" s="98">
        <v>81.242077298631145</v>
      </c>
      <c r="Q755" s="98">
        <v>458.02986178272005</v>
      </c>
      <c r="R755" s="98">
        <f t="shared" si="70"/>
        <v>10985.831628621796</v>
      </c>
      <c r="S755" s="98">
        <f t="shared" si="71"/>
        <v>98872.484657596156</v>
      </c>
      <c r="T755" s="98" t="s">
        <v>960</v>
      </c>
    </row>
    <row r="756" spans="1:20" ht="15.75" thickBot="1" x14ac:dyDescent="0.3">
      <c r="A756" s="257" t="s">
        <v>1733</v>
      </c>
      <c r="B756" s="106">
        <v>1</v>
      </c>
      <c r="C756" s="98">
        <f t="shared" si="65"/>
        <v>8211.99</v>
      </c>
      <c r="D756" s="98">
        <f t="shared" si="67"/>
        <v>9632.0964042543856</v>
      </c>
      <c r="E756" s="98">
        <v>8211.99</v>
      </c>
      <c r="F756" s="98">
        <v>266.66666666666669</v>
      </c>
      <c r="G756" s="98">
        <v>1100</v>
      </c>
      <c r="H756" s="98">
        <v>100</v>
      </c>
      <c r="I756" s="98">
        <v>1231.7985000000001</v>
      </c>
      <c r="J756" s="98">
        <v>246.3597</v>
      </c>
      <c r="K756" s="98">
        <v>164.2398</v>
      </c>
      <c r="L756" s="98">
        <f t="shared" si="66"/>
        <v>1420.106404254386</v>
      </c>
      <c r="M756" s="98"/>
      <c r="N756" s="98">
        <f t="shared" si="68"/>
        <v>114.05541666666666</v>
      </c>
      <c r="O756" s="98">
        <f t="shared" si="69"/>
        <v>1140.5541666666666</v>
      </c>
      <c r="P756" s="98">
        <v>165.49682092105277</v>
      </c>
      <c r="Q756" s="98">
        <v>566.62731000000008</v>
      </c>
      <c r="R756" s="98">
        <f t="shared" si="70"/>
        <v>13307.788380921053</v>
      </c>
      <c r="S756" s="98">
        <f t="shared" si="71"/>
        <v>13307.788380921053</v>
      </c>
      <c r="T756" s="98" t="s">
        <v>960</v>
      </c>
    </row>
    <row r="757" spans="1:20" ht="23.25" thickBot="1" x14ac:dyDescent="0.3">
      <c r="A757" s="257" t="s">
        <v>1734</v>
      </c>
      <c r="B757" s="106">
        <v>1</v>
      </c>
      <c r="C757" s="98">
        <f t="shared" si="65"/>
        <v>7234.0365315999998</v>
      </c>
      <c r="D757" s="98">
        <f t="shared" si="67"/>
        <v>8463.4858515558244</v>
      </c>
      <c r="E757" s="98">
        <v>7234.0365315999998</v>
      </c>
      <c r="F757" s="98">
        <v>266.66666666666669</v>
      </c>
      <c r="G757" s="98">
        <v>1100</v>
      </c>
      <c r="H757" s="98">
        <v>100</v>
      </c>
      <c r="I757" s="98">
        <v>1085.10547974</v>
      </c>
      <c r="J757" s="98">
        <v>217.02109594800001</v>
      </c>
      <c r="K757" s="98">
        <v>144.68073063200001</v>
      </c>
      <c r="L757" s="98">
        <f t="shared" si="66"/>
        <v>1229.4493199558246</v>
      </c>
      <c r="M757" s="98"/>
      <c r="N757" s="98">
        <f t="shared" si="68"/>
        <v>100.47272960555556</v>
      </c>
      <c r="O757" s="98">
        <f t="shared" si="69"/>
        <v>1004.7272960555556</v>
      </c>
      <c r="P757" s="98">
        <v>124.24929429471352</v>
      </c>
      <c r="Q757" s="98">
        <v>499.14852068040005</v>
      </c>
      <c r="R757" s="98">
        <f t="shared" si="70"/>
        <v>11876.10834522289</v>
      </c>
      <c r="S757" s="98">
        <f t="shared" si="71"/>
        <v>11876.10834522289</v>
      </c>
      <c r="T757" s="98" t="s">
        <v>957</v>
      </c>
    </row>
    <row r="758" spans="1:20" ht="23.25" thickBot="1" x14ac:dyDescent="0.3">
      <c r="A758" s="257" t="s">
        <v>1734</v>
      </c>
      <c r="B758" s="106">
        <v>2</v>
      </c>
      <c r="C758" s="98">
        <f t="shared" si="65"/>
        <v>7239.4803700000002</v>
      </c>
      <c r="D758" s="98">
        <f t="shared" si="67"/>
        <v>8470.1612390114042</v>
      </c>
      <c r="E758" s="98">
        <v>7239.4803700000002</v>
      </c>
      <c r="F758" s="98">
        <v>266.66666666666669</v>
      </c>
      <c r="G758" s="98">
        <v>1100</v>
      </c>
      <c r="H758" s="98">
        <v>100</v>
      </c>
      <c r="I758" s="98">
        <v>1085.9220554999999</v>
      </c>
      <c r="J758" s="98">
        <v>217.18441110000001</v>
      </c>
      <c r="K758" s="98">
        <v>144.78960739999999</v>
      </c>
      <c r="L758" s="98">
        <f t="shared" si="66"/>
        <v>1230.6808690114037</v>
      </c>
      <c r="M758" s="98"/>
      <c r="N758" s="98">
        <f t="shared" si="68"/>
        <v>100.54833847222221</v>
      </c>
      <c r="O758" s="98">
        <f t="shared" si="69"/>
        <v>1005.4833847222222</v>
      </c>
      <c r="P758" s="98">
        <v>124.64914581695912</v>
      </c>
      <c r="Q758" s="98">
        <v>499.52414553</v>
      </c>
      <c r="R758" s="98">
        <f t="shared" si="70"/>
        <v>11884.248125208069</v>
      </c>
      <c r="S758" s="98">
        <f t="shared" si="71"/>
        <v>23768.496250416138</v>
      </c>
      <c r="T758" s="98" t="s">
        <v>957</v>
      </c>
    </row>
    <row r="759" spans="1:20" ht="23.25" thickBot="1" x14ac:dyDescent="0.3">
      <c r="A759" s="257" t="s">
        <v>1734</v>
      </c>
      <c r="B759" s="106">
        <v>1</v>
      </c>
      <c r="C759" s="98">
        <f t="shared" si="65"/>
        <v>7239.9977596000017</v>
      </c>
      <c r="D759" s="98">
        <f t="shared" si="67"/>
        <v>8470.7956766621428</v>
      </c>
      <c r="E759" s="98">
        <v>7239.9977596000017</v>
      </c>
      <c r="F759" s="98">
        <v>266.66666666666669</v>
      </c>
      <c r="G759" s="98">
        <v>1100</v>
      </c>
      <c r="H759" s="98">
        <v>100</v>
      </c>
      <c r="I759" s="98">
        <v>1085.9996639400001</v>
      </c>
      <c r="J759" s="98">
        <v>217.19993278800004</v>
      </c>
      <c r="K759" s="98">
        <v>144.79995519200003</v>
      </c>
      <c r="L759" s="98">
        <f t="shared" si="66"/>
        <v>1230.7979170621406</v>
      </c>
      <c r="M759" s="98"/>
      <c r="N759" s="98">
        <f t="shared" si="68"/>
        <v>100.55552443888892</v>
      </c>
      <c r="O759" s="98">
        <f t="shared" si="69"/>
        <v>1005.5552443888892</v>
      </c>
      <c r="P759" s="98">
        <v>124.68714823436277</v>
      </c>
      <c r="Q759" s="98">
        <v>499.55984541240014</v>
      </c>
      <c r="R759" s="98">
        <f t="shared" si="70"/>
        <v>11885.02174066121</v>
      </c>
      <c r="S759" s="98">
        <f t="shared" si="71"/>
        <v>11885.02174066121</v>
      </c>
      <c r="T759" s="98" t="s">
        <v>957</v>
      </c>
    </row>
    <row r="760" spans="1:20" ht="23.25" thickBot="1" x14ac:dyDescent="0.3">
      <c r="A760" s="257" t="s">
        <v>1734</v>
      </c>
      <c r="B760" s="106">
        <v>1</v>
      </c>
      <c r="C760" s="98">
        <f t="shared" si="65"/>
        <v>8212.02376</v>
      </c>
      <c r="D760" s="98">
        <f t="shared" si="67"/>
        <v>9632.1368108284205</v>
      </c>
      <c r="E760" s="98">
        <v>8212.02376</v>
      </c>
      <c r="F760" s="98">
        <v>266.66666666666669</v>
      </c>
      <c r="G760" s="98">
        <v>1100</v>
      </c>
      <c r="H760" s="98">
        <v>100</v>
      </c>
      <c r="I760" s="98">
        <v>1231.8035640000001</v>
      </c>
      <c r="J760" s="98">
        <v>246.36071279999999</v>
      </c>
      <c r="K760" s="98">
        <v>164.24047520000002</v>
      </c>
      <c r="L760" s="98">
        <f t="shared" si="66"/>
        <v>1420.1130508284209</v>
      </c>
      <c r="M760" s="98"/>
      <c r="N760" s="98">
        <f t="shared" si="68"/>
        <v>114.05588555555556</v>
      </c>
      <c r="O760" s="98">
        <f t="shared" si="69"/>
        <v>1140.5588555555555</v>
      </c>
      <c r="P760" s="98">
        <v>165.49830971730992</v>
      </c>
      <c r="Q760" s="98">
        <v>566.62963944000001</v>
      </c>
      <c r="R760" s="98">
        <f t="shared" si="70"/>
        <v>13307.837868935087</v>
      </c>
      <c r="S760" s="98">
        <f t="shared" si="71"/>
        <v>13307.837868935087</v>
      </c>
      <c r="T760" s="98" t="s">
        <v>957</v>
      </c>
    </row>
    <row r="761" spans="1:20" ht="23.25" thickBot="1" x14ac:dyDescent="0.3">
      <c r="A761" s="257" t="s">
        <v>1734</v>
      </c>
      <c r="B761" s="106">
        <v>1</v>
      </c>
      <c r="C761" s="98">
        <f t="shared" si="65"/>
        <v>8212.0265992000004</v>
      </c>
      <c r="D761" s="98">
        <f t="shared" si="67"/>
        <v>9632.1402090021475</v>
      </c>
      <c r="E761" s="98">
        <v>8212.0265992000004</v>
      </c>
      <c r="F761" s="98">
        <v>266.66666666666669</v>
      </c>
      <c r="G761" s="98">
        <v>1100</v>
      </c>
      <c r="H761" s="98">
        <v>100</v>
      </c>
      <c r="I761" s="98">
        <v>1231.80398988</v>
      </c>
      <c r="J761" s="98">
        <v>246.36079797600004</v>
      </c>
      <c r="K761" s="98">
        <v>164.24053198400003</v>
      </c>
      <c r="L761" s="98">
        <f t="shared" si="66"/>
        <v>1420.1136098021473</v>
      </c>
      <c r="M761" s="98"/>
      <c r="N761" s="98">
        <f t="shared" si="68"/>
        <v>114.05592498888889</v>
      </c>
      <c r="O761" s="98">
        <f t="shared" si="69"/>
        <v>1140.5592498888889</v>
      </c>
      <c r="P761" s="98">
        <v>165.49843492436952</v>
      </c>
      <c r="Q761" s="98">
        <v>566.62983534480009</v>
      </c>
      <c r="R761" s="98">
        <f t="shared" si="70"/>
        <v>13307.842030853613</v>
      </c>
      <c r="S761" s="98">
        <f t="shared" si="71"/>
        <v>13307.842030853613</v>
      </c>
      <c r="T761" s="98" t="s">
        <v>957</v>
      </c>
    </row>
    <row r="762" spans="1:20" ht="23.25" thickBot="1" x14ac:dyDescent="0.3">
      <c r="A762" s="257" t="s">
        <v>1734</v>
      </c>
      <c r="B762" s="106">
        <v>2</v>
      </c>
      <c r="C762" s="98">
        <f t="shared" si="65"/>
        <v>8571.4549048000008</v>
      </c>
      <c r="D762" s="98">
        <f t="shared" si="67"/>
        <v>10062.331750487116</v>
      </c>
      <c r="E762" s="98">
        <v>8571.4549048000008</v>
      </c>
      <c r="F762" s="98">
        <v>266.66666666666669</v>
      </c>
      <c r="G762" s="98">
        <v>1100</v>
      </c>
      <c r="H762" s="98">
        <v>100</v>
      </c>
      <c r="I762" s="98">
        <v>1285.7182357200002</v>
      </c>
      <c r="J762" s="98">
        <v>257.143647144</v>
      </c>
      <c r="K762" s="98">
        <v>171.42909809600005</v>
      </c>
      <c r="L762" s="98">
        <f t="shared" si="66"/>
        <v>1490.8768456871157</v>
      </c>
      <c r="M762" s="98"/>
      <c r="N762" s="98">
        <f t="shared" si="68"/>
        <v>119.04798478888891</v>
      </c>
      <c r="O762" s="98">
        <f t="shared" si="69"/>
        <v>1190.479847888889</v>
      </c>
      <c r="P762" s="98">
        <v>181.34901300933788</v>
      </c>
      <c r="Q762" s="98">
        <v>591.43038843120007</v>
      </c>
      <c r="R762" s="98">
        <f t="shared" si="70"/>
        <v>13834.719786544982</v>
      </c>
      <c r="S762" s="98">
        <f t="shared" si="71"/>
        <v>27669.439573089963</v>
      </c>
      <c r="T762" s="98" t="s">
        <v>957</v>
      </c>
    </row>
    <row r="763" spans="1:20" ht="23.25" thickBot="1" x14ac:dyDescent="0.3">
      <c r="A763" s="257" t="s">
        <v>1735</v>
      </c>
      <c r="B763" s="106">
        <v>1</v>
      </c>
      <c r="C763" s="98">
        <f t="shared" si="65"/>
        <v>8571.4500000000007</v>
      </c>
      <c r="D763" s="98">
        <f t="shared" si="67"/>
        <v>10062.32588004386</v>
      </c>
      <c r="E763" s="98">
        <v>8571.4500000000007</v>
      </c>
      <c r="F763" s="98">
        <v>266.66666666666669</v>
      </c>
      <c r="G763" s="98">
        <v>1100</v>
      </c>
      <c r="H763" s="98">
        <v>100</v>
      </c>
      <c r="I763" s="98">
        <v>1285.7175</v>
      </c>
      <c r="J763" s="98">
        <v>257.14350000000002</v>
      </c>
      <c r="K763" s="98">
        <v>171.429</v>
      </c>
      <c r="L763" s="98">
        <f t="shared" si="66"/>
        <v>1490.8758800438598</v>
      </c>
      <c r="M763" s="98"/>
      <c r="N763" s="98">
        <f t="shared" si="68"/>
        <v>119.04791666666669</v>
      </c>
      <c r="O763" s="98">
        <f t="shared" si="69"/>
        <v>1190.4791666666667</v>
      </c>
      <c r="P763" s="98">
        <v>181.34879671052633</v>
      </c>
      <c r="Q763" s="98">
        <v>591.43005000000005</v>
      </c>
      <c r="R763" s="98">
        <f t="shared" si="70"/>
        <v>13834.712596710528</v>
      </c>
      <c r="S763" s="98">
        <f t="shared" si="71"/>
        <v>13834.712596710528</v>
      </c>
      <c r="T763" s="98" t="s">
        <v>957</v>
      </c>
    </row>
    <row r="764" spans="1:20" ht="23.25" thickBot="1" x14ac:dyDescent="0.3">
      <c r="A764" s="257" t="s">
        <v>1736</v>
      </c>
      <c r="B764" s="106">
        <v>1</v>
      </c>
      <c r="C764" s="98">
        <f t="shared" si="65"/>
        <v>6638.11</v>
      </c>
      <c r="D764" s="98">
        <f t="shared" si="67"/>
        <v>7733.5077122222219</v>
      </c>
      <c r="E764" s="98">
        <v>6638.11</v>
      </c>
      <c r="F764" s="98">
        <v>266.66666666666669</v>
      </c>
      <c r="G764" s="98">
        <v>1100</v>
      </c>
      <c r="H764" s="98">
        <v>100</v>
      </c>
      <c r="I764" s="98">
        <v>995.71649999999988</v>
      </c>
      <c r="J764" s="98">
        <v>199.14329999999998</v>
      </c>
      <c r="K764" s="98">
        <v>132.76219999999998</v>
      </c>
      <c r="L764" s="98">
        <f t="shared" si="66"/>
        <v>1095.3977122222223</v>
      </c>
      <c r="M764" s="98"/>
      <c r="N764" s="98">
        <f t="shared" si="68"/>
        <v>92.195972222222224</v>
      </c>
      <c r="O764" s="98">
        <f t="shared" si="69"/>
        <v>921.95972222222224</v>
      </c>
      <c r="P764" s="98">
        <v>81.242017777777804</v>
      </c>
      <c r="Q764" s="98">
        <v>458.02959000000004</v>
      </c>
      <c r="R764" s="98">
        <f t="shared" si="70"/>
        <v>10985.825968888888</v>
      </c>
      <c r="S764" s="98">
        <f t="shared" si="71"/>
        <v>10985.825968888888</v>
      </c>
      <c r="T764" s="98" t="s">
        <v>957</v>
      </c>
    </row>
    <row r="765" spans="1:20" ht="23.25" thickBot="1" x14ac:dyDescent="0.3">
      <c r="A765" s="257" t="s">
        <v>1736</v>
      </c>
      <c r="B765" s="106">
        <v>1</v>
      </c>
      <c r="C765" s="98">
        <f t="shared" si="65"/>
        <v>7239.4803700000002</v>
      </c>
      <c r="D765" s="98">
        <f t="shared" si="67"/>
        <v>8470.1612390114042</v>
      </c>
      <c r="E765" s="98">
        <v>7239.4803700000002</v>
      </c>
      <c r="F765" s="98">
        <v>266.66666666666669</v>
      </c>
      <c r="G765" s="98">
        <v>1100</v>
      </c>
      <c r="H765" s="98">
        <v>100</v>
      </c>
      <c r="I765" s="98">
        <v>1085.9220554999999</v>
      </c>
      <c r="J765" s="98">
        <v>217.18441110000001</v>
      </c>
      <c r="K765" s="98">
        <v>144.78960739999999</v>
      </c>
      <c r="L765" s="98">
        <f t="shared" si="66"/>
        <v>1230.6808690114037</v>
      </c>
      <c r="M765" s="98"/>
      <c r="N765" s="98">
        <f t="shared" si="68"/>
        <v>100.54833847222221</v>
      </c>
      <c r="O765" s="98">
        <f t="shared" si="69"/>
        <v>1005.4833847222222</v>
      </c>
      <c r="P765" s="98">
        <v>124.64914581695912</v>
      </c>
      <c r="Q765" s="98">
        <v>499.52414553</v>
      </c>
      <c r="R765" s="98">
        <f t="shared" si="70"/>
        <v>11884.248125208069</v>
      </c>
      <c r="S765" s="98">
        <f t="shared" si="71"/>
        <v>11884.248125208069</v>
      </c>
      <c r="T765" s="98" t="s">
        <v>957</v>
      </c>
    </row>
    <row r="766" spans="1:20" ht="23.25" thickBot="1" x14ac:dyDescent="0.3">
      <c r="A766" s="257" t="s">
        <v>1736</v>
      </c>
      <c r="B766" s="106">
        <v>1</v>
      </c>
      <c r="C766" s="98">
        <f t="shared" si="65"/>
        <v>8211.99</v>
      </c>
      <c r="D766" s="98">
        <f t="shared" si="67"/>
        <v>9632.0964042543856</v>
      </c>
      <c r="E766" s="98">
        <v>8211.99</v>
      </c>
      <c r="F766" s="98">
        <v>266.66666666666669</v>
      </c>
      <c r="G766" s="98">
        <v>1100</v>
      </c>
      <c r="H766" s="98">
        <v>100</v>
      </c>
      <c r="I766" s="98">
        <v>1231.7985000000001</v>
      </c>
      <c r="J766" s="98">
        <v>246.3597</v>
      </c>
      <c r="K766" s="98">
        <v>164.2398</v>
      </c>
      <c r="L766" s="98">
        <f t="shared" si="66"/>
        <v>1420.106404254386</v>
      </c>
      <c r="M766" s="98"/>
      <c r="N766" s="98">
        <f t="shared" si="68"/>
        <v>114.05541666666666</v>
      </c>
      <c r="O766" s="98">
        <f t="shared" si="69"/>
        <v>1140.5541666666666</v>
      </c>
      <c r="P766" s="98">
        <v>165.49682092105277</v>
      </c>
      <c r="Q766" s="98">
        <v>566.62731000000008</v>
      </c>
      <c r="R766" s="98">
        <f t="shared" si="70"/>
        <v>13307.788380921053</v>
      </c>
      <c r="S766" s="98">
        <f t="shared" si="71"/>
        <v>13307.788380921053</v>
      </c>
      <c r="T766" s="98" t="s">
        <v>957</v>
      </c>
    </row>
    <row r="767" spans="1:20" ht="23.25" thickBot="1" x14ac:dyDescent="0.3">
      <c r="A767" s="257" t="s">
        <v>1736</v>
      </c>
      <c r="B767" s="106">
        <v>1</v>
      </c>
      <c r="C767" s="98">
        <f t="shared" si="65"/>
        <v>12483.997759600003</v>
      </c>
      <c r="D767" s="98">
        <f t="shared" si="67"/>
        <v>14724.200395295913</v>
      </c>
      <c r="E767" s="98">
        <v>12483.997759600003</v>
      </c>
      <c r="F767" s="98">
        <v>266.66666666666669</v>
      </c>
      <c r="G767" s="98">
        <v>1100</v>
      </c>
      <c r="H767" s="98">
        <v>100</v>
      </c>
      <c r="I767" s="98">
        <v>1872.5996639400003</v>
      </c>
      <c r="J767" s="98">
        <v>374.51993278800006</v>
      </c>
      <c r="K767" s="98">
        <v>249.67995519200005</v>
      </c>
      <c r="L767" s="98">
        <f t="shared" si="66"/>
        <v>2240.2026356959113</v>
      </c>
      <c r="M767" s="98"/>
      <c r="N767" s="98">
        <f t="shared" si="68"/>
        <v>173.38885777222228</v>
      </c>
      <c r="O767" s="98">
        <f t="shared" si="69"/>
        <v>1733.8885777222224</v>
      </c>
      <c r="P767" s="98">
        <v>332.92520020146668</v>
      </c>
      <c r="Q767" s="98">
        <v>861.39584541240026</v>
      </c>
      <c r="R767" s="98">
        <f t="shared" si="70"/>
        <v>19549.062459294979</v>
      </c>
      <c r="S767" s="98">
        <f t="shared" si="71"/>
        <v>19549.062459294979</v>
      </c>
      <c r="T767" s="98" t="s">
        <v>957</v>
      </c>
    </row>
    <row r="768" spans="1:20" ht="23.25" thickBot="1" x14ac:dyDescent="0.3">
      <c r="A768" s="257" t="s">
        <v>1737</v>
      </c>
      <c r="B768" s="106">
        <v>2</v>
      </c>
      <c r="C768" s="98">
        <f t="shared" si="65"/>
        <v>8571.4549048000008</v>
      </c>
      <c r="D768" s="98">
        <f t="shared" si="67"/>
        <v>10062.331750487116</v>
      </c>
      <c r="E768" s="98">
        <v>8571.4549048000008</v>
      </c>
      <c r="F768" s="98">
        <v>266.66666666666669</v>
      </c>
      <c r="G768" s="98">
        <v>1100</v>
      </c>
      <c r="H768" s="98">
        <v>100</v>
      </c>
      <c r="I768" s="98">
        <v>1285.7182357200002</v>
      </c>
      <c r="J768" s="98">
        <v>257.143647144</v>
      </c>
      <c r="K768" s="98">
        <v>171.42909809600005</v>
      </c>
      <c r="L768" s="98">
        <f t="shared" si="66"/>
        <v>1490.8768456871157</v>
      </c>
      <c r="M768" s="98"/>
      <c r="N768" s="98">
        <f t="shared" si="68"/>
        <v>119.04798478888891</v>
      </c>
      <c r="O768" s="98">
        <f t="shared" si="69"/>
        <v>1190.479847888889</v>
      </c>
      <c r="P768" s="98">
        <v>181.34901300933788</v>
      </c>
      <c r="Q768" s="98">
        <v>591.43038843120007</v>
      </c>
      <c r="R768" s="98">
        <f t="shared" si="70"/>
        <v>13834.719786544982</v>
      </c>
      <c r="S768" s="98">
        <f t="shared" si="71"/>
        <v>27669.439573089963</v>
      </c>
      <c r="T768" s="98" t="s">
        <v>957</v>
      </c>
    </row>
    <row r="769" spans="1:20" ht="23.25" thickBot="1" x14ac:dyDescent="0.3">
      <c r="A769" s="257" t="s">
        <v>1737</v>
      </c>
      <c r="B769" s="106">
        <v>1</v>
      </c>
      <c r="C769" s="98">
        <f t="shared" si="65"/>
        <v>8571.6236188000003</v>
      </c>
      <c r="D769" s="98">
        <f t="shared" si="67"/>
        <v>10062.533680425853</v>
      </c>
      <c r="E769" s="98">
        <v>8571.6236188000003</v>
      </c>
      <c r="F769" s="98">
        <v>266.66666666666669</v>
      </c>
      <c r="G769" s="98">
        <v>1100</v>
      </c>
      <c r="H769" s="98">
        <v>100</v>
      </c>
      <c r="I769" s="98">
        <v>1285.7435428199999</v>
      </c>
      <c r="J769" s="98">
        <v>257.148708564</v>
      </c>
      <c r="K769" s="98">
        <v>171.43247237599999</v>
      </c>
      <c r="L769" s="98">
        <f t="shared" si="66"/>
        <v>1490.9100616258524</v>
      </c>
      <c r="M769" s="98"/>
      <c r="N769" s="98">
        <f t="shared" si="68"/>
        <v>119.05032803888889</v>
      </c>
      <c r="O769" s="98">
        <f t="shared" si="69"/>
        <v>1190.5032803888889</v>
      </c>
      <c r="P769" s="98">
        <v>181.35645319807475</v>
      </c>
      <c r="Q769" s="98">
        <v>591.44202969720004</v>
      </c>
      <c r="R769" s="98">
        <f t="shared" si="70"/>
        <v>13834.96710054972</v>
      </c>
      <c r="S769" s="98">
        <f t="shared" si="71"/>
        <v>13834.96710054972</v>
      </c>
      <c r="T769" s="98" t="s">
        <v>957</v>
      </c>
    </row>
    <row r="770" spans="1:20" ht="23.25" thickBot="1" x14ac:dyDescent="0.3">
      <c r="A770" s="257" t="s">
        <v>1737</v>
      </c>
      <c r="B770" s="106">
        <v>1</v>
      </c>
      <c r="C770" s="98">
        <f t="shared" si="65"/>
        <v>8571.6346639432013</v>
      </c>
      <c r="D770" s="98">
        <f t="shared" si="67"/>
        <v>10062.546900105843</v>
      </c>
      <c r="E770" s="98">
        <v>8571.6346639432013</v>
      </c>
      <c r="F770" s="98">
        <v>266.66666666666669</v>
      </c>
      <c r="G770" s="98">
        <v>1100</v>
      </c>
      <c r="H770" s="98">
        <v>100</v>
      </c>
      <c r="I770" s="98">
        <v>1285.7451995914801</v>
      </c>
      <c r="J770" s="98">
        <v>257.14903991829601</v>
      </c>
      <c r="K770" s="98">
        <v>171.43269327886404</v>
      </c>
      <c r="L770" s="98">
        <f t="shared" si="66"/>
        <v>1490.9122361626421</v>
      </c>
      <c r="M770" s="98"/>
      <c r="N770" s="98">
        <f t="shared" si="68"/>
        <v>119.05048144365558</v>
      </c>
      <c r="O770" s="98">
        <f t="shared" si="69"/>
        <v>1190.5048144365558</v>
      </c>
      <c r="P770" s="98">
        <v>181.35694028243077</v>
      </c>
      <c r="Q770" s="98">
        <v>591.44279181208094</v>
      </c>
      <c r="R770" s="98">
        <f t="shared" si="70"/>
        <v>13834.983291373232</v>
      </c>
      <c r="S770" s="98">
        <f t="shared" si="71"/>
        <v>13834.983291373232</v>
      </c>
      <c r="T770" s="98" t="s">
        <v>957</v>
      </c>
    </row>
    <row r="771" spans="1:20" ht="23.25" thickBot="1" x14ac:dyDescent="0.3">
      <c r="A771" s="257" t="s">
        <v>1737</v>
      </c>
      <c r="B771" s="106">
        <v>1</v>
      </c>
      <c r="C771" s="98">
        <f t="shared" si="65"/>
        <v>8571.6348663999997</v>
      </c>
      <c r="D771" s="98">
        <f t="shared" si="67"/>
        <v>10062.547142421769</v>
      </c>
      <c r="E771" s="98">
        <v>8571.6348663999997</v>
      </c>
      <c r="F771" s="98">
        <v>266.66666666666669</v>
      </c>
      <c r="G771" s="98">
        <v>1100</v>
      </c>
      <c r="H771" s="98">
        <v>100</v>
      </c>
      <c r="I771" s="98">
        <v>1285.74522996</v>
      </c>
      <c r="J771" s="98">
        <v>257.14904599199997</v>
      </c>
      <c r="K771" s="98">
        <v>171.43269732799999</v>
      </c>
      <c r="L771" s="98">
        <f t="shared" si="66"/>
        <v>1490.9122760217683</v>
      </c>
      <c r="M771" s="98"/>
      <c r="N771" s="98">
        <f t="shared" si="68"/>
        <v>119.05048425555556</v>
      </c>
      <c r="O771" s="98">
        <f t="shared" si="69"/>
        <v>1190.5048425555556</v>
      </c>
      <c r="P771" s="98">
        <v>181.35694921065706</v>
      </c>
      <c r="Q771" s="98">
        <v>591.44280578159999</v>
      </c>
      <c r="R771" s="98">
        <f t="shared" si="70"/>
        <v>13834.983588150035</v>
      </c>
      <c r="S771" s="98">
        <f t="shared" si="71"/>
        <v>13834.983588150035</v>
      </c>
      <c r="T771" s="98" t="s">
        <v>957</v>
      </c>
    </row>
    <row r="772" spans="1:20" ht="23.25" thickBot="1" x14ac:dyDescent="0.3">
      <c r="A772" s="257" t="s">
        <v>1737</v>
      </c>
      <c r="B772" s="106">
        <v>10</v>
      </c>
      <c r="C772" s="98">
        <f t="shared" si="65"/>
        <v>8571.9273040000007</v>
      </c>
      <c r="D772" s="98">
        <f t="shared" si="67"/>
        <v>10062.89715431558</v>
      </c>
      <c r="E772" s="98">
        <v>8571.9273040000007</v>
      </c>
      <c r="F772" s="98">
        <v>266.66666666666669</v>
      </c>
      <c r="G772" s="98">
        <v>1100</v>
      </c>
      <c r="H772" s="98">
        <v>100</v>
      </c>
      <c r="I772" s="98">
        <v>1285.7890956000001</v>
      </c>
      <c r="J772" s="98">
        <v>257.15781912</v>
      </c>
      <c r="K772" s="98">
        <v>171.43854608000001</v>
      </c>
      <c r="L772" s="98">
        <f t="shared" si="66"/>
        <v>1490.9698503155792</v>
      </c>
      <c r="M772" s="98"/>
      <c r="N772" s="98">
        <f t="shared" si="68"/>
        <v>119.05454588888888</v>
      </c>
      <c r="O772" s="98">
        <f t="shared" si="69"/>
        <v>1190.545458888889</v>
      </c>
      <c r="P772" s="98">
        <v>181.3698455378011</v>
      </c>
      <c r="Q772" s="98">
        <v>591.46298397600015</v>
      </c>
      <c r="R772" s="98">
        <f t="shared" si="70"/>
        <v>13835.412265758247</v>
      </c>
      <c r="S772" s="98">
        <f t="shared" si="71"/>
        <v>138354.12265758245</v>
      </c>
      <c r="T772" s="98" t="s">
        <v>957</v>
      </c>
    </row>
    <row r="773" spans="1:20" ht="15.75" thickBot="1" x14ac:dyDescent="0.3">
      <c r="A773" s="257" t="s">
        <v>1738</v>
      </c>
      <c r="B773" s="106">
        <v>5</v>
      </c>
      <c r="C773" s="98">
        <f t="shared" ref="C773:C836" si="72">E773</f>
        <v>17550</v>
      </c>
      <c r="D773" s="98">
        <f t="shared" si="67"/>
        <v>20714.4666</v>
      </c>
      <c r="E773" s="98">
        <v>17550</v>
      </c>
      <c r="F773" s="98">
        <v>0</v>
      </c>
      <c r="G773" s="98">
        <v>0</v>
      </c>
      <c r="H773" s="98">
        <v>0</v>
      </c>
      <c r="I773" s="98">
        <v>2632.5</v>
      </c>
      <c r="J773" s="98">
        <v>526.5</v>
      </c>
      <c r="K773" s="98">
        <v>351</v>
      </c>
      <c r="L773" s="98">
        <f t="shared" ref="L773:L836" si="73">N773+O773+P773</f>
        <v>3164.4666000000007</v>
      </c>
      <c r="M773" s="98"/>
      <c r="N773" s="98">
        <f t="shared" si="68"/>
        <v>243.75</v>
      </c>
      <c r="O773" s="98">
        <f t="shared" si="69"/>
        <v>2437.5</v>
      </c>
      <c r="P773" s="98">
        <v>483.2166000000006</v>
      </c>
      <c r="Q773" s="98">
        <v>1210.95</v>
      </c>
      <c r="R773" s="98">
        <f t="shared" si="70"/>
        <v>25435.4166</v>
      </c>
      <c r="S773" s="98">
        <f t="shared" si="71"/>
        <v>127177.083</v>
      </c>
      <c r="T773" s="98" t="s">
        <v>957</v>
      </c>
    </row>
    <row r="774" spans="1:20" ht="23.25" thickBot="1" x14ac:dyDescent="0.3">
      <c r="A774" s="257" t="s">
        <v>1739</v>
      </c>
      <c r="B774" s="106">
        <v>1</v>
      </c>
      <c r="C774" s="98">
        <f t="shared" si="72"/>
        <v>54815</v>
      </c>
      <c r="D774" s="98">
        <f t="shared" ref="D774:D837" si="74">E774+L774</f>
        <v>65420.897222222222</v>
      </c>
      <c r="E774" s="98">
        <v>54815</v>
      </c>
      <c r="F774" s="98">
        <v>0</v>
      </c>
      <c r="G774" s="98">
        <v>0</v>
      </c>
      <c r="H774" s="98">
        <v>0</v>
      </c>
      <c r="I774" s="98">
        <v>8222.25</v>
      </c>
      <c r="J774" s="98">
        <v>1644.4499999999998</v>
      </c>
      <c r="K774" s="98">
        <v>1096.3</v>
      </c>
      <c r="L774" s="98">
        <f t="shared" si="73"/>
        <v>10605.897222222224</v>
      </c>
      <c r="M774" s="98"/>
      <c r="N774" s="98">
        <f t="shared" ref="N774:N837" si="75">+(E774/30*5)/12</f>
        <v>761.31944444444446</v>
      </c>
      <c r="O774" s="98">
        <f t="shared" ref="O774:O837" si="76">+(E774/30*50)/12</f>
        <v>7613.1944444444453</v>
      </c>
      <c r="P774" s="98">
        <v>2231.3833333333337</v>
      </c>
      <c r="Q774" s="98">
        <v>3782.2350000000006</v>
      </c>
      <c r="R774" s="98">
        <f t="shared" ref="R774:R837" si="77">E774+F774+G774+I774+J774+K774+L774+Q774+H774</f>
        <v>80166.132222222222</v>
      </c>
      <c r="S774" s="98">
        <f t="shared" ref="S774:S837" si="78">R774*B774</f>
        <v>80166.132222222222</v>
      </c>
      <c r="T774" s="98" t="s">
        <v>957</v>
      </c>
    </row>
    <row r="775" spans="1:20" ht="15.75" thickBot="1" x14ac:dyDescent="0.3">
      <c r="A775" s="257" t="s">
        <v>1740</v>
      </c>
      <c r="B775" s="106">
        <v>1</v>
      </c>
      <c r="C775" s="98">
        <f t="shared" si="72"/>
        <v>43500</v>
      </c>
      <c r="D775" s="98">
        <f t="shared" si="74"/>
        <v>51905.758333333331</v>
      </c>
      <c r="E775" s="98">
        <v>43500</v>
      </c>
      <c r="F775" s="98">
        <v>0</v>
      </c>
      <c r="G775" s="98">
        <v>1500</v>
      </c>
      <c r="H775" s="98">
        <v>0</v>
      </c>
      <c r="I775" s="98">
        <v>6525</v>
      </c>
      <c r="J775" s="98">
        <v>1305</v>
      </c>
      <c r="K775" s="98">
        <v>870</v>
      </c>
      <c r="L775" s="98">
        <f t="shared" si="73"/>
        <v>8405.758333333335</v>
      </c>
      <c r="M775" s="98"/>
      <c r="N775" s="98">
        <f t="shared" si="75"/>
        <v>604.16666666666663</v>
      </c>
      <c r="O775" s="98">
        <f t="shared" si="76"/>
        <v>6041.666666666667</v>
      </c>
      <c r="P775" s="98">
        <v>1759.9250000000011</v>
      </c>
      <c r="Q775" s="98">
        <v>3001.5</v>
      </c>
      <c r="R775" s="98">
        <f t="shared" si="77"/>
        <v>65107.258333333331</v>
      </c>
      <c r="S775" s="98">
        <f t="shared" si="78"/>
        <v>65107.258333333331</v>
      </c>
      <c r="T775" s="98" t="s">
        <v>957</v>
      </c>
    </row>
    <row r="776" spans="1:20" ht="15.75" thickBot="1" x14ac:dyDescent="0.3">
      <c r="A776" s="257" t="s">
        <v>1030</v>
      </c>
      <c r="B776" s="106">
        <v>1</v>
      </c>
      <c r="C776" s="98">
        <f t="shared" si="72"/>
        <v>12879.561299999999</v>
      </c>
      <c r="D776" s="98">
        <f t="shared" si="74"/>
        <v>15191.932306066667</v>
      </c>
      <c r="E776" s="98">
        <v>12879.561299999999</v>
      </c>
      <c r="F776" s="98">
        <v>536.64838750000001</v>
      </c>
      <c r="G776" s="98">
        <v>0</v>
      </c>
      <c r="H776" s="98">
        <v>0</v>
      </c>
      <c r="I776" s="98">
        <v>1931.9341949999998</v>
      </c>
      <c r="J776" s="98">
        <v>386.38683899999995</v>
      </c>
      <c r="K776" s="98">
        <v>257.59122599999995</v>
      </c>
      <c r="L776" s="98">
        <f t="shared" si="73"/>
        <v>2312.3710060666667</v>
      </c>
      <c r="M776" s="98"/>
      <c r="N776" s="98">
        <f t="shared" si="75"/>
        <v>178.88279583333329</v>
      </c>
      <c r="O776" s="98">
        <f t="shared" si="76"/>
        <v>1788.8279583333331</v>
      </c>
      <c r="P776" s="98">
        <v>344.66025190000022</v>
      </c>
      <c r="Q776" s="98">
        <v>888.68972970000004</v>
      </c>
      <c r="R776" s="98">
        <f t="shared" si="77"/>
        <v>19193.182683266667</v>
      </c>
      <c r="S776" s="98">
        <f t="shared" si="78"/>
        <v>19193.182683266667</v>
      </c>
      <c r="T776" s="98" t="s">
        <v>957</v>
      </c>
    </row>
    <row r="777" spans="1:20" ht="15.75" thickBot="1" x14ac:dyDescent="0.3">
      <c r="A777" s="257" t="s">
        <v>1741</v>
      </c>
      <c r="B777" s="106">
        <v>1</v>
      </c>
      <c r="C777" s="98">
        <f t="shared" si="72"/>
        <v>33500</v>
      </c>
      <c r="D777" s="98">
        <f t="shared" si="74"/>
        <v>39961.313888888886</v>
      </c>
      <c r="E777" s="98">
        <v>33500</v>
      </c>
      <c r="F777" s="98">
        <v>0</v>
      </c>
      <c r="G777" s="98">
        <v>1500</v>
      </c>
      <c r="H777" s="98">
        <v>0</v>
      </c>
      <c r="I777" s="98">
        <v>5025</v>
      </c>
      <c r="J777" s="98">
        <v>1005</v>
      </c>
      <c r="K777" s="98">
        <v>670</v>
      </c>
      <c r="L777" s="98">
        <f t="shared" si="73"/>
        <v>6461.313888888888</v>
      </c>
      <c r="M777" s="98"/>
      <c r="N777" s="98">
        <f t="shared" si="75"/>
        <v>465.27777777777783</v>
      </c>
      <c r="O777" s="98">
        <f t="shared" si="76"/>
        <v>4652.7777777777783</v>
      </c>
      <c r="P777" s="98">
        <v>1343.2583333333318</v>
      </c>
      <c r="Q777" s="98">
        <v>2311.5000000000005</v>
      </c>
      <c r="R777" s="98">
        <f t="shared" si="77"/>
        <v>50472.813888888886</v>
      </c>
      <c r="S777" s="98">
        <f t="shared" si="78"/>
        <v>50472.813888888886</v>
      </c>
      <c r="T777" s="98" t="s">
        <v>957</v>
      </c>
    </row>
    <row r="778" spans="1:20" ht="15.75" thickBot="1" x14ac:dyDescent="0.3">
      <c r="A778" s="257" t="s">
        <v>1742</v>
      </c>
      <c r="B778" s="106">
        <v>1</v>
      </c>
      <c r="C778" s="98">
        <f t="shared" si="72"/>
        <v>23500</v>
      </c>
      <c r="D778" s="98">
        <f t="shared" si="74"/>
        <v>27816.725644444443</v>
      </c>
      <c r="E778" s="98">
        <v>23500</v>
      </c>
      <c r="F778" s="98">
        <v>0</v>
      </c>
      <c r="G778" s="98">
        <v>1500</v>
      </c>
      <c r="H778" s="98">
        <v>0</v>
      </c>
      <c r="I778" s="98">
        <v>3525</v>
      </c>
      <c r="J778" s="98">
        <v>705</v>
      </c>
      <c r="K778" s="98">
        <v>470</v>
      </c>
      <c r="L778" s="98">
        <f t="shared" si="73"/>
        <v>4316.7256444444447</v>
      </c>
      <c r="M778" s="98"/>
      <c r="N778" s="98">
        <f t="shared" si="75"/>
        <v>326.38888888888891</v>
      </c>
      <c r="O778" s="98">
        <f t="shared" si="76"/>
        <v>3263.8888888888891</v>
      </c>
      <c r="P778" s="98">
        <v>726.44786666666687</v>
      </c>
      <c r="Q778" s="98">
        <v>1621.5</v>
      </c>
      <c r="R778" s="98">
        <f t="shared" si="77"/>
        <v>35638.225644444443</v>
      </c>
      <c r="S778" s="98">
        <f t="shared" si="78"/>
        <v>35638.225644444443</v>
      </c>
      <c r="T778" s="98" t="s">
        <v>957</v>
      </c>
    </row>
    <row r="779" spans="1:20" ht="15.75" thickBot="1" x14ac:dyDescent="0.3">
      <c r="A779" s="257" t="s">
        <v>1743</v>
      </c>
      <c r="B779" s="106">
        <v>1</v>
      </c>
      <c r="C779" s="98">
        <f t="shared" si="72"/>
        <v>49997.01</v>
      </c>
      <c r="D779" s="98">
        <f t="shared" si="74"/>
        <v>59666.075833333336</v>
      </c>
      <c r="E779" s="98">
        <v>49997.01</v>
      </c>
      <c r="F779" s="98">
        <v>0</v>
      </c>
      <c r="G779" s="98">
        <v>0</v>
      </c>
      <c r="H779" s="98">
        <v>100</v>
      </c>
      <c r="I779" s="98">
        <v>7499.5515000000005</v>
      </c>
      <c r="J779" s="98">
        <v>1499.9102999999998</v>
      </c>
      <c r="K779" s="98">
        <v>999.9402</v>
      </c>
      <c r="L779" s="98">
        <f t="shared" si="73"/>
        <v>9669.065833333334</v>
      </c>
      <c r="M779" s="98"/>
      <c r="N779" s="98">
        <f t="shared" si="75"/>
        <v>694.40291666666656</v>
      </c>
      <c r="O779" s="98">
        <f t="shared" si="76"/>
        <v>6944.0291666666672</v>
      </c>
      <c r="P779" s="98">
        <v>2030.63375</v>
      </c>
      <c r="Q779" s="98">
        <v>3449.7936900000004</v>
      </c>
      <c r="R779" s="98">
        <f t="shared" si="77"/>
        <v>73215.271523333344</v>
      </c>
      <c r="S779" s="98">
        <f t="shared" si="78"/>
        <v>73215.271523333344</v>
      </c>
      <c r="T779" s="98" t="s">
        <v>957</v>
      </c>
    </row>
    <row r="780" spans="1:20" ht="15.75" thickBot="1" x14ac:dyDescent="0.3">
      <c r="A780" s="257" t="s">
        <v>1744</v>
      </c>
      <c r="B780" s="106">
        <v>1</v>
      </c>
      <c r="C780" s="98">
        <f t="shared" si="72"/>
        <v>10530.150461000001</v>
      </c>
      <c r="D780" s="98">
        <f t="shared" si="74"/>
        <v>12413.884511773556</v>
      </c>
      <c r="E780" s="98">
        <v>10530.150461000001</v>
      </c>
      <c r="F780" s="98">
        <v>266.66666666666669</v>
      </c>
      <c r="G780" s="98">
        <v>1100</v>
      </c>
      <c r="H780" s="98">
        <v>100</v>
      </c>
      <c r="I780" s="98">
        <v>1579.52256915</v>
      </c>
      <c r="J780" s="98">
        <v>315.90451382999998</v>
      </c>
      <c r="K780" s="98">
        <v>210.60300922000002</v>
      </c>
      <c r="L780" s="98">
        <f t="shared" si="73"/>
        <v>1883.734050773556</v>
      </c>
      <c r="M780" s="98"/>
      <c r="N780" s="98">
        <f t="shared" si="75"/>
        <v>146.25208973611112</v>
      </c>
      <c r="O780" s="98">
        <f t="shared" si="76"/>
        <v>1462.5208973611113</v>
      </c>
      <c r="P780" s="98">
        <v>274.96106367633348</v>
      </c>
      <c r="Q780" s="98">
        <v>726.58038180900019</v>
      </c>
      <c r="R780" s="98">
        <f t="shared" si="77"/>
        <v>16713.161652449224</v>
      </c>
      <c r="S780" s="98">
        <f t="shared" si="78"/>
        <v>16713.161652449224</v>
      </c>
      <c r="T780" s="98" t="s">
        <v>957</v>
      </c>
    </row>
    <row r="781" spans="1:20" ht="15.75" thickBot="1" x14ac:dyDescent="0.3">
      <c r="A781" s="257" t="s">
        <v>1744</v>
      </c>
      <c r="B781" s="106">
        <v>1</v>
      </c>
      <c r="C781" s="98">
        <f t="shared" si="72"/>
        <v>10583.070660000001</v>
      </c>
      <c r="D781" s="98">
        <f t="shared" si="74"/>
        <v>12476.459707080001</v>
      </c>
      <c r="E781" s="98">
        <v>10583.070660000001</v>
      </c>
      <c r="F781" s="98">
        <v>266.66666666666669</v>
      </c>
      <c r="G781" s="98">
        <v>1100</v>
      </c>
      <c r="H781" s="98">
        <v>100</v>
      </c>
      <c r="I781" s="98">
        <v>1587.460599</v>
      </c>
      <c r="J781" s="98">
        <v>317.49211980000001</v>
      </c>
      <c r="K781" s="98">
        <v>211.66141320000006</v>
      </c>
      <c r="L781" s="98">
        <f t="shared" si="73"/>
        <v>1893.3890470800002</v>
      </c>
      <c r="M781" s="98"/>
      <c r="N781" s="98">
        <f t="shared" si="75"/>
        <v>146.98709250000002</v>
      </c>
      <c r="O781" s="98">
        <f t="shared" si="76"/>
        <v>1469.8709250000002</v>
      </c>
      <c r="P781" s="98">
        <v>276.53102957999994</v>
      </c>
      <c r="Q781" s="98">
        <v>730.23187554000015</v>
      </c>
      <c r="R781" s="98">
        <f t="shared" si="77"/>
        <v>16789.972381286665</v>
      </c>
      <c r="S781" s="98">
        <f t="shared" si="78"/>
        <v>16789.972381286665</v>
      </c>
      <c r="T781" s="98" t="s">
        <v>957</v>
      </c>
    </row>
    <row r="782" spans="1:20" ht="15.75" thickBot="1" x14ac:dyDescent="0.3">
      <c r="A782" s="257" t="s">
        <v>1744</v>
      </c>
      <c r="B782" s="106">
        <v>1</v>
      </c>
      <c r="C782" s="98">
        <f t="shared" si="72"/>
        <v>11869</v>
      </c>
      <c r="D782" s="98">
        <f t="shared" si="74"/>
        <v>13996.999711111112</v>
      </c>
      <c r="E782" s="98">
        <v>11869</v>
      </c>
      <c r="F782" s="98">
        <v>0</v>
      </c>
      <c r="G782" s="98">
        <v>0</v>
      </c>
      <c r="H782" s="98">
        <v>0</v>
      </c>
      <c r="I782" s="98">
        <v>1780.3500000000001</v>
      </c>
      <c r="J782" s="98">
        <v>356.07</v>
      </c>
      <c r="K782" s="98">
        <v>237.38</v>
      </c>
      <c r="L782" s="98">
        <f t="shared" si="73"/>
        <v>2127.9997111111115</v>
      </c>
      <c r="M782" s="98"/>
      <c r="N782" s="98">
        <f t="shared" si="75"/>
        <v>164.8472222222222</v>
      </c>
      <c r="O782" s="98">
        <f t="shared" si="76"/>
        <v>1648.4722222222224</v>
      </c>
      <c r="P782" s="98">
        <v>314.6802666666668</v>
      </c>
      <c r="Q782" s="98">
        <v>818.96100000000013</v>
      </c>
      <c r="R782" s="98">
        <f t="shared" si="77"/>
        <v>17189.76071111111</v>
      </c>
      <c r="S782" s="98">
        <f t="shared" si="78"/>
        <v>17189.76071111111</v>
      </c>
      <c r="T782" s="98" t="s">
        <v>957</v>
      </c>
    </row>
    <row r="783" spans="1:20" ht="15.75" thickBot="1" x14ac:dyDescent="0.3">
      <c r="A783" s="257" t="s">
        <v>1744</v>
      </c>
      <c r="B783" s="106">
        <v>1</v>
      </c>
      <c r="C783" s="98">
        <f t="shared" si="72"/>
        <v>13740</v>
      </c>
      <c r="D783" s="98">
        <f t="shared" si="74"/>
        <v>16209.353266666667</v>
      </c>
      <c r="E783" s="98">
        <v>13740</v>
      </c>
      <c r="F783" s="98">
        <v>0</v>
      </c>
      <c r="G783" s="98">
        <v>0</v>
      </c>
      <c r="H783" s="98">
        <v>0</v>
      </c>
      <c r="I783" s="98">
        <v>2061</v>
      </c>
      <c r="J783" s="98">
        <v>412.2</v>
      </c>
      <c r="K783" s="98">
        <v>274.8</v>
      </c>
      <c r="L783" s="98">
        <f t="shared" si="73"/>
        <v>2469.353266666667</v>
      </c>
      <c r="M783" s="98"/>
      <c r="N783" s="98">
        <f t="shared" si="75"/>
        <v>190.83333333333334</v>
      </c>
      <c r="O783" s="98">
        <f t="shared" si="76"/>
        <v>1908.3333333333333</v>
      </c>
      <c r="P783" s="98">
        <v>370.18660000000023</v>
      </c>
      <c r="Q783" s="98">
        <v>948.06000000000006</v>
      </c>
      <c r="R783" s="98">
        <f t="shared" si="77"/>
        <v>19905.413266666666</v>
      </c>
      <c r="S783" s="98">
        <f t="shared" si="78"/>
        <v>19905.413266666666</v>
      </c>
      <c r="T783" s="98" t="s">
        <v>957</v>
      </c>
    </row>
    <row r="784" spans="1:20" ht="15.75" thickBot="1" x14ac:dyDescent="0.3">
      <c r="A784" s="257" t="s">
        <v>1744</v>
      </c>
      <c r="B784" s="106">
        <v>11</v>
      </c>
      <c r="C784" s="98">
        <f t="shared" si="72"/>
        <v>14423.69</v>
      </c>
      <c r="D784" s="98">
        <f t="shared" si="74"/>
        <v>17017.778708888887</v>
      </c>
      <c r="E784" s="98">
        <v>14423.69</v>
      </c>
      <c r="F784" s="98">
        <v>0</v>
      </c>
      <c r="G784" s="98">
        <v>0</v>
      </c>
      <c r="H784" s="98">
        <v>0</v>
      </c>
      <c r="I784" s="98">
        <v>2163.5535</v>
      </c>
      <c r="J784" s="98">
        <v>432.71070000000003</v>
      </c>
      <c r="K784" s="98">
        <v>288.47380000000004</v>
      </c>
      <c r="L784" s="98">
        <f t="shared" si="73"/>
        <v>2594.0887088888885</v>
      </c>
      <c r="M784" s="98"/>
      <c r="N784" s="98">
        <f t="shared" si="75"/>
        <v>200.32902777777778</v>
      </c>
      <c r="O784" s="98">
        <f t="shared" si="76"/>
        <v>2003.2902777777779</v>
      </c>
      <c r="P784" s="98">
        <v>390.46940333333305</v>
      </c>
      <c r="Q784" s="98">
        <v>995.23461000000009</v>
      </c>
      <c r="R784" s="98">
        <f t="shared" si="77"/>
        <v>20897.751318888888</v>
      </c>
      <c r="S784" s="98">
        <f t="shared" si="78"/>
        <v>229875.26450777776</v>
      </c>
      <c r="T784" s="98" t="s">
        <v>957</v>
      </c>
    </row>
    <row r="785" spans="1:20" ht="15.75" thickBot="1" x14ac:dyDescent="0.3">
      <c r="A785" s="257" t="s">
        <v>1744</v>
      </c>
      <c r="B785" s="106">
        <v>2</v>
      </c>
      <c r="C785" s="98">
        <f t="shared" si="72"/>
        <v>15925.82</v>
      </c>
      <c r="D785" s="98">
        <f t="shared" si="74"/>
        <v>18793.963982222223</v>
      </c>
      <c r="E785" s="98">
        <v>15925.82</v>
      </c>
      <c r="F785" s="98">
        <v>0</v>
      </c>
      <c r="G785" s="98">
        <v>0</v>
      </c>
      <c r="H785" s="98">
        <v>0</v>
      </c>
      <c r="I785" s="98">
        <v>2388.873</v>
      </c>
      <c r="J785" s="98">
        <v>477.77459999999996</v>
      </c>
      <c r="K785" s="98">
        <v>318.51640000000003</v>
      </c>
      <c r="L785" s="98">
        <f t="shared" si="73"/>
        <v>2868.1439822222219</v>
      </c>
      <c r="M785" s="98"/>
      <c r="N785" s="98">
        <f t="shared" si="75"/>
        <v>221.19194444444443</v>
      </c>
      <c r="O785" s="98">
        <f t="shared" si="76"/>
        <v>2211.9194444444447</v>
      </c>
      <c r="P785" s="98">
        <v>435.03259333333295</v>
      </c>
      <c r="Q785" s="98">
        <v>1098.88158</v>
      </c>
      <c r="R785" s="98">
        <f t="shared" si="77"/>
        <v>23078.009562222222</v>
      </c>
      <c r="S785" s="98">
        <f t="shared" si="78"/>
        <v>46156.019124444443</v>
      </c>
      <c r="T785" s="98" t="s">
        <v>957</v>
      </c>
    </row>
    <row r="786" spans="1:20" ht="15.75" thickBot="1" x14ac:dyDescent="0.3">
      <c r="A786" s="257" t="s">
        <v>1744</v>
      </c>
      <c r="B786" s="106">
        <v>1</v>
      </c>
      <c r="C786" s="98">
        <f t="shared" si="72"/>
        <v>16000</v>
      </c>
      <c r="D786" s="98">
        <f t="shared" si="74"/>
        <v>18881.677711111111</v>
      </c>
      <c r="E786" s="98">
        <v>16000</v>
      </c>
      <c r="F786" s="98">
        <v>0</v>
      </c>
      <c r="G786" s="98">
        <v>1500</v>
      </c>
      <c r="H786" s="98">
        <v>0</v>
      </c>
      <c r="I786" s="98">
        <v>2400</v>
      </c>
      <c r="J786" s="98">
        <v>480</v>
      </c>
      <c r="K786" s="98">
        <v>320</v>
      </c>
      <c r="L786" s="98">
        <f t="shared" si="73"/>
        <v>2881.6777111111114</v>
      </c>
      <c r="M786" s="98"/>
      <c r="N786" s="98">
        <f t="shared" si="75"/>
        <v>222.22222222222226</v>
      </c>
      <c r="O786" s="98">
        <f t="shared" si="76"/>
        <v>2222.2222222222222</v>
      </c>
      <c r="P786" s="98">
        <v>437.23326666666685</v>
      </c>
      <c r="Q786" s="98">
        <v>1104.0000000000002</v>
      </c>
      <c r="R786" s="98">
        <f t="shared" si="77"/>
        <v>24685.677711111111</v>
      </c>
      <c r="S786" s="98">
        <f t="shared" si="78"/>
        <v>24685.677711111111</v>
      </c>
      <c r="T786" s="98" t="s">
        <v>957</v>
      </c>
    </row>
    <row r="787" spans="1:20" ht="15.75" thickBot="1" x14ac:dyDescent="0.3">
      <c r="A787" s="257" t="s">
        <v>1744</v>
      </c>
      <c r="B787" s="106">
        <v>10</v>
      </c>
      <c r="C787" s="98">
        <f t="shared" si="72"/>
        <v>17550</v>
      </c>
      <c r="D787" s="98">
        <f t="shared" si="74"/>
        <v>20714.4666</v>
      </c>
      <c r="E787" s="98">
        <v>17550</v>
      </c>
      <c r="F787" s="98">
        <v>0</v>
      </c>
      <c r="G787" s="98">
        <v>0</v>
      </c>
      <c r="H787" s="98">
        <v>0</v>
      </c>
      <c r="I787" s="98">
        <v>2632.5</v>
      </c>
      <c r="J787" s="98">
        <v>526.5</v>
      </c>
      <c r="K787" s="98">
        <v>351</v>
      </c>
      <c r="L787" s="98">
        <f t="shared" si="73"/>
        <v>3164.4666000000007</v>
      </c>
      <c r="M787" s="98"/>
      <c r="N787" s="98">
        <f t="shared" si="75"/>
        <v>243.75</v>
      </c>
      <c r="O787" s="98">
        <f t="shared" si="76"/>
        <v>2437.5</v>
      </c>
      <c r="P787" s="98">
        <v>483.2166000000006</v>
      </c>
      <c r="Q787" s="98">
        <v>1210.95</v>
      </c>
      <c r="R787" s="98">
        <f t="shared" si="77"/>
        <v>25435.4166</v>
      </c>
      <c r="S787" s="98">
        <f t="shared" si="78"/>
        <v>254354.166</v>
      </c>
      <c r="T787" s="98" t="s">
        <v>957</v>
      </c>
    </row>
    <row r="788" spans="1:20" ht="15.75" thickBot="1" x14ac:dyDescent="0.3">
      <c r="A788" s="257" t="s">
        <v>1744</v>
      </c>
      <c r="B788" s="106">
        <v>1</v>
      </c>
      <c r="C788" s="98">
        <f t="shared" si="72"/>
        <v>19050</v>
      </c>
      <c r="D788" s="98">
        <f t="shared" si="74"/>
        <v>22504.322632675437</v>
      </c>
      <c r="E788" s="98">
        <v>19050</v>
      </c>
      <c r="F788" s="98">
        <v>0</v>
      </c>
      <c r="G788" s="98">
        <v>1500</v>
      </c>
      <c r="H788" s="98">
        <v>0</v>
      </c>
      <c r="I788" s="98">
        <v>2857.5</v>
      </c>
      <c r="J788" s="98">
        <v>571.5</v>
      </c>
      <c r="K788" s="98">
        <v>381</v>
      </c>
      <c r="L788" s="98">
        <f t="shared" si="73"/>
        <v>3454.3226326754393</v>
      </c>
      <c r="M788" s="98"/>
      <c r="N788" s="98">
        <f t="shared" si="75"/>
        <v>264.58333333333331</v>
      </c>
      <c r="O788" s="98">
        <f t="shared" si="76"/>
        <v>2645.8333333333335</v>
      </c>
      <c r="P788" s="98">
        <v>543.90596600877245</v>
      </c>
      <c r="Q788" s="98">
        <v>1314.45</v>
      </c>
      <c r="R788" s="98">
        <f t="shared" si="77"/>
        <v>29128.772632675438</v>
      </c>
      <c r="S788" s="98">
        <f t="shared" si="78"/>
        <v>29128.772632675438</v>
      </c>
      <c r="T788" s="98" t="s">
        <v>957</v>
      </c>
    </row>
    <row r="789" spans="1:20" ht="15.75" thickBot="1" x14ac:dyDescent="0.3">
      <c r="A789" s="257" t="s">
        <v>1744</v>
      </c>
      <c r="B789" s="106">
        <v>3</v>
      </c>
      <c r="C789" s="98">
        <f t="shared" si="72"/>
        <v>23992</v>
      </c>
      <c r="D789" s="98">
        <f t="shared" si="74"/>
        <v>28399.964311111111</v>
      </c>
      <c r="E789" s="98">
        <v>23992</v>
      </c>
      <c r="F789" s="98">
        <v>0</v>
      </c>
      <c r="G789" s="98">
        <v>0</v>
      </c>
      <c r="H789" s="98">
        <v>0</v>
      </c>
      <c r="I789" s="98">
        <v>3598.7999999999997</v>
      </c>
      <c r="J789" s="98">
        <v>719.75999999999988</v>
      </c>
      <c r="K789" s="98">
        <v>479.84</v>
      </c>
      <c r="L789" s="98">
        <f t="shared" si="73"/>
        <v>4407.9643111111109</v>
      </c>
      <c r="M789" s="98"/>
      <c r="N789" s="98">
        <f t="shared" si="75"/>
        <v>333.22222222222223</v>
      </c>
      <c r="O789" s="98">
        <f t="shared" si="76"/>
        <v>3332.2222222222222</v>
      </c>
      <c r="P789" s="98">
        <v>742.51986666666699</v>
      </c>
      <c r="Q789" s="98">
        <v>1655.4480000000001</v>
      </c>
      <c r="R789" s="98">
        <f t="shared" si="77"/>
        <v>34853.812311111105</v>
      </c>
      <c r="S789" s="98">
        <f t="shared" si="78"/>
        <v>104561.43693333332</v>
      </c>
      <c r="T789" s="98" t="s">
        <v>957</v>
      </c>
    </row>
    <row r="790" spans="1:20" ht="23.25" thickBot="1" x14ac:dyDescent="0.3">
      <c r="A790" s="257" t="s">
        <v>1745</v>
      </c>
      <c r="B790" s="106">
        <v>1</v>
      </c>
      <c r="C790" s="98">
        <f t="shared" si="72"/>
        <v>23500</v>
      </c>
      <c r="D790" s="98">
        <f t="shared" si="74"/>
        <v>27816.725644444443</v>
      </c>
      <c r="E790" s="98">
        <v>23500</v>
      </c>
      <c r="F790" s="98">
        <v>999.66666666666663</v>
      </c>
      <c r="G790" s="98">
        <v>1500</v>
      </c>
      <c r="H790" s="98">
        <v>0</v>
      </c>
      <c r="I790" s="98">
        <v>3525</v>
      </c>
      <c r="J790" s="98">
        <v>705</v>
      </c>
      <c r="K790" s="98">
        <v>470</v>
      </c>
      <c r="L790" s="98">
        <f t="shared" si="73"/>
        <v>4316.7256444444447</v>
      </c>
      <c r="M790" s="98"/>
      <c r="N790" s="98">
        <f t="shared" si="75"/>
        <v>326.38888888888891</v>
      </c>
      <c r="O790" s="98">
        <f t="shared" si="76"/>
        <v>3263.8888888888891</v>
      </c>
      <c r="P790" s="98">
        <v>726.44786666666687</v>
      </c>
      <c r="Q790" s="98">
        <v>1621.5</v>
      </c>
      <c r="R790" s="98">
        <f t="shared" si="77"/>
        <v>36637.892311111114</v>
      </c>
      <c r="S790" s="98">
        <f t="shared" si="78"/>
        <v>36637.892311111114</v>
      </c>
      <c r="T790" s="98" t="s">
        <v>957</v>
      </c>
    </row>
    <row r="791" spans="1:20" ht="15.75" thickBot="1" x14ac:dyDescent="0.3">
      <c r="A791" s="257" t="s">
        <v>998</v>
      </c>
      <c r="B791" s="106">
        <v>1</v>
      </c>
      <c r="C791" s="98">
        <f t="shared" si="72"/>
        <v>23992</v>
      </c>
      <c r="D791" s="98">
        <f t="shared" si="74"/>
        <v>28399.964311111111</v>
      </c>
      <c r="E791" s="98">
        <v>23992</v>
      </c>
      <c r="F791" s="98">
        <v>999.66666666666663</v>
      </c>
      <c r="G791" s="98">
        <v>0</v>
      </c>
      <c r="H791" s="98">
        <v>0</v>
      </c>
      <c r="I791" s="98">
        <v>3598.7999999999997</v>
      </c>
      <c r="J791" s="98">
        <v>719.75999999999988</v>
      </c>
      <c r="K791" s="98">
        <v>479.84</v>
      </c>
      <c r="L791" s="98">
        <f t="shared" si="73"/>
        <v>4407.9643111111109</v>
      </c>
      <c r="M791" s="98"/>
      <c r="N791" s="98">
        <f t="shared" si="75"/>
        <v>333.22222222222223</v>
      </c>
      <c r="O791" s="98">
        <f t="shared" si="76"/>
        <v>3332.2222222222222</v>
      </c>
      <c r="P791" s="98">
        <v>742.51986666666699</v>
      </c>
      <c r="Q791" s="98">
        <v>1655.4480000000001</v>
      </c>
      <c r="R791" s="98">
        <f t="shared" si="77"/>
        <v>35853.47897777777</v>
      </c>
      <c r="S791" s="98">
        <f t="shared" si="78"/>
        <v>35853.47897777777</v>
      </c>
      <c r="T791" s="98" t="s">
        <v>957</v>
      </c>
    </row>
    <row r="792" spans="1:20" ht="15.75" thickBot="1" x14ac:dyDescent="0.3">
      <c r="A792" s="257" t="s">
        <v>999</v>
      </c>
      <c r="B792" s="106">
        <v>7</v>
      </c>
      <c r="C792" s="98">
        <f t="shared" si="72"/>
        <v>25642.447943270403</v>
      </c>
      <c r="D792" s="98">
        <f t="shared" si="74"/>
        <v>30356.478656305771</v>
      </c>
      <c r="E792" s="98">
        <v>25642.447943270403</v>
      </c>
      <c r="F792" s="98">
        <v>1068.4353309696</v>
      </c>
      <c r="G792" s="98">
        <v>0</v>
      </c>
      <c r="H792" s="98">
        <v>0</v>
      </c>
      <c r="I792" s="98">
        <v>3846.3671914905603</v>
      </c>
      <c r="J792" s="98">
        <v>769.27343829811196</v>
      </c>
      <c r="K792" s="98">
        <v>512.84895886540801</v>
      </c>
      <c r="L792" s="98">
        <f t="shared" si="73"/>
        <v>4714.0307130353667</v>
      </c>
      <c r="M792" s="98"/>
      <c r="N792" s="98">
        <f t="shared" si="75"/>
        <v>356.14511032320007</v>
      </c>
      <c r="O792" s="98">
        <f t="shared" si="76"/>
        <v>3561.4511032320006</v>
      </c>
      <c r="P792" s="98">
        <v>796.43449948016575</v>
      </c>
      <c r="Q792" s="98">
        <v>1769.3289080856578</v>
      </c>
      <c r="R792" s="98">
        <f t="shared" si="77"/>
        <v>38322.732484015105</v>
      </c>
      <c r="S792" s="98">
        <f t="shared" si="78"/>
        <v>268259.12738810573</v>
      </c>
      <c r="T792" s="98" t="s">
        <v>957</v>
      </c>
    </row>
    <row r="793" spans="1:20" ht="15.75" thickBot="1" x14ac:dyDescent="0.3">
      <c r="A793" s="257" t="s">
        <v>1746</v>
      </c>
      <c r="B793" s="106">
        <v>1</v>
      </c>
      <c r="C793" s="98">
        <f t="shared" si="72"/>
        <v>19050</v>
      </c>
      <c r="D793" s="98">
        <f t="shared" si="74"/>
        <v>22504.322632675437</v>
      </c>
      <c r="E793" s="98">
        <v>19050</v>
      </c>
      <c r="F793" s="98">
        <v>0</v>
      </c>
      <c r="G793" s="98">
        <v>1500</v>
      </c>
      <c r="H793" s="98">
        <v>0</v>
      </c>
      <c r="I793" s="98">
        <v>2857.5</v>
      </c>
      <c r="J793" s="98">
        <v>571.5</v>
      </c>
      <c r="K793" s="98">
        <v>381</v>
      </c>
      <c r="L793" s="98">
        <f t="shared" si="73"/>
        <v>3454.3226326754393</v>
      </c>
      <c r="M793" s="98"/>
      <c r="N793" s="98">
        <f t="shared" si="75"/>
        <v>264.58333333333331</v>
      </c>
      <c r="O793" s="98">
        <f t="shared" si="76"/>
        <v>2645.8333333333335</v>
      </c>
      <c r="P793" s="98">
        <v>543.90596600877245</v>
      </c>
      <c r="Q793" s="98">
        <v>1314.45</v>
      </c>
      <c r="R793" s="98">
        <f t="shared" si="77"/>
        <v>29128.772632675438</v>
      </c>
      <c r="S793" s="98">
        <f t="shared" si="78"/>
        <v>29128.772632675438</v>
      </c>
      <c r="T793" s="98" t="s">
        <v>957</v>
      </c>
    </row>
    <row r="794" spans="1:20" ht="15.75" thickBot="1" x14ac:dyDescent="0.3">
      <c r="A794" s="257" t="s">
        <v>1747</v>
      </c>
      <c r="B794" s="106">
        <v>1</v>
      </c>
      <c r="C794" s="98">
        <f t="shared" si="72"/>
        <v>7965.5579404</v>
      </c>
      <c r="D794" s="98">
        <f t="shared" si="74"/>
        <v>9337.1474924994527</v>
      </c>
      <c r="E794" s="98">
        <v>7965.5579404</v>
      </c>
      <c r="F794" s="98">
        <v>266.66666666666669</v>
      </c>
      <c r="G794" s="98">
        <v>1100</v>
      </c>
      <c r="H794" s="98">
        <v>100</v>
      </c>
      <c r="I794" s="98">
        <v>1194.8336910599999</v>
      </c>
      <c r="J794" s="98">
        <v>238.96673821199997</v>
      </c>
      <c r="K794" s="98">
        <v>159.31115880799999</v>
      </c>
      <c r="L794" s="98">
        <f t="shared" si="73"/>
        <v>1371.5895520994527</v>
      </c>
      <c r="M794" s="98"/>
      <c r="N794" s="98">
        <f t="shared" si="75"/>
        <v>110.63274917222223</v>
      </c>
      <c r="O794" s="98">
        <f t="shared" si="76"/>
        <v>1106.3274917222222</v>
      </c>
      <c r="P794" s="98">
        <v>154.62931120500812</v>
      </c>
      <c r="Q794" s="98">
        <v>549.62349788760002</v>
      </c>
      <c r="R794" s="98">
        <f t="shared" si="77"/>
        <v>12946.549245133718</v>
      </c>
      <c r="S794" s="98">
        <f t="shared" si="78"/>
        <v>12946.549245133718</v>
      </c>
      <c r="T794" s="98" t="s">
        <v>957</v>
      </c>
    </row>
    <row r="795" spans="1:20" ht="15.75" thickBot="1" x14ac:dyDescent="0.3">
      <c r="A795" s="257" t="s">
        <v>1747</v>
      </c>
      <c r="B795" s="106">
        <v>1</v>
      </c>
      <c r="C795" s="98">
        <f t="shared" si="72"/>
        <v>8703.74</v>
      </c>
      <c r="D795" s="98">
        <f t="shared" si="74"/>
        <v>10218.699673333333</v>
      </c>
      <c r="E795" s="98">
        <v>8703.74</v>
      </c>
      <c r="F795" s="98">
        <v>266.66666666666669</v>
      </c>
      <c r="G795" s="98">
        <v>1100</v>
      </c>
      <c r="H795" s="98">
        <v>100</v>
      </c>
      <c r="I795" s="98">
        <v>1305.5609999999999</v>
      </c>
      <c r="J795" s="98">
        <v>261.11219999999997</v>
      </c>
      <c r="K795" s="98">
        <v>174.07480000000001</v>
      </c>
      <c r="L795" s="98">
        <f t="shared" si="73"/>
        <v>1514.9596733333335</v>
      </c>
      <c r="M795" s="98"/>
      <c r="N795" s="98">
        <f t="shared" si="75"/>
        <v>120.88527777777777</v>
      </c>
      <c r="O795" s="98">
        <f t="shared" si="76"/>
        <v>1208.8527777777779</v>
      </c>
      <c r="P795" s="98">
        <v>185.22161777777796</v>
      </c>
      <c r="Q795" s="98">
        <v>600.55806000000007</v>
      </c>
      <c r="R795" s="98">
        <f t="shared" si="77"/>
        <v>14026.672399999998</v>
      </c>
      <c r="S795" s="98">
        <f t="shared" si="78"/>
        <v>14026.672399999998</v>
      </c>
      <c r="T795" s="98" t="s">
        <v>957</v>
      </c>
    </row>
    <row r="796" spans="1:20" ht="15.75" thickBot="1" x14ac:dyDescent="0.3">
      <c r="A796" s="257" t="s">
        <v>1747</v>
      </c>
      <c r="B796" s="106">
        <v>2</v>
      </c>
      <c r="C796" s="98">
        <f t="shared" si="72"/>
        <v>9103.69</v>
      </c>
      <c r="D796" s="98">
        <f t="shared" si="74"/>
        <v>10689.707456666667</v>
      </c>
      <c r="E796" s="98">
        <v>9103.69</v>
      </c>
      <c r="F796" s="98">
        <v>266.66666666666669</v>
      </c>
      <c r="G796" s="98">
        <v>1100</v>
      </c>
      <c r="H796" s="98">
        <v>100</v>
      </c>
      <c r="I796" s="98">
        <v>1365.5535</v>
      </c>
      <c r="J796" s="98">
        <v>273.11070000000001</v>
      </c>
      <c r="K796" s="98">
        <v>182.07380000000001</v>
      </c>
      <c r="L796" s="98">
        <f t="shared" si="73"/>
        <v>1586.0174566666665</v>
      </c>
      <c r="M796" s="98"/>
      <c r="N796" s="98">
        <f t="shared" si="75"/>
        <v>126.4401388888889</v>
      </c>
      <c r="O796" s="98">
        <f t="shared" si="76"/>
        <v>1264.401388888889</v>
      </c>
      <c r="P796" s="98">
        <v>195.17592888888873</v>
      </c>
      <c r="Q796" s="98">
        <v>628.15461000000005</v>
      </c>
      <c r="R796" s="98">
        <f t="shared" si="77"/>
        <v>14605.266733333332</v>
      </c>
      <c r="S796" s="98">
        <f t="shared" si="78"/>
        <v>29210.533466666664</v>
      </c>
      <c r="T796" s="98" t="s">
        <v>957</v>
      </c>
    </row>
    <row r="797" spans="1:20" ht="15.75" thickBot="1" x14ac:dyDescent="0.3">
      <c r="A797" s="257" t="s">
        <v>1747</v>
      </c>
      <c r="B797" s="106">
        <v>2</v>
      </c>
      <c r="C797" s="98">
        <f t="shared" si="72"/>
        <v>9662.9969200000014</v>
      </c>
      <c r="D797" s="98">
        <f t="shared" si="74"/>
        <v>11366.64962903471</v>
      </c>
      <c r="E797" s="98">
        <v>9662.9969200000014</v>
      </c>
      <c r="F797" s="98">
        <v>266.66666666666669</v>
      </c>
      <c r="G797" s="98">
        <v>1100</v>
      </c>
      <c r="H797" s="98">
        <v>100</v>
      </c>
      <c r="I797" s="98">
        <v>1449.4495380000001</v>
      </c>
      <c r="J797" s="98">
        <v>289.88990760000002</v>
      </c>
      <c r="K797" s="98">
        <v>193.25993840000004</v>
      </c>
      <c r="L797" s="98">
        <f t="shared" si="73"/>
        <v>1703.6527090347079</v>
      </c>
      <c r="M797" s="98"/>
      <c r="N797" s="98">
        <f t="shared" si="75"/>
        <v>134.20829055555558</v>
      </c>
      <c r="O797" s="98">
        <f t="shared" si="76"/>
        <v>1342.0829055555557</v>
      </c>
      <c r="P797" s="98">
        <v>227.36151292359656</v>
      </c>
      <c r="Q797" s="98">
        <v>666.74678748000008</v>
      </c>
      <c r="R797" s="98">
        <f t="shared" si="77"/>
        <v>15432.662467181377</v>
      </c>
      <c r="S797" s="98">
        <f t="shared" si="78"/>
        <v>30865.324934362754</v>
      </c>
      <c r="T797" s="98" t="s">
        <v>957</v>
      </c>
    </row>
    <row r="798" spans="1:20" ht="15.75" thickBot="1" x14ac:dyDescent="0.3">
      <c r="A798" s="257" t="s">
        <v>1747</v>
      </c>
      <c r="B798" s="106">
        <v>1</v>
      </c>
      <c r="C798" s="98">
        <f t="shared" si="72"/>
        <v>9811.1</v>
      </c>
      <c r="D798" s="98">
        <f t="shared" si="74"/>
        <v>11546.870832309942</v>
      </c>
      <c r="E798" s="98">
        <v>9811.1</v>
      </c>
      <c r="F798" s="98">
        <v>266.66666666666669</v>
      </c>
      <c r="G798" s="98">
        <v>1100</v>
      </c>
      <c r="H798" s="98">
        <v>100</v>
      </c>
      <c r="I798" s="98">
        <v>1471.665</v>
      </c>
      <c r="J798" s="98">
        <v>294.33300000000003</v>
      </c>
      <c r="K798" s="98">
        <v>196.22200000000001</v>
      </c>
      <c r="L798" s="98">
        <f t="shared" si="73"/>
        <v>1735.7708323099414</v>
      </c>
      <c r="M798" s="98"/>
      <c r="N798" s="98">
        <f t="shared" si="75"/>
        <v>136.26527777777778</v>
      </c>
      <c r="O798" s="98">
        <f t="shared" si="76"/>
        <v>1362.6527777777778</v>
      </c>
      <c r="P798" s="98">
        <v>236.85277675438567</v>
      </c>
      <c r="Q798" s="98">
        <v>676.96590000000015</v>
      </c>
      <c r="R798" s="98">
        <f t="shared" si="77"/>
        <v>15652.72339897661</v>
      </c>
      <c r="S798" s="98">
        <f t="shared" si="78"/>
        <v>15652.72339897661</v>
      </c>
      <c r="T798" s="98" t="s">
        <v>957</v>
      </c>
    </row>
    <row r="799" spans="1:20" ht="15.75" thickBot="1" x14ac:dyDescent="0.3">
      <c r="A799" s="257" t="s">
        <v>1747</v>
      </c>
      <c r="B799" s="106">
        <v>1</v>
      </c>
      <c r="C799" s="98">
        <f t="shared" si="72"/>
        <v>10112.299999999999</v>
      </c>
      <c r="D799" s="98">
        <f t="shared" si="74"/>
        <v>11913.390059502923</v>
      </c>
      <c r="E799" s="98">
        <v>10112.299999999999</v>
      </c>
      <c r="F799" s="98">
        <v>266.66666666666669</v>
      </c>
      <c r="G799" s="98">
        <v>1100</v>
      </c>
      <c r="H799" s="98">
        <v>100</v>
      </c>
      <c r="I799" s="98">
        <v>1516.845</v>
      </c>
      <c r="J799" s="98">
        <v>303.36899999999997</v>
      </c>
      <c r="K799" s="98">
        <v>202.24599999999998</v>
      </c>
      <c r="L799" s="98">
        <f t="shared" si="73"/>
        <v>1801.0900595029239</v>
      </c>
      <c r="M799" s="98"/>
      <c r="N799" s="98">
        <f t="shared" si="75"/>
        <v>140.44861111111109</v>
      </c>
      <c r="O799" s="98">
        <f t="shared" si="76"/>
        <v>1404.4861111111111</v>
      </c>
      <c r="P799" s="98">
        <v>256.15533728070153</v>
      </c>
      <c r="Q799" s="98">
        <v>697.74869999999999</v>
      </c>
      <c r="R799" s="98">
        <f t="shared" si="77"/>
        <v>16100.265426169588</v>
      </c>
      <c r="S799" s="98">
        <f t="shared" si="78"/>
        <v>16100.265426169588</v>
      </c>
      <c r="T799" s="98" t="s">
        <v>957</v>
      </c>
    </row>
    <row r="800" spans="1:20" ht="15.75" thickBot="1" x14ac:dyDescent="0.3">
      <c r="A800" s="257" t="s">
        <v>1747</v>
      </c>
      <c r="B800" s="106">
        <v>5</v>
      </c>
      <c r="C800" s="98">
        <f t="shared" si="72"/>
        <v>10133.420364400001</v>
      </c>
      <c r="D800" s="98">
        <f t="shared" si="74"/>
        <v>11939.09065591037</v>
      </c>
      <c r="E800" s="98">
        <v>10133.420364400001</v>
      </c>
      <c r="F800" s="98">
        <v>266.66666666666669</v>
      </c>
      <c r="G800" s="98">
        <v>1100</v>
      </c>
      <c r="H800" s="98">
        <v>100</v>
      </c>
      <c r="I800" s="98">
        <v>1520.0130546600001</v>
      </c>
      <c r="J800" s="98">
        <v>304.00261093199998</v>
      </c>
      <c r="K800" s="98">
        <v>202.66840728800003</v>
      </c>
      <c r="L800" s="98">
        <f t="shared" si="73"/>
        <v>1805.6702915103681</v>
      </c>
      <c r="M800" s="98"/>
      <c r="N800" s="98">
        <f t="shared" si="75"/>
        <v>140.74194950555557</v>
      </c>
      <c r="O800" s="98">
        <f t="shared" si="76"/>
        <v>1407.4194950555557</v>
      </c>
      <c r="P800" s="98">
        <v>257.50884694925691</v>
      </c>
      <c r="Q800" s="98">
        <v>699.20600514360012</v>
      </c>
      <c r="R800" s="98">
        <f t="shared" si="77"/>
        <v>16131.647400600636</v>
      </c>
      <c r="S800" s="98">
        <f t="shared" si="78"/>
        <v>80658.237003003174</v>
      </c>
      <c r="T800" s="98" t="s">
        <v>957</v>
      </c>
    </row>
    <row r="801" spans="1:20" ht="15.75" thickBot="1" x14ac:dyDescent="0.3">
      <c r="A801" s="257" t="s">
        <v>1747</v>
      </c>
      <c r="B801" s="106">
        <v>1</v>
      </c>
      <c r="C801" s="98">
        <f t="shared" si="72"/>
        <v>10261.1</v>
      </c>
      <c r="D801" s="98">
        <f t="shared" si="74"/>
        <v>12094.459319152047</v>
      </c>
      <c r="E801" s="98">
        <v>10261.1</v>
      </c>
      <c r="F801" s="98">
        <v>266.66666666666669</v>
      </c>
      <c r="G801" s="98">
        <v>1100</v>
      </c>
      <c r="H801" s="98">
        <v>100</v>
      </c>
      <c r="I801" s="98">
        <v>1539.165</v>
      </c>
      <c r="J801" s="98">
        <v>307.83300000000003</v>
      </c>
      <c r="K801" s="98">
        <v>205.22200000000001</v>
      </c>
      <c r="L801" s="98">
        <f t="shared" si="73"/>
        <v>1833.3593191520472</v>
      </c>
      <c r="M801" s="98"/>
      <c r="N801" s="98">
        <f t="shared" si="75"/>
        <v>142.51527777777778</v>
      </c>
      <c r="O801" s="98">
        <f t="shared" si="76"/>
        <v>1425.1527777777781</v>
      </c>
      <c r="P801" s="98">
        <v>265.69126359649124</v>
      </c>
      <c r="Q801" s="98">
        <v>708.01590000000022</v>
      </c>
      <c r="R801" s="98">
        <f t="shared" si="77"/>
        <v>16321.361885818715</v>
      </c>
      <c r="S801" s="98">
        <f t="shared" si="78"/>
        <v>16321.361885818715</v>
      </c>
      <c r="T801" s="98" t="s">
        <v>957</v>
      </c>
    </row>
    <row r="802" spans="1:20" ht="15.75" thickBot="1" x14ac:dyDescent="0.3">
      <c r="A802" s="257" t="s">
        <v>1747</v>
      </c>
      <c r="B802" s="106">
        <v>1</v>
      </c>
      <c r="C802" s="98">
        <f t="shared" si="72"/>
        <v>10634.4705562976</v>
      </c>
      <c r="D802" s="98">
        <f t="shared" si="74"/>
        <v>12537.237228902117</v>
      </c>
      <c r="E802" s="98">
        <v>10634.4705562976</v>
      </c>
      <c r="F802" s="98">
        <v>266.66666666666669</v>
      </c>
      <c r="G802" s="98">
        <v>1100</v>
      </c>
      <c r="H802" s="98">
        <v>100</v>
      </c>
      <c r="I802" s="98">
        <v>1595.17058344464</v>
      </c>
      <c r="J802" s="98">
        <v>319.03411668892795</v>
      </c>
      <c r="K802" s="98">
        <v>212.68941112595198</v>
      </c>
      <c r="L802" s="98">
        <f t="shared" si="73"/>
        <v>1902.7666726045177</v>
      </c>
      <c r="M802" s="98"/>
      <c r="N802" s="98">
        <f t="shared" si="75"/>
        <v>147.70097994857778</v>
      </c>
      <c r="O802" s="98">
        <f t="shared" si="76"/>
        <v>1477.0097994857779</v>
      </c>
      <c r="P802" s="98">
        <v>278.05589317016216</v>
      </c>
      <c r="Q802" s="98">
        <v>733.77846838453434</v>
      </c>
      <c r="R802" s="98">
        <f t="shared" si="77"/>
        <v>16864.576475212838</v>
      </c>
      <c r="S802" s="98">
        <f t="shared" si="78"/>
        <v>16864.576475212838</v>
      </c>
      <c r="T802" s="98" t="s">
        <v>957</v>
      </c>
    </row>
    <row r="803" spans="1:20" ht="15.75" thickBot="1" x14ac:dyDescent="0.3">
      <c r="A803" s="257" t="s">
        <v>1747</v>
      </c>
      <c r="B803" s="106">
        <v>1</v>
      </c>
      <c r="C803" s="98">
        <f t="shared" si="72"/>
        <v>10831.098330000001</v>
      </c>
      <c r="D803" s="98">
        <f t="shared" si="74"/>
        <v>12769.738647540002</v>
      </c>
      <c r="E803" s="98">
        <v>10831.098330000001</v>
      </c>
      <c r="F803" s="98">
        <v>266.66666666666669</v>
      </c>
      <c r="G803" s="98">
        <v>1100</v>
      </c>
      <c r="H803" s="98">
        <v>100</v>
      </c>
      <c r="I803" s="98">
        <v>1624.6647495</v>
      </c>
      <c r="J803" s="98">
        <v>324.93294989999998</v>
      </c>
      <c r="K803" s="98">
        <v>216.62196660000004</v>
      </c>
      <c r="L803" s="98">
        <f t="shared" si="73"/>
        <v>1938.6403175400003</v>
      </c>
      <c r="M803" s="98"/>
      <c r="N803" s="98">
        <f t="shared" si="75"/>
        <v>150.43192125000002</v>
      </c>
      <c r="O803" s="98">
        <f t="shared" si="76"/>
        <v>1504.3192125000003</v>
      </c>
      <c r="P803" s="98">
        <v>283.88918379</v>
      </c>
      <c r="Q803" s="98">
        <v>747.34578477000014</v>
      </c>
      <c r="R803" s="98">
        <f t="shared" si="77"/>
        <v>17149.970764976668</v>
      </c>
      <c r="S803" s="98">
        <f t="shared" si="78"/>
        <v>17149.970764976668</v>
      </c>
      <c r="T803" s="98" t="s">
        <v>957</v>
      </c>
    </row>
    <row r="804" spans="1:20" ht="15.75" thickBot="1" x14ac:dyDescent="0.3">
      <c r="A804" s="257" t="s">
        <v>1747</v>
      </c>
      <c r="B804" s="106">
        <v>1</v>
      </c>
      <c r="C804" s="98">
        <f t="shared" si="72"/>
        <v>10837.24309</v>
      </c>
      <c r="D804" s="98">
        <f t="shared" si="74"/>
        <v>12777.004484864445</v>
      </c>
      <c r="E804" s="98">
        <v>10837.24309</v>
      </c>
      <c r="F804" s="98">
        <v>266.66666666666669</v>
      </c>
      <c r="G804" s="98">
        <v>1100</v>
      </c>
      <c r="H804" s="98">
        <v>100</v>
      </c>
      <c r="I804" s="98">
        <v>1625.5864634999998</v>
      </c>
      <c r="J804" s="98">
        <v>325.11729269999995</v>
      </c>
      <c r="K804" s="98">
        <v>216.7448618</v>
      </c>
      <c r="L804" s="98">
        <f t="shared" si="73"/>
        <v>1939.7613948644446</v>
      </c>
      <c r="M804" s="98"/>
      <c r="N804" s="98">
        <f t="shared" si="75"/>
        <v>150.51726513888889</v>
      </c>
      <c r="O804" s="98">
        <f t="shared" si="76"/>
        <v>1505.1726513888889</v>
      </c>
      <c r="P804" s="98">
        <v>284.07147833666687</v>
      </c>
      <c r="Q804" s="98">
        <v>747.76977321000004</v>
      </c>
      <c r="R804" s="98">
        <f t="shared" si="77"/>
        <v>17158.889542741112</v>
      </c>
      <c r="S804" s="98">
        <f t="shared" si="78"/>
        <v>17158.889542741112</v>
      </c>
      <c r="T804" s="98" t="s">
        <v>957</v>
      </c>
    </row>
    <row r="805" spans="1:20" ht="15.75" thickBot="1" x14ac:dyDescent="0.3">
      <c r="A805" s="257" t="s">
        <v>1747</v>
      </c>
      <c r="B805" s="106">
        <v>9</v>
      </c>
      <c r="C805" s="98">
        <f t="shared" si="72"/>
        <v>10892.603651153599</v>
      </c>
      <c r="D805" s="98">
        <f t="shared" si="74"/>
        <v>12842.465272841844</v>
      </c>
      <c r="E805" s="98">
        <v>10892.603651153599</v>
      </c>
      <c r="F805" s="98">
        <v>266.66666666666669</v>
      </c>
      <c r="G805" s="98">
        <v>1100</v>
      </c>
      <c r="H805" s="98">
        <v>100</v>
      </c>
      <c r="I805" s="98">
        <v>1633.8905476730397</v>
      </c>
      <c r="J805" s="98">
        <v>326.77810953460795</v>
      </c>
      <c r="K805" s="98">
        <v>217.85207302307197</v>
      </c>
      <c r="L805" s="98">
        <f t="shared" si="73"/>
        <v>1949.8616216882456</v>
      </c>
      <c r="M805" s="98"/>
      <c r="N805" s="98">
        <f t="shared" si="75"/>
        <v>151.28616182157774</v>
      </c>
      <c r="O805" s="98">
        <f t="shared" si="76"/>
        <v>1512.8616182157775</v>
      </c>
      <c r="P805" s="98">
        <v>285.71384165089029</v>
      </c>
      <c r="Q805" s="98">
        <v>751.58965192959829</v>
      </c>
      <c r="R805" s="98">
        <f t="shared" si="77"/>
        <v>17239.242321668826</v>
      </c>
      <c r="S805" s="98">
        <f t="shared" si="78"/>
        <v>155153.18089501944</v>
      </c>
      <c r="T805" s="98" t="s">
        <v>957</v>
      </c>
    </row>
    <row r="806" spans="1:20" ht="15.75" thickBot="1" x14ac:dyDescent="0.3">
      <c r="A806" s="257" t="s">
        <v>1747</v>
      </c>
      <c r="B806" s="106">
        <v>1</v>
      </c>
      <c r="C806" s="98">
        <f t="shared" si="72"/>
        <v>10892.60779</v>
      </c>
      <c r="D806" s="98">
        <f t="shared" si="74"/>
        <v>12842.470166797777</v>
      </c>
      <c r="E806" s="98">
        <v>10892.60779</v>
      </c>
      <c r="F806" s="98">
        <v>266.66666666666669</v>
      </c>
      <c r="G806" s="98">
        <v>1100</v>
      </c>
      <c r="H806" s="98">
        <v>100</v>
      </c>
      <c r="I806" s="98">
        <v>1633.8911685</v>
      </c>
      <c r="J806" s="98">
        <v>326.77823369999999</v>
      </c>
      <c r="K806" s="98">
        <v>217.85215579999999</v>
      </c>
      <c r="L806" s="98">
        <f t="shared" si="73"/>
        <v>1949.8623767977776</v>
      </c>
      <c r="M806" s="98"/>
      <c r="N806" s="98">
        <f t="shared" si="75"/>
        <v>151.28621930555556</v>
      </c>
      <c r="O806" s="98">
        <f t="shared" si="76"/>
        <v>1512.8621930555555</v>
      </c>
      <c r="P806" s="98">
        <v>285.71396443666663</v>
      </c>
      <c r="Q806" s="98">
        <v>751.58993750999991</v>
      </c>
      <c r="R806" s="98">
        <f t="shared" si="77"/>
        <v>17239.248328974445</v>
      </c>
      <c r="S806" s="98">
        <f t="shared" si="78"/>
        <v>17239.248328974445</v>
      </c>
      <c r="T806" s="98" t="s">
        <v>957</v>
      </c>
    </row>
    <row r="807" spans="1:20" ht="15.75" thickBot="1" x14ac:dyDescent="0.3">
      <c r="A807" s="257" t="s">
        <v>1747</v>
      </c>
      <c r="B807" s="106">
        <v>4</v>
      </c>
      <c r="C807" s="98">
        <f t="shared" si="72"/>
        <v>10991.89309</v>
      </c>
      <c r="D807" s="98">
        <f t="shared" si="74"/>
        <v>12959.869518197778</v>
      </c>
      <c r="E807" s="98">
        <v>10991.89309</v>
      </c>
      <c r="F807" s="98">
        <v>457.99554541666663</v>
      </c>
      <c r="G807" s="98">
        <v>800</v>
      </c>
      <c r="H807" s="98">
        <v>100</v>
      </c>
      <c r="I807" s="98">
        <v>1648.7839635</v>
      </c>
      <c r="J807" s="98">
        <v>329.75679270000001</v>
      </c>
      <c r="K807" s="98">
        <v>219.83786180000001</v>
      </c>
      <c r="L807" s="98">
        <f t="shared" si="73"/>
        <v>1967.9764281977778</v>
      </c>
      <c r="M807" s="98"/>
      <c r="N807" s="98">
        <f t="shared" si="75"/>
        <v>152.66518180555556</v>
      </c>
      <c r="O807" s="98">
        <f t="shared" si="76"/>
        <v>1526.6518180555556</v>
      </c>
      <c r="P807" s="98">
        <v>288.65942833666674</v>
      </c>
      <c r="Q807" s="98">
        <v>758.44062321000001</v>
      </c>
      <c r="R807" s="98">
        <f t="shared" si="77"/>
        <v>17274.684304824445</v>
      </c>
      <c r="S807" s="98">
        <f t="shared" si="78"/>
        <v>69098.737219297778</v>
      </c>
      <c r="T807" s="98" t="s">
        <v>957</v>
      </c>
    </row>
    <row r="808" spans="1:20" ht="15.75" thickBot="1" x14ac:dyDescent="0.3">
      <c r="A808" s="257" t="s">
        <v>1747</v>
      </c>
      <c r="B808" s="106">
        <v>3</v>
      </c>
      <c r="C808" s="98">
        <f t="shared" si="72"/>
        <v>11576.364377033602</v>
      </c>
      <c r="D808" s="98">
        <f t="shared" si="74"/>
        <v>13650.974344487955</v>
      </c>
      <c r="E808" s="98">
        <v>11576.364377033602</v>
      </c>
      <c r="F808" s="98">
        <v>482.34851570973342</v>
      </c>
      <c r="G808" s="98">
        <v>800</v>
      </c>
      <c r="H808" s="98">
        <v>0</v>
      </c>
      <c r="I808" s="98">
        <v>1736.4546565550399</v>
      </c>
      <c r="J808" s="98">
        <v>347.29093131100802</v>
      </c>
      <c r="K808" s="98">
        <v>231.52728754067201</v>
      </c>
      <c r="L808" s="98">
        <f t="shared" si="73"/>
        <v>2074.6099674543525</v>
      </c>
      <c r="M808" s="98"/>
      <c r="N808" s="98">
        <f t="shared" si="75"/>
        <v>160.78283856991115</v>
      </c>
      <c r="O808" s="98">
        <f t="shared" si="76"/>
        <v>1607.8283856991113</v>
      </c>
      <c r="P808" s="98">
        <v>305.99874318533006</v>
      </c>
      <c r="Q808" s="98">
        <v>798.76914201531861</v>
      </c>
      <c r="R808" s="98">
        <f t="shared" si="77"/>
        <v>18047.364877619722</v>
      </c>
      <c r="S808" s="98">
        <f t="shared" si="78"/>
        <v>54142.094632859167</v>
      </c>
      <c r="T808" s="98" t="s">
        <v>957</v>
      </c>
    </row>
    <row r="809" spans="1:20" ht="15.75" thickBot="1" x14ac:dyDescent="0.3">
      <c r="A809" s="257" t="s">
        <v>1747</v>
      </c>
      <c r="B809" s="106">
        <v>3</v>
      </c>
      <c r="C809" s="98">
        <f t="shared" si="72"/>
        <v>11634.783450000001</v>
      </c>
      <c r="D809" s="98">
        <f t="shared" si="74"/>
        <v>13720.051652766668</v>
      </c>
      <c r="E809" s="98">
        <v>11634.783450000001</v>
      </c>
      <c r="F809" s="98">
        <v>266.66666666666669</v>
      </c>
      <c r="G809" s="98">
        <v>1100</v>
      </c>
      <c r="H809" s="98">
        <v>0</v>
      </c>
      <c r="I809" s="98">
        <v>1745.2175175</v>
      </c>
      <c r="J809" s="98">
        <v>349.04350349999999</v>
      </c>
      <c r="K809" s="98">
        <v>232.69566899999998</v>
      </c>
      <c r="L809" s="98">
        <f t="shared" si="73"/>
        <v>2085.2682027666669</v>
      </c>
      <c r="M809" s="98"/>
      <c r="N809" s="98">
        <f t="shared" si="75"/>
        <v>161.59421458333335</v>
      </c>
      <c r="O809" s="98">
        <f t="shared" si="76"/>
        <v>1615.9421458333334</v>
      </c>
      <c r="P809" s="98">
        <v>307.73184235000019</v>
      </c>
      <c r="Q809" s="98">
        <v>802.80005805000008</v>
      </c>
      <c r="R809" s="98">
        <f t="shared" si="77"/>
        <v>18216.475067483334</v>
      </c>
      <c r="S809" s="98">
        <f t="shared" si="78"/>
        <v>54649.425202450002</v>
      </c>
      <c r="T809" s="98" t="s">
        <v>957</v>
      </c>
    </row>
    <row r="810" spans="1:20" ht="15.75" thickBot="1" x14ac:dyDescent="0.3">
      <c r="A810" s="257" t="s">
        <v>1747</v>
      </c>
      <c r="B810" s="106">
        <v>8</v>
      </c>
      <c r="C810" s="98">
        <f t="shared" si="72"/>
        <v>11634.786413506401</v>
      </c>
      <c r="D810" s="98">
        <f t="shared" si="74"/>
        <v>13720.055156948347</v>
      </c>
      <c r="E810" s="98">
        <v>11634.786413506401</v>
      </c>
      <c r="F810" s="98">
        <v>266.66666666666669</v>
      </c>
      <c r="G810" s="98">
        <v>1100</v>
      </c>
      <c r="H810" s="98">
        <v>0</v>
      </c>
      <c r="I810" s="98">
        <v>1745.2179620259601</v>
      </c>
      <c r="J810" s="98">
        <v>349.04359240519199</v>
      </c>
      <c r="K810" s="98">
        <v>232.69572827012803</v>
      </c>
      <c r="L810" s="98">
        <f t="shared" si="73"/>
        <v>2085.2687434419454</v>
      </c>
      <c r="M810" s="98"/>
      <c r="N810" s="98">
        <f t="shared" si="75"/>
        <v>161.59425574314446</v>
      </c>
      <c r="O810" s="98">
        <f t="shared" si="76"/>
        <v>1615.9425574314446</v>
      </c>
      <c r="P810" s="98">
        <v>307.73193026735652</v>
      </c>
      <c r="Q810" s="98">
        <v>802.80026253194171</v>
      </c>
      <c r="R810" s="98">
        <f t="shared" si="77"/>
        <v>18216.479368848235</v>
      </c>
      <c r="S810" s="98">
        <f t="shared" si="78"/>
        <v>145731.83495078588</v>
      </c>
      <c r="T810" s="98" t="s">
        <v>957</v>
      </c>
    </row>
    <row r="811" spans="1:20" ht="15.75" thickBot="1" x14ac:dyDescent="0.3">
      <c r="A811" s="257" t="s">
        <v>1747</v>
      </c>
      <c r="B811" s="106">
        <v>1</v>
      </c>
      <c r="C811" s="98">
        <f t="shared" si="72"/>
        <v>11634.79</v>
      </c>
      <c r="D811" s="98">
        <f t="shared" si="74"/>
        <v>13720.059397777779</v>
      </c>
      <c r="E811" s="98">
        <v>11634.79</v>
      </c>
      <c r="F811" s="98">
        <v>0</v>
      </c>
      <c r="G811" s="98">
        <v>0</v>
      </c>
      <c r="H811" s="98">
        <v>0</v>
      </c>
      <c r="I811" s="98">
        <v>1745.2184999999999</v>
      </c>
      <c r="J811" s="98">
        <v>349.0437</v>
      </c>
      <c r="K811" s="98">
        <v>232.69580000000005</v>
      </c>
      <c r="L811" s="98">
        <f t="shared" si="73"/>
        <v>2085.2693977777781</v>
      </c>
      <c r="M811" s="98"/>
      <c r="N811" s="98">
        <f t="shared" si="75"/>
        <v>161.59430555555556</v>
      </c>
      <c r="O811" s="98">
        <f t="shared" si="76"/>
        <v>1615.9430555555557</v>
      </c>
      <c r="P811" s="98">
        <v>307.73203666666683</v>
      </c>
      <c r="Q811" s="98">
        <v>802.80051000000014</v>
      </c>
      <c r="R811" s="98">
        <f t="shared" si="77"/>
        <v>16849.817907777779</v>
      </c>
      <c r="S811" s="98">
        <f t="shared" si="78"/>
        <v>16849.817907777779</v>
      </c>
      <c r="T811" s="98" t="s">
        <v>957</v>
      </c>
    </row>
    <row r="812" spans="1:20" ht="15.75" thickBot="1" x14ac:dyDescent="0.3">
      <c r="A812" s="257" t="s">
        <v>1747</v>
      </c>
      <c r="B812" s="106">
        <v>1</v>
      </c>
      <c r="C812" s="98">
        <f t="shared" si="72"/>
        <v>11634.833474120001</v>
      </c>
      <c r="D812" s="98">
        <f t="shared" si="74"/>
        <v>13720.110803509451</v>
      </c>
      <c r="E812" s="98">
        <v>11634.833474120001</v>
      </c>
      <c r="F812" s="98">
        <v>266.66666666666669</v>
      </c>
      <c r="G812" s="98">
        <v>1100</v>
      </c>
      <c r="H812" s="98">
        <v>0</v>
      </c>
      <c r="I812" s="98">
        <v>1745.2250211180001</v>
      </c>
      <c r="J812" s="98">
        <v>349.04500422360002</v>
      </c>
      <c r="K812" s="98">
        <v>232.69666948240004</v>
      </c>
      <c r="L812" s="98">
        <f t="shared" si="73"/>
        <v>2085.2773293894493</v>
      </c>
      <c r="M812" s="98"/>
      <c r="N812" s="98">
        <f t="shared" si="75"/>
        <v>161.5949093627778</v>
      </c>
      <c r="O812" s="98">
        <f t="shared" si="76"/>
        <v>1615.949093627778</v>
      </c>
      <c r="P812" s="98">
        <v>307.7333263988935</v>
      </c>
      <c r="Q812" s="98">
        <v>802.80350971428015</v>
      </c>
      <c r="R812" s="98">
        <f t="shared" si="77"/>
        <v>18216.547674714398</v>
      </c>
      <c r="S812" s="98">
        <f t="shared" si="78"/>
        <v>18216.547674714398</v>
      </c>
      <c r="T812" s="98" t="s">
        <v>957</v>
      </c>
    </row>
    <row r="813" spans="1:20" ht="15.75" thickBot="1" x14ac:dyDescent="0.3">
      <c r="A813" s="257" t="s">
        <v>1747</v>
      </c>
      <c r="B813" s="106">
        <v>2</v>
      </c>
      <c r="C813" s="98">
        <f t="shared" si="72"/>
        <v>11634.834999999999</v>
      </c>
      <c r="D813" s="98">
        <f t="shared" si="74"/>
        <v>13720.112607777777</v>
      </c>
      <c r="E813" s="98">
        <v>11634.834999999999</v>
      </c>
      <c r="F813" s="98">
        <v>266.66666666666669</v>
      </c>
      <c r="G813" s="98">
        <v>1100</v>
      </c>
      <c r="H813" s="98">
        <v>0</v>
      </c>
      <c r="I813" s="98">
        <v>1745.2252499999997</v>
      </c>
      <c r="J813" s="98">
        <v>349.04504999999995</v>
      </c>
      <c r="K813" s="98">
        <v>232.69669999999999</v>
      </c>
      <c r="L813" s="98">
        <f t="shared" si="73"/>
        <v>2085.277607777778</v>
      </c>
      <c r="M813" s="98"/>
      <c r="N813" s="98">
        <f t="shared" si="75"/>
        <v>161.59493055555555</v>
      </c>
      <c r="O813" s="98">
        <f t="shared" si="76"/>
        <v>1615.9493055555556</v>
      </c>
      <c r="P813" s="98">
        <v>307.73337166666676</v>
      </c>
      <c r="Q813" s="98">
        <v>802.80361499999992</v>
      </c>
      <c r="R813" s="98">
        <f t="shared" si="77"/>
        <v>18216.549889444443</v>
      </c>
      <c r="S813" s="98">
        <f t="shared" si="78"/>
        <v>36433.099778888885</v>
      </c>
      <c r="T813" s="98" t="s">
        <v>957</v>
      </c>
    </row>
    <row r="814" spans="1:20" ht="15.75" thickBot="1" x14ac:dyDescent="0.3">
      <c r="A814" s="257" t="s">
        <v>1747</v>
      </c>
      <c r="B814" s="106">
        <v>1</v>
      </c>
      <c r="C814" s="98">
        <f t="shared" si="72"/>
        <v>11634.834999999999</v>
      </c>
      <c r="D814" s="98">
        <f t="shared" si="74"/>
        <v>13720.112607777777</v>
      </c>
      <c r="E814" s="98">
        <v>11634.834999999999</v>
      </c>
      <c r="F814" s="98">
        <v>266.66666666666669</v>
      </c>
      <c r="G814" s="98">
        <v>1100</v>
      </c>
      <c r="H814" s="98">
        <v>100</v>
      </c>
      <c r="I814" s="98">
        <v>1745.2252499999997</v>
      </c>
      <c r="J814" s="98">
        <v>349.04504999999995</v>
      </c>
      <c r="K814" s="98">
        <v>232.69669999999999</v>
      </c>
      <c r="L814" s="98">
        <f t="shared" si="73"/>
        <v>2085.277607777778</v>
      </c>
      <c r="M814" s="98"/>
      <c r="N814" s="98">
        <f t="shared" si="75"/>
        <v>161.59493055555555</v>
      </c>
      <c r="O814" s="98">
        <f t="shared" si="76"/>
        <v>1615.9493055555556</v>
      </c>
      <c r="P814" s="98">
        <v>307.73337166666676</v>
      </c>
      <c r="Q814" s="98">
        <v>802.80361499999992</v>
      </c>
      <c r="R814" s="98">
        <f t="shared" si="77"/>
        <v>18316.549889444443</v>
      </c>
      <c r="S814" s="98">
        <f t="shared" si="78"/>
        <v>18316.549889444443</v>
      </c>
      <c r="T814" s="98" t="s">
        <v>957</v>
      </c>
    </row>
    <row r="815" spans="1:20" ht="15.75" thickBot="1" x14ac:dyDescent="0.3">
      <c r="A815" s="257" t="s">
        <v>1747</v>
      </c>
      <c r="B815" s="106">
        <v>1</v>
      </c>
      <c r="C815" s="98">
        <f t="shared" si="72"/>
        <v>11634.969029999998</v>
      </c>
      <c r="D815" s="98">
        <f t="shared" si="74"/>
        <v>13720.271090806666</v>
      </c>
      <c r="E815" s="98">
        <v>11634.969029999998</v>
      </c>
      <c r="F815" s="98">
        <v>266.66666666666669</v>
      </c>
      <c r="G815" s="98">
        <v>1100</v>
      </c>
      <c r="H815" s="98">
        <v>0</v>
      </c>
      <c r="I815" s="98">
        <v>1745.2453544999996</v>
      </c>
      <c r="J815" s="98">
        <v>349.04907089999989</v>
      </c>
      <c r="K815" s="98">
        <v>232.69938059999996</v>
      </c>
      <c r="L815" s="98">
        <f t="shared" si="73"/>
        <v>2085.3020608066668</v>
      </c>
      <c r="M815" s="98"/>
      <c r="N815" s="98">
        <f t="shared" si="75"/>
        <v>161.59679208333333</v>
      </c>
      <c r="O815" s="98">
        <f t="shared" si="76"/>
        <v>1615.9679208333334</v>
      </c>
      <c r="P815" s="98">
        <v>307.73734788999997</v>
      </c>
      <c r="Q815" s="98">
        <v>802.81286306999993</v>
      </c>
      <c r="R815" s="98">
        <f t="shared" si="77"/>
        <v>18216.74442654333</v>
      </c>
      <c r="S815" s="98">
        <f t="shared" si="78"/>
        <v>18216.74442654333</v>
      </c>
      <c r="T815" s="98" t="s">
        <v>957</v>
      </c>
    </row>
    <row r="816" spans="1:20" ht="15.75" thickBot="1" x14ac:dyDescent="0.3">
      <c r="A816" s="257" t="s">
        <v>1747</v>
      </c>
      <c r="B816" s="106">
        <v>1</v>
      </c>
      <c r="C816" s="98">
        <f t="shared" si="72"/>
        <v>11854.025600000001</v>
      </c>
      <c r="D816" s="98">
        <f t="shared" si="74"/>
        <v>13979.293315022223</v>
      </c>
      <c r="E816" s="98">
        <v>11854.025600000001</v>
      </c>
      <c r="F816" s="98">
        <v>266.66666666666669</v>
      </c>
      <c r="G816" s="98">
        <v>0</v>
      </c>
      <c r="H816" s="98">
        <v>0</v>
      </c>
      <c r="I816" s="98">
        <v>1778.10384</v>
      </c>
      <c r="J816" s="98">
        <v>355.620768</v>
      </c>
      <c r="K816" s="98">
        <v>237.08051200000003</v>
      </c>
      <c r="L816" s="98">
        <f t="shared" si="73"/>
        <v>2125.2677150222225</v>
      </c>
      <c r="M816" s="98"/>
      <c r="N816" s="98">
        <f t="shared" si="75"/>
        <v>164.63924444444447</v>
      </c>
      <c r="O816" s="98">
        <f t="shared" si="76"/>
        <v>1646.3924444444447</v>
      </c>
      <c r="P816" s="98">
        <v>314.23602613333338</v>
      </c>
      <c r="Q816" s="98">
        <v>817.92776640000011</v>
      </c>
      <c r="R816" s="98">
        <f t="shared" si="77"/>
        <v>17434.692868088892</v>
      </c>
      <c r="S816" s="98">
        <f t="shared" si="78"/>
        <v>17434.692868088892</v>
      </c>
      <c r="T816" s="98" t="s">
        <v>957</v>
      </c>
    </row>
    <row r="817" spans="1:20" ht="15.75" thickBot="1" x14ac:dyDescent="0.3">
      <c r="A817" s="257" t="s">
        <v>1747</v>
      </c>
      <c r="B817" s="106">
        <v>1</v>
      </c>
      <c r="C817" s="98">
        <f t="shared" si="72"/>
        <v>12557.049808250002</v>
      </c>
      <c r="D817" s="98">
        <f t="shared" si="74"/>
        <v>14810.58038437739</v>
      </c>
      <c r="E817" s="98">
        <v>12557.049808250002</v>
      </c>
      <c r="F817" s="98">
        <v>266.66666666666669</v>
      </c>
      <c r="G817" s="98">
        <v>1100</v>
      </c>
      <c r="H817" s="98">
        <v>0</v>
      </c>
      <c r="I817" s="98">
        <v>1883.5574712375003</v>
      </c>
      <c r="J817" s="98">
        <v>376.71149424750007</v>
      </c>
      <c r="K817" s="98">
        <v>251.14099616500005</v>
      </c>
      <c r="L817" s="98">
        <f t="shared" si="73"/>
        <v>2253.5305761273894</v>
      </c>
      <c r="M817" s="98"/>
      <c r="N817" s="98">
        <f t="shared" si="75"/>
        <v>174.4034695590278</v>
      </c>
      <c r="O817" s="98">
        <f t="shared" si="76"/>
        <v>1744.034695590278</v>
      </c>
      <c r="P817" s="98">
        <v>335.09241097808354</v>
      </c>
      <c r="Q817" s="98">
        <v>866.43643676925024</v>
      </c>
      <c r="R817" s="98">
        <f t="shared" si="77"/>
        <v>19555.093449463307</v>
      </c>
      <c r="S817" s="98">
        <f t="shared" si="78"/>
        <v>19555.093449463307</v>
      </c>
      <c r="T817" s="98" t="s">
        <v>957</v>
      </c>
    </row>
    <row r="818" spans="1:20" ht="15.75" thickBot="1" x14ac:dyDescent="0.3">
      <c r="A818" s="257" t="s">
        <v>1747</v>
      </c>
      <c r="B818" s="106">
        <v>1</v>
      </c>
      <c r="C818" s="98">
        <f t="shared" si="72"/>
        <v>12557.054189999999</v>
      </c>
      <c r="D818" s="98">
        <f t="shared" si="74"/>
        <v>14810.585565553332</v>
      </c>
      <c r="E818" s="98">
        <v>12557.054189999999</v>
      </c>
      <c r="F818" s="98">
        <v>266.66666666666669</v>
      </c>
      <c r="G818" s="98">
        <v>0</v>
      </c>
      <c r="H818" s="98">
        <v>0</v>
      </c>
      <c r="I818" s="98">
        <v>1883.5581284999998</v>
      </c>
      <c r="J818" s="98">
        <v>376.71162570000001</v>
      </c>
      <c r="K818" s="98">
        <v>251.14108380000002</v>
      </c>
      <c r="L818" s="98">
        <f t="shared" si="73"/>
        <v>2253.531375553333</v>
      </c>
      <c r="M818" s="98"/>
      <c r="N818" s="98">
        <f t="shared" si="75"/>
        <v>174.40353041666665</v>
      </c>
      <c r="O818" s="98">
        <f t="shared" si="76"/>
        <v>1744.0353041666667</v>
      </c>
      <c r="P818" s="98">
        <v>335.09254096999967</v>
      </c>
      <c r="Q818" s="98">
        <v>866.43673911000008</v>
      </c>
      <c r="R818" s="98">
        <f t="shared" si="77"/>
        <v>18455.099809329993</v>
      </c>
      <c r="S818" s="98">
        <f t="shared" si="78"/>
        <v>18455.099809329993</v>
      </c>
      <c r="T818" s="98" t="s">
        <v>957</v>
      </c>
    </row>
    <row r="819" spans="1:20" ht="15.75" thickBot="1" x14ac:dyDescent="0.3">
      <c r="A819" s="257" t="s">
        <v>1747</v>
      </c>
      <c r="B819" s="106">
        <v>1</v>
      </c>
      <c r="C819" s="98">
        <f t="shared" si="72"/>
        <v>13474.164456627201</v>
      </c>
      <c r="D819" s="98">
        <f t="shared" si="74"/>
        <v>15895.01750526963</v>
      </c>
      <c r="E819" s="98">
        <v>13474.164456627201</v>
      </c>
      <c r="F819" s="98">
        <v>266.66666666666669</v>
      </c>
      <c r="G819" s="98">
        <v>0</v>
      </c>
      <c r="H819" s="98">
        <v>0</v>
      </c>
      <c r="I819" s="98">
        <v>2021.12466849408</v>
      </c>
      <c r="J819" s="98">
        <v>404.22493369881596</v>
      </c>
      <c r="K819" s="98">
        <v>269.48328913254403</v>
      </c>
      <c r="L819" s="98">
        <f t="shared" si="73"/>
        <v>2420.8530486424293</v>
      </c>
      <c r="M819" s="98"/>
      <c r="N819" s="98">
        <f t="shared" si="75"/>
        <v>187.14117300871112</v>
      </c>
      <c r="O819" s="98">
        <f t="shared" si="76"/>
        <v>1871.4117300871112</v>
      </c>
      <c r="P819" s="98">
        <v>362.30014554660693</v>
      </c>
      <c r="Q819" s="98">
        <v>929.71734750727694</v>
      </c>
      <c r="R819" s="98">
        <f t="shared" si="77"/>
        <v>19786.234410769011</v>
      </c>
      <c r="S819" s="98">
        <f t="shared" si="78"/>
        <v>19786.234410769011</v>
      </c>
      <c r="T819" s="98" t="s">
        <v>957</v>
      </c>
    </row>
    <row r="820" spans="1:20" ht="15.75" thickBot="1" x14ac:dyDescent="0.3">
      <c r="A820" s="257" t="s">
        <v>1747</v>
      </c>
      <c r="B820" s="106">
        <v>1</v>
      </c>
      <c r="C820" s="98">
        <f t="shared" si="72"/>
        <v>14588.65</v>
      </c>
      <c r="D820" s="98">
        <f t="shared" si="74"/>
        <v>17212.834744444444</v>
      </c>
      <c r="E820" s="98">
        <v>14588.65</v>
      </c>
      <c r="F820" s="98">
        <v>0</v>
      </c>
      <c r="G820" s="98">
        <v>0</v>
      </c>
      <c r="H820" s="98">
        <v>0</v>
      </c>
      <c r="I820" s="98">
        <v>2188.2974999999997</v>
      </c>
      <c r="J820" s="98">
        <v>437.65949999999998</v>
      </c>
      <c r="K820" s="98">
        <v>291.77299999999997</v>
      </c>
      <c r="L820" s="98">
        <f t="shared" si="73"/>
        <v>2624.1847444444447</v>
      </c>
      <c r="M820" s="98"/>
      <c r="N820" s="98">
        <f t="shared" si="75"/>
        <v>202.62013888888887</v>
      </c>
      <c r="O820" s="98">
        <f t="shared" si="76"/>
        <v>2026.2013888888887</v>
      </c>
      <c r="P820" s="98">
        <v>395.36321666666703</v>
      </c>
      <c r="Q820" s="98">
        <v>1006.61685</v>
      </c>
      <c r="R820" s="98">
        <f t="shared" si="77"/>
        <v>21137.181594444446</v>
      </c>
      <c r="S820" s="98">
        <f t="shared" si="78"/>
        <v>21137.181594444446</v>
      </c>
      <c r="T820" s="98" t="s">
        <v>957</v>
      </c>
    </row>
    <row r="821" spans="1:20" ht="15.75" thickBot="1" x14ac:dyDescent="0.3">
      <c r="A821" s="257" t="s">
        <v>1000</v>
      </c>
      <c r="B821" s="106">
        <v>1</v>
      </c>
      <c r="C821" s="98">
        <f t="shared" si="72"/>
        <v>11634.788440040002</v>
      </c>
      <c r="D821" s="98">
        <f t="shared" si="74"/>
        <v>13720.057553211744</v>
      </c>
      <c r="E821" s="98">
        <v>11634.788440040002</v>
      </c>
      <c r="F821" s="98">
        <v>266.66666666666669</v>
      </c>
      <c r="G821" s="98">
        <v>1100</v>
      </c>
      <c r="H821" s="98">
        <v>0</v>
      </c>
      <c r="I821" s="98">
        <v>1745.2182660060005</v>
      </c>
      <c r="J821" s="98">
        <v>349.04365320120002</v>
      </c>
      <c r="K821" s="98">
        <v>232.69576880080004</v>
      </c>
      <c r="L821" s="98">
        <f t="shared" si="73"/>
        <v>2085.2691131717424</v>
      </c>
      <c r="M821" s="98"/>
      <c r="N821" s="98">
        <f t="shared" si="75"/>
        <v>161.59428388944445</v>
      </c>
      <c r="O821" s="98">
        <f t="shared" si="76"/>
        <v>1615.9428388944445</v>
      </c>
      <c r="P821" s="98">
        <v>307.73199038785316</v>
      </c>
      <c r="Q821" s="98">
        <v>802.80040236276011</v>
      </c>
      <c r="R821" s="98">
        <f t="shared" si="77"/>
        <v>18216.482310249175</v>
      </c>
      <c r="S821" s="98">
        <f t="shared" si="78"/>
        <v>18216.482310249175</v>
      </c>
      <c r="T821" s="98" t="s">
        <v>957</v>
      </c>
    </row>
    <row r="822" spans="1:20" ht="15.75" thickBot="1" x14ac:dyDescent="0.3">
      <c r="A822" s="257" t="s">
        <v>1001</v>
      </c>
      <c r="B822" s="106">
        <v>1</v>
      </c>
      <c r="C822" s="98">
        <f t="shared" si="72"/>
        <v>11634.788440040002</v>
      </c>
      <c r="D822" s="98">
        <f t="shared" si="74"/>
        <v>13720.057553211744</v>
      </c>
      <c r="E822" s="98">
        <v>11634.788440040002</v>
      </c>
      <c r="F822" s="98">
        <v>266.66666666666669</v>
      </c>
      <c r="G822" s="98">
        <v>1100</v>
      </c>
      <c r="H822" s="98">
        <v>0</v>
      </c>
      <c r="I822" s="98">
        <v>1745.2182660060005</v>
      </c>
      <c r="J822" s="98">
        <v>349.04365320120002</v>
      </c>
      <c r="K822" s="98">
        <v>232.69576880080004</v>
      </c>
      <c r="L822" s="98">
        <f t="shared" si="73"/>
        <v>2085.2691131717424</v>
      </c>
      <c r="M822" s="98"/>
      <c r="N822" s="98">
        <f t="shared" si="75"/>
        <v>161.59428388944445</v>
      </c>
      <c r="O822" s="98">
        <f t="shared" si="76"/>
        <v>1615.9428388944445</v>
      </c>
      <c r="P822" s="98">
        <v>307.73199038785316</v>
      </c>
      <c r="Q822" s="98">
        <v>802.80040236276011</v>
      </c>
      <c r="R822" s="98">
        <f t="shared" si="77"/>
        <v>18216.482310249175</v>
      </c>
      <c r="S822" s="98">
        <f t="shared" si="78"/>
        <v>18216.482310249175</v>
      </c>
      <c r="T822" s="98" t="s">
        <v>957</v>
      </c>
    </row>
    <row r="823" spans="1:20" ht="15.75" thickBot="1" x14ac:dyDescent="0.3">
      <c r="A823" s="257" t="s">
        <v>1002</v>
      </c>
      <c r="B823" s="106">
        <v>5</v>
      </c>
      <c r="C823" s="98">
        <f t="shared" si="72"/>
        <v>9918.4562332000005</v>
      </c>
      <c r="D823" s="98">
        <f t="shared" si="74"/>
        <v>11677.508692956733</v>
      </c>
      <c r="E823" s="98">
        <v>9918.4562332000005</v>
      </c>
      <c r="F823" s="98">
        <v>266.66666666666669</v>
      </c>
      <c r="G823" s="98">
        <v>1100</v>
      </c>
      <c r="H823" s="98">
        <v>100</v>
      </c>
      <c r="I823" s="98">
        <v>1487.7684349800002</v>
      </c>
      <c r="J823" s="98">
        <v>297.55368699600001</v>
      </c>
      <c r="K823" s="98">
        <v>198.36912466400005</v>
      </c>
      <c r="L823" s="98">
        <f t="shared" si="73"/>
        <v>1759.052459756733</v>
      </c>
      <c r="M823" s="98"/>
      <c r="N823" s="98">
        <f t="shared" si="75"/>
        <v>137.75633657222224</v>
      </c>
      <c r="O823" s="98">
        <f t="shared" si="76"/>
        <v>1377.5633657222222</v>
      </c>
      <c r="P823" s="98">
        <v>243.73275746228862</v>
      </c>
      <c r="Q823" s="98">
        <v>684.37348009080006</v>
      </c>
      <c r="R823" s="98">
        <f t="shared" si="77"/>
        <v>15812.240086354199</v>
      </c>
      <c r="S823" s="98">
        <f t="shared" si="78"/>
        <v>79061.200431770994</v>
      </c>
      <c r="T823" s="98" t="s">
        <v>960</v>
      </c>
    </row>
    <row r="824" spans="1:20" ht="15.75" thickBot="1" x14ac:dyDescent="0.3">
      <c r="A824" s="257" t="s">
        <v>1002</v>
      </c>
      <c r="B824" s="106">
        <v>1</v>
      </c>
      <c r="C824" s="98">
        <f t="shared" si="72"/>
        <v>12725.578481544799</v>
      </c>
      <c r="D824" s="98">
        <f t="shared" si="74"/>
        <v>15009.856177844416</v>
      </c>
      <c r="E824" s="98">
        <v>12725.578481544799</v>
      </c>
      <c r="F824" s="98">
        <v>530.23243673103332</v>
      </c>
      <c r="G824" s="98">
        <v>0</v>
      </c>
      <c r="H824" s="98">
        <v>0</v>
      </c>
      <c r="I824" s="98">
        <v>1908.8367722317198</v>
      </c>
      <c r="J824" s="98">
        <v>381.76735444634392</v>
      </c>
      <c r="K824" s="98">
        <v>254.51156963089599</v>
      </c>
      <c r="L824" s="98">
        <f t="shared" si="73"/>
        <v>2284.2776962996181</v>
      </c>
      <c r="M824" s="98"/>
      <c r="N824" s="98">
        <f t="shared" si="75"/>
        <v>176.7441455770111</v>
      </c>
      <c r="O824" s="98">
        <f t="shared" si="76"/>
        <v>1767.4414557701111</v>
      </c>
      <c r="P824" s="98">
        <v>340.09209495249587</v>
      </c>
      <c r="Q824" s="98">
        <v>878.0649152265911</v>
      </c>
      <c r="R824" s="98">
        <f t="shared" si="77"/>
        <v>18963.269226111002</v>
      </c>
      <c r="S824" s="98">
        <f t="shared" si="78"/>
        <v>18963.269226111002</v>
      </c>
      <c r="T824" s="98" t="s">
        <v>957</v>
      </c>
    </row>
    <row r="825" spans="1:20" ht="15.75" thickBot="1" x14ac:dyDescent="0.3">
      <c r="A825" s="257" t="s">
        <v>1002</v>
      </c>
      <c r="B825" s="106">
        <v>1</v>
      </c>
      <c r="C825" s="98">
        <f t="shared" si="72"/>
        <v>13109.74236</v>
      </c>
      <c r="D825" s="98">
        <f t="shared" si="74"/>
        <v>15464.108621679999</v>
      </c>
      <c r="E825" s="98">
        <v>13109.74236</v>
      </c>
      <c r="F825" s="98">
        <v>546.23926500000005</v>
      </c>
      <c r="G825" s="98">
        <v>0</v>
      </c>
      <c r="H825" s="98">
        <v>0</v>
      </c>
      <c r="I825" s="98">
        <v>1966.4613539999998</v>
      </c>
      <c r="J825" s="98">
        <v>393.29227079999993</v>
      </c>
      <c r="K825" s="98">
        <v>262.19484719999997</v>
      </c>
      <c r="L825" s="98">
        <f t="shared" si="73"/>
        <v>2354.3662616800002</v>
      </c>
      <c r="M825" s="98"/>
      <c r="N825" s="98">
        <f t="shared" si="75"/>
        <v>182.07975500000001</v>
      </c>
      <c r="O825" s="98">
        <f t="shared" si="76"/>
        <v>1820.7975500000002</v>
      </c>
      <c r="P825" s="98">
        <v>351.48895668000006</v>
      </c>
      <c r="Q825" s="98">
        <v>904.57222283999999</v>
      </c>
      <c r="R825" s="98">
        <f t="shared" si="77"/>
        <v>19536.868581520001</v>
      </c>
      <c r="S825" s="98">
        <f t="shared" si="78"/>
        <v>19536.868581520001</v>
      </c>
      <c r="T825" s="98" t="s">
        <v>957</v>
      </c>
    </row>
    <row r="826" spans="1:20" ht="15.75" thickBot="1" x14ac:dyDescent="0.3">
      <c r="A826" s="257" t="s">
        <v>1002</v>
      </c>
      <c r="B826" s="106">
        <v>1</v>
      </c>
      <c r="C826" s="98">
        <f t="shared" si="72"/>
        <v>13145.25</v>
      </c>
      <c r="D826" s="98">
        <f t="shared" si="74"/>
        <v>15506.094433333334</v>
      </c>
      <c r="E826" s="98">
        <v>13145.25</v>
      </c>
      <c r="F826" s="98">
        <v>547.71875</v>
      </c>
      <c r="G826" s="98">
        <v>0</v>
      </c>
      <c r="H826" s="98">
        <v>0</v>
      </c>
      <c r="I826" s="98">
        <v>1971.7875000000001</v>
      </c>
      <c r="J826" s="98">
        <v>394.35750000000002</v>
      </c>
      <c r="K826" s="98">
        <v>262.90500000000003</v>
      </c>
      <c r="L826" s="98">
        <f t="shared" si="73"/>
        <v>2360.8444333333332</v>
      </c>
      <c r="M826" s="98"/>
      <c r="N826" s="98">
        <f t="shared" si="75"/>
        <v>182.57291666666666</v>
      </c>
      <c r="O826" s="98">
        <f t="shared" si="76"/>
        <v>1825.7291666666667</v>
      </c>
      <c r="P826" s="98">
        <v>352.54234999999977</v>
      </c>
      <c r="Q826" s="98">
        <v>907.0222500000001</v>
      </c>
      <c r="R826" s="98">
        <f t="shared" si="77"/>
        <v>19589.885433333337</v>
      </c>
      <c r="S826" s="98">
        <f t="shared" si="78"/>
        <v>19589.885433333337</v>
      </c>
      <c r="T826" s="98" t="s">
        <v>957</v>
      </c>
    </row>
    <row r="827" spans="1:20" ht="23.25" thickBot="1" x14ac:dyDescent="0.3">
      <c r="A827" s="257" t="s">
        <v>1748</v>
      </c>
      <c r="B827" s="106">
        <v>1</v>
      </c>
      <c r="C827" s="98">
        <f t="shared" si="72"/>
        <v>9918.4562332000005</v>
      </c>
      <c r="D827" s="98">
        <f t="shared" si="74"/>
        <v>11677.508692956733</v>
      </c>
      <c r="E827" s="98">
        <v>9918.4562332000005</v>
      </c>
      <c r="F827" s="98">
        <v>266.66666666666669</v>
      </c>
      <c r="G827" s="98">
        <v>1100</v>
      </c>
      <c r="H827" s="98">
        <v>100</v>
      </c>
      <c r="I827" s="98">
        <v>1487.7684349800002</v>
      </c>
      <c r="J827" s="98">
        <v>297.55368699600001</v>
      </c>
      <c r="K827" s="98">
        <v>198.36912466400005</v>
      </c>
      <c r="L827" s="98">
        <f t="shared" si="73"/>
        <v>1759.052459756733</v>
      </c>
      <c r="M827" s="98"/>
      <c r="N827" s="98">
        <f t="shared" si="75"/>
        <v>137.75633657222224</v>
      </c>
      <c r="O827" s="98">
        <f t="shared" si="76"/>
        <v>1377.5633657222222</v>
      </c>
      <c r="P827" s="98">
        <v>243.73275746228862</v>
      </c>
      <c r="Q827" s="98">
        <v>684.37348009080006</v>
      </c>
      <c r="R827" s="98">
        <f t="shared" si="77"/>
        <v>15812.240086354199</v>
      </c>
      <c r="S827" s="98">
        <f t="shared" si="78"/>
        <v>15812.240086354199</v>
      </c>
      <c r="T827" s="98" t="s">
        <v>960</v>
      </c>
    </row>
    <row r="828" spans="1:20" ht="23.25" thickBot="1" x14ac:dyDescent="0.3">
      <c r="A828" s="257" t="s">
        <v>1748</v>
      </c>
      <c r="B828" s="106">
        <v>1</v>
      </c>
      <c r="C828" s="98">
        <f t="shared" si="72"/>
        <v>12467.831450000001</v>
      </c>
      <c r="D828" s="98">
        <f t="shared" si="74"/>
        <v>14705.084632322225</v>
      </c>
      <c r="E828" s="98">
        <v>12467.831450000001</v>
      </c>
      <c r="F828" s="98">
        <v>266.66666666666669</v>
      </c>
      <c r="G828" s="98">
        <v>0</v>
      </c>
      <c r="H828" s="98">
        <v>0</v>
      </c>
      <c r="I828" s="98">
        <v>1870.1747175000003</v>
      </c>
      <c r="J828" s="98">
        <v>374.03494350000005</v>
      </c>
      <c r="K828" s="98">
        <v>249.35662900000008</v>
      </c>
      <c r="L828" s="98">
        <f t="shared" si="73"/>
        <v>2237.253182322223</v>
      </c>
      <c r="M828" s="98"/>
      <c r="N828" s="98">
        <f t="shared" si="75"/>
        <v>173.16432569444444</v>
      </c>
      <c r="O828" s="98">
        <f t="shared" si="76"/>
        <v>1731.6432569444448</v>
      </c>
      <c r="P828" s="98">
        <v>332.44559968333357</v>
      </c>
      <c r="Q828" s="98">
        <v>860.28037005000033</v>
      </c>
      <c r="R828" s="98">
        <f t="shared" si="77"/>
        <v>18325.597959038892</v>
      </c>
      <c r="S828" s="98">
        <f t="shared" si="78"/>
        <v>18325.597959038892</v>
      </c>
      <c r="T828" s="98" t="s">
        <v>960</v>
      </c>
    </row>
    <row r="829" spans="1:20" ht="15.75" thickBot="1" x14ac:dyDescent="0.3">
      <c r="A829" s="257" t="s">
        <v>1749</v>
      </c>
      <c r="B829" s="106">
        <v>2</v>
      </c>
      <c r="C829" s="98">
        <f t="shared" si="72"/>
        <v>12000</v>
      </c>
      <c r="D829" s="98">
        <f t="shared" si="74"/>
        <v>14151.899933333334</v>
      </c>
      <c r="E829" s="98">
        <v>12000</v>
      </c>
      <c r="F829" s="98">
        <v>0</v>
      </c>
      <c r="G829" s="98">
        <v>0</v>
      </c>
      <c r="H829" s="98">
        <v>0</v>
      </c>
      <c r="I829" s="98">
        <v>1800</v>
      </c>
      <c r="J829" s="98">
        <v>360</v>
      </c>
      <c r="K829" s="98">
        <v>240</v>
      </c>
      <c r="L829" s="98">
        <f t="shared" si="73"/>
        <v>2151.8999333333336</v>
      </c>
      <c r="M829" s="98"/>
      <c r="N829" s="98">
        <f t="shared" si="75"/>
        <v>166.66666666666666</v>
      </c>
      <c r="O829" s="98">
        <f t="shared" si="76"/>
        <v>1666.6666666666667</v>
      </c>
      <c r="P829" s="98">
        <v>318.56659999999999</v>
      </c>
      <c r="Q829" s="98">
        <v>828</v>
      </c>
      <c r="R829" s="98">
        <f t="shared" si="77"/>
        <v>17379.899933333334</v>
      </c>
      <c r="S829" s="98">
        <f t="shared" si="78"/>
        <v>34759.799866666668</v>
      </c>
      <c r="T829" s="98" t="s">
        <v>957</v>
      </c>
    </row>
    <row r="830" spans="1:20" ht="15.75" thickBot="1" x14ac:dyDescent="0.3">
      <c r="A830" s="257" t="s">
        <v>1749</v>
      </c>
      <c r="B830" s="106">
        <v>1</v>
      </c>
      <c r="C830" s="98">
        <f t="shared" si="72"/>
        <v>13800</v>
      </c>
      <c r="D830" s="98">
        <f t="shared" si="74"/>
        <v>16280.299933333334</v>
      </c>
      <c r="E830" s="98">
        <v>13800</v>
      </c>
      <c r="F830" s="98">
        <v>0</v>
      </c>
      <c r="G830" s="98">
        <v>0</v>
      </c>
      <c r="H830" s="98">
        <v>0</v>
      </c>
      <c r="I830" s="98">
        <v>2070</v>
      </c>
      <c r="J830" s="98">
        <v>414</v>
      </c>
      <c r="K830" s="98">
        <v>276</v>
      </c>
      <c r="L830" s="98">
        <f t="shared" si="73"/>
        <v>2480.2999333333332</v>
      </c>
      <c r="M830" s="98"/>
      <c r="N830" s="98">
        <f t="shared" si="75"/>
        <v>191.66666666666666</v>
      </c>
      <c r="O830" s="98">
        <f t="shared" si="76"/>
        <v>1916.6666666666667</v>
      </c>
      <c r="P830" s="98">
        <v>371.96659999999991</v>
      </c>
      <c r="Q830" s="98">
        <v>952.20000000000016</v>
      </c>
      <c r="R830" s="98">
        <f t="shared" si="77"/>
        <v>19992.499933333333</v>
      </c>
      <c r="S830" s="98">
        <f t="shared" si="78"/>
        <v>19992.499933333333</v>
      </c>
      <c r="T830" s="98" t="s">
        <v>957</v>
      </c>
    </row>
    <row r="831" spans="1:20" ht="15.75" thickBot="1" x14ac:dyDescent="0.3">
      <c r="A831" s="257" t="s">
        <v>1003</v>
      </c>
      <c r="B831" s="106">
        <v>6</v>
      </c>
      <c r="C831" s="98">
        <f t="shared" si="72"/>
        <v>12228.855960000001</v>
      </c>
      <c r="D831" s="98">
        <f t="shared" si="74"/>
        <v>14422.509391813335</v>
      </c>
      <c r="E831" s="98">
        <v>12228.855960000001</v>
      </c>
      <c r="F831" s="98">
        <v>266.66666666666669</v>
      </c>
      <c r="G831" s="98">
        <v>850</v>
      </c>
      <c r="H831" s="98">
        <v>0</v>
      </c>
      <c r="I831" s="98">
        <v>1834.3283940000001</v>
      </c>
      <c r="J831" s="98">
        <v>366.86567880000001</v>
      </c>
      <c r="K831" s="98">
        <v>244.5771192</v>
      </c>
      <c r="L831" s="98">
        <f t="shared" si="73"/>
        <v>2193.6534318133336</v>
      </c>
      <c r="M831" s="98"/>
      <c r="N831" s="98">
        <f t="shared" si="75"/>
        <v>169.84522166666667</v>
      </c>
      <c r="O831" s="98">
        <f t="shared" si="76"/>
        <v>1698.4522166666666</v>
      </c>
      <c r="P831" s="98">
        <v>325.35599348000022</v>
      </c>
      <c r="Q831" s="98">
        <v>843.79106124000009</v>
      </c>
      <c r="R831" s="98">
        <f t="shared" si="77"/>
        <v>18828.738311720001</v>
      </c>
      <c r="S831" s="98">
        <f t="shared" si="78"/>
        <v>112972.42987032</v>
      </c>
      <c r="T831" s="98" t="s">
        <v>960</v>
      </c>
    </row>
    <row r="832" spans="1:20" ht="15.75" thickBot="1" x14ac:dyDescent="0.3">
      <c r="A832" s="257" t="s">
        <v>1004</v>
      </c>
      <c r="B832" s="106">
        <v>7</v>
      </c>
      <c r="C832" s="98">
        <f t="shared" si="72"/>
        <v>12228.855960000001</v>
      </c>
      <c r="D832" s="98">
        <f t="shared" si="74"/>
        <v>14422.509391813335</v>
      </c>
      <c r="E832" s="98">
        <v>12228.855960000001</v>
      </c>
      <c r="F832" s="98">
        <v>266.66666666666669</v>
      </c>
      <c r="G832" s="98">
        <v>850</v>
      </c>
      <c r="H832" s="98">
        <v>0</v>
      </c>
      <c r="I832" s="98">
        <v>1834.3283940000001</v>
      </c>
      <c r="J832" s="98">
        <v>366.86567880000001</v>
      </c>
      <c r="K832" s="98">
        <v>244.5771192</v>
      </c>
      <c r="L832" s="98">
        <f t="shared" si="73"/>
        <v>2193.6534318133336</v>
      </c>
      <c r="M832" s="98"/>
      <c r="N832" s="98">
        <f t="shared" si="75"/>
        <v>169.84522166666667</v>
      </c>
      <c r="O832" s="98">
        <f t="shared" si="76"/>
        <v>1698.4522166666666</v>
      </c>
      <c r="P832" s="98">
        <v>325.35599348000022</v>
      </c>
      <c r="Q832" s="98">
        <v>843.79106124000009</v>
      </c>
      <c r="R832" s="98">
        <f t="shared" si="77"/>
        <v>18828.738311720001</v>
      </c>
      <c r="S832" s="98">
        <f t="shared" si="78"/>
        <v>131801.16818204001</v>
      </c>
      <c r="T832" s="98" t="s">
        <v>960</v>
      </c>
    </row>
    <row r="833" spans="1:20" ht="15.75" thickBot="1" x14ac:dyDescent="0.3">
      <c r="A833" s="257" t="s">
        <v>1750</v>
      </c>
      <c r="B833" s="106">
        <v>1</v>
      </c>
      <c r="C833" s="98">
        <f t="shared" si="72"/>
        <v>54815</v>
      </c>
      <c r="D833" s="98">
        <f t="shared" si="74"/>
        <v>65420.897222222222</v>
      </c>
      <c r="E833" s="98">
        <v>54815</v>
      </c>
      <c r="F833" s="98">
        <v>0</v>
      </c>
      <c r="G833" s="98">
        <v>0</v>
      </c>
      <c r="H833" s="98">
        <v>0</v>
      </c>
      <c r="I833" s="98">
        <v>8222.25</v>
      </c>
      <c r="J833" s="98">
        <v>1644.4499999999998</v>
      </c>
      <c r="K833" s="98">
        <v>1096.3</v>
      </c>
      <c r="L833" s="98">
        <f t="shared" si="73"/>
        <v>10605.897222222224</v>
      </c>
      <c r="M833" s="98"/>
      <c r="N833" s="98">
        <f t="shared" si="75"/>
        <v>761.31944444444446</v>
      </c>
      <c r="O833" s="98">
        <f t="shared" si="76"/>
        <v>7613.1944444444453</v>
      </c>
      <c r="P833" s="98">
        <v>2231.3833333333337</v>
      </c>
      <c r="Q833" s="98">
        <v>3782.2350000000006</v>
      </c>
      <c r="R833" s="98">
        <f t="shared" si="77"/>
        <v>80166.132222222222</v>
      </c>
      <c r="S833" s="98">
        <f t="shared" si="78"/>
        <v>80166.132222222222</v>
      </c>
      <c r="T833" s="98" t="s">
        <v>957</v>
      </c>
    </row>
    <row r="834" spans="1:20" ht="15.75" thickBot="1" x14ac:dyDescent="0.3">
      <c r="A834" s="257" t="s">
        <v>1751</v>
      </c>
      <c r="B834" s="106">
        <v>2</v>
      </c>
      <c r="C834" s="98">
        <f t="shared" si="72"/>
        <v>10700.476557012802</v>
      </c>
      <c r="D834" s="98">
        <f t="shared" si="74"/>
        <v>12615.285657747805</v>
      </c>
      <c r="E834" s="98">
        <v>10700.476557012802</v>
      </c>
      <c r="F834" s="98">
        <v>266.66666666666669</v>
      </c>
      <c r="G834" s="98">
        <v>1100</v>
      </c>
      <c r="H834" s="98">
        <v>100</v>
      </c>
      <c r="I834" s="98">
        <v>1605.0714835519202</v>
      </c>
      <c r="J834" s="98">
        <v>321.01429671038403</v>
      </c>
      <c r="K834" s="98">
        <v>214.00953114025606</v>
      </c>
      <c r="L834" s="98">
        <f t="shared" si="73"/>
        <v>1914.8091007350022</v>
      </c>
      <c r="M834" s="98"/>
      <c r="N834" s="98">
        <f t="shared" si="75"/>
        <v>148.61772995851115</v>
      </c>
      <c r="O834" s="98">
        <f t="shared" si="76"/>
        <v>1486.1772995851115</v>
      </c>
      <c r="P834" s="98">
        <v>280.01407119137963</v>
      </c>
      <c r="Q834" s="98">
        <v>738.33288243388336</v>
      </c>
      <c r="R834" s="98">
        <f t="shared" si="77"/>
        <v>16960.380518250913</v>
      </c>
      <c r="S834" s="98">
        <f t="shared" si="78"/>
        <v>33920.761036501826</v>
      </c>
      <c r="T834" s="98" t="s">
        <v>960</v>
      </c>
    </row>
    <row r="835" spans="1:20" ht="15.75" thickBot="1" x14ac:dyDescent="0.3">
      <c r="A835" s="257" t="s">
        <v>1005</v>
      </c>
      <c r="B835" s="106">
        <v>3</v>
      </c>
      <c r="C835" s="98">
        <f t="shared" si="72"/>
        <v>10700.476557012802</v>
      </c>
      <c r="D835" s="98">
        <f t="shared" si="74"/>
        <v>12615.285657747805</v>
      </c>
      <c r="E835" s="98">
        <v>10700.476557012802</v>
      </c>
      <c r="F835" s="98">
        <v>266.66666666666669</v>
      </c>
      <c r="G835" s="98">
        <v>1100</v>
      </c>
      <c r="H835" s="98">
        <v>100</v>
      </c>
      <c r="I835" s="98">
        <v>1605.0714835519202</v>
      </c>
      <c r="J835" s="98">
        <v>321.01429671038403</v>
      </c>
      <c r="K835" s="98">
        <v>214.00953114025606</v>
      </c>
      <c r="L835" s="98">
        <f t="shared" si="73"/>
        <v>1914.8091007350022</v>
      </c>
      <c r="M835" s="98"/>
      <c r="N835" s="98">
        <f t="shared" si="75"/>
        <v>148.61772995851115</v>
      </c>
      <c r="O835" s="98">
        <f t="shared" si="76"/>
        <v>1486.1772995851115</v>
      </c>
      <c r="P835" s="98">
        <v>280.01407119137963</v>
      </c>
      <c r="Q835" s="98">
        <v>738.33288243388336</v>
      </c>
      <c r="R835" s="98">
        <f t="shared" si="77"/>
        <v>16960.380518250913</v>
      </c>
      <c r="S835" s="98">
        <f t="shared" si="78"/>
        <v>50881.141554752743</v>
      </c>
      <c r="T835" s="98" t="s">
        <v>960</v>
      </c>
    </row>
    <row r="836" spans="1:20" ht="15.75" thickBot="1" x14ac:dyDescent="0.3">
      <c r="A836" s="257" t="s">
        <v>1006</v>
      </c>
      <c r="B836" s="106">
        <v>3</v>
      </c>
      <c r="C836" s="98">
        <f t="shared" si="72"/>
        <v>9142.18</v>
      </c>
      <c r="D836" s="98">
        <f t="shared" si="74"/>
        <v>10735.035846666666</v>
      </c>
      <c r="E836" s="98">
        <v>9142.18</v>
      </c>
      <c r="F836" s="98">
        <v>266.66666666666669</v>
      </c>
      <c r="G836" s="98">
        <v>1100</v>
      </c>
      <c r="H836" s="98">
        <v>100</v>
      </c>
      <c r="I836" s="98">
        <v>1371.327</v>
      </c>
      <c r="J836" s="98">
        <v>274.2654</v>
      </c>
      <c r="K836" s="98">
        <v>182.84360000000001</v>
      </c>
      <c r="L836" s="98">
        <f t="shared" si="73"/>
        <v>1592.8558466666664</v>
      </c>
      <c r="M836" s="98"/>
      <c r="N836" s="98">
        <f t="shared" si="75"/>
        <v>126.97472222222223</v>
      </c>
      <c r="O836" s="98">
        <f t="shared" si="76"/>
        <v>1269.747222222222</v>
      </c>
      <c r="P836" s="98">
        <v>196.13390222222222</v>
      </c>
      <c r="Q836" s="98">
        <v>630.81042000000014</v>
      </c>
      <c r="R836" s="98">
        <f t="shared" si="77"/>
        <v>14660.948933333331</v>
      </c>
      <c r="S836" s="98">
        <f t="shared" si="78"/>
        <v>43982.846799999992</v>
      </c>
      <c r="T836" s="98" t="s">
        <v>960</v>
      </c>
    </row>
    <row r="837" spans="1:20" ht="15.75" thickBot="1" x14ac:dyDescent="0.3">
      <c r="A837" s="257" t="s">
        <v>1006</v>
      </c>
      <c r="B837" s="106">
        <v>7</v>
      </c>
      <c r="C837" s="98">
        <f t="shared" ref="C837:C847" si="79">E837</f>
        <v>9292.18</v>
      </c>
      <c r="D837" s="98">
        <f t="shared" si="74"/>
        <v>10915.416126549708</v>
      </c>
      <c r="E837" s="98">
        <v>9292.18</v>
      </c>
      <c r="F837" s="98">
        <v>266.66666666666669</v>
      </c>
      <c r="G837" s="98">
        <v>1100</v>
      </c>
      <c r="H837" s="98">
        <v>100</v>
      </c>
      <c r="I837" s="98">
        <v>1393.827</v>
      </c>
      <c r="J837" s="98">
        <v>278.7654</v>
      </c>
      <c r="K837" s="98">
        <v>185.84360000000001</v>
      </c>
      <c r="L837" s="98">
        <f t="shared" ref="L837:L847" si="80">N837+O837+P837</f>
        <v>1623.2361265497075</v>
      </c>
      <c r="M837" s="98"/>
      <c r="N837" s="98">
        <f t="shared" si="75"/>
        <v>129.05805555555557</v>
      </c>
      <c r="O837" s="98">
        <f t="shared" si="76"/>
        <v>1290.5805555555555</v>
      </c>
      <c r="P837" s="98">
        <v>203.59751543859645</v>
      </c>
      <c r="Q837" s="98">
        <v>641.16042000000004</v>
      </c>
      <c r="R837" s="98">
        <f t="shared" si="77"/>
        <v>14881.679213216374</v>
      </c>
      <c r="S837" s="98">
        <f t="shared" si="78"/>
        <v>104171.75449251462</v>
      </c>
      <c r="T837" s="98" t="s">
        <v>960</v>
      </c>
    </row>
    <row r="838" spans="1:20" ht="15.75" thickBot="1" x14ac:dyDescent="0.3">
      <c r="A838" s="257" t="s">
        <v>1006</v>
      </c>
      <c r="B838" s="106">
        <v>1</v>
      </c>
      <c r="C838" s="98">
        <f t="shared" si="79"/>
        <v>9292.5272932000007</v>
      </c>
      <c r="D838" s="98">
        <f t="shared" ref="D838:D847" si="81">E838+L838</f>
        <v>10915.83873490055</v>
      </c>
      <c r="E838" s="98">
        <v>9292.5272932000007</v>
      </c>
      <c r="F838" s="98">
        <v>266.66666666666669</v>
      </c>
      <c r="G838" s="98">
        <v>1100</v>
      </c>
      <c r="H838" s="98">
        <v>100</v>
      </c>
      <c r="I838" s="98">
        <v>1393.8790939800001</v>
      </c>
      <c r="J838" s="98">
        <v>278.77581879600001</v>
      </c>
      <c r="K838" s="98">
        <v>185.850545864</v>
      </c>
      <c r="L838" s="98">
        <f t="shared" si="80"/>
        <v>1623.311441700549</v>
      </c>
      <c r="M838" s="98"/>
      <c r="N838" s="98">
        <f t="shared" ref="N838:N847" si="82">+(E838/30*5)/12</f>
        <v>129.06287907222224</v>
      </c>
      <c r="O838" s="98">
        <f t="shared" ref="O838:O847" si="83">+(E838/30*50)/12</f>
        <v>1290.6287907222224</v>
      </c>
      <c r="P838" s="98">
        <v>203.61977190610432</v>
      </c>
      <c r="Q838" s="98">
        <v>641.18438323080011</v>
      </c>
      <c r="R838" s="98">
        <f t="shared" ref="R838:R847" si="84">E838+F838+G838+I838+J838+K838+L838+Q838+H838</f>
        <v>14882.195243438016</v>
      </c>
      <c r="S838" s="98">
        <f t="shared" ref="S838:S847" si="85">R838*B838</f>
        <v>14882.195243438016</v>
      </c>
      <c r="T838" s="98" t="s">
        <v>960</v>
      </c>
    </row>
    <row r="839" spans="1:20" ht="15.75" thickBot="1" x14ac:dyDescent="0.3">
      <c r="A839" s="257" t="s">
        <v>1007</v>
      </c>
      <c r="B839" s="106">
        <v>1</v>
      </c>
      <c r="C839" s="98">
        <f t="shared" si="79"/>
        <v>11228.404490000001</v>
      </c>
      <c r="D839" s="98">
        <f t="shared" si="81"/>
        <v>13239.531109175556</v>
      </c>
      <c r="E839" s="98">
        <v>11228.404490000001</v>
      </c>
      <c r="F839" s="98">
        <v>467.85018708333337</v>
      </c>
      <c r="G839" s="98">
        <v>0</v>
      </c>
      <c r="H839" s="98">
        <v>100</v>
      </c>
      <c r="I839" s="98">
        <v>1684.2606734999999</v>
      </c>
      <c r="J839" s="98">
        <v>336.85213470000002</v>
      </c>
      <c r="K839" s="98">
        <v>224.56808980000002</v>
      </c>
      <c r="L839" s="98">
        <f t="shared" si="80"/>
        <v>2011.1266191755553</v>
      </c>
      <c r="M839" s="98"/>
      <c r="N839" s="98">
        <f t="shared" si="82"/>
        <v>155.95006236111112</v>
      </c>
      <c r="O839" s="98">
        <f t="shared" si="83"/>
        <v>1559.5006236111112</v>
      </c>
      <c r="P839" s="98">
        <v>295.6759332033331</v>
      </c>
      <c r="Q839" s="98">
        <v>774.75990981000007</v>
      </c>
      <c r="R839" s="98">
        <f t="shared" si="84"/>
        <v>16827.822104068888</v>
      </c>
      <c r="S839" s="98">
        <f t="shared" si="85"/>
        <v>16827.822104068888</v>
      </c>
      <c r="T839" s="98" t="s">
        <v>957</v>
      </c>
    </row>
    <row r="840" spans="1:20" ht="15.75" thickBot="1" x14ac:dyDescent="0.3">
      <c r="A840" s="257" t="s">
        <v>1007</v>
      </c>
      <c r="B840" s="106">
        <v>1</v>
      </c>
      <c r="C840" s="98">
        <f t="shared" si="79"/>
        <v>14691.75</v>
      </c>
      <c r="D840" s="98">
        <f t="shared" si="81"/>
        <v>17334.744766666667</v>
      </c>
      <c r="E840" s="98">
        <v>14691.75</v>
      </c>
      <c r="F840" s="98">
        <v>612.15625</v>
      </c>
      <c r="G840" s="98">
        <v>0</v>
      </c>
      <c r="H840" s="98">
        <v>0</v>
      </c>
      <c r="I840" s="98">
        <v>2203.7624999999998</v>
      </c>
      <c r="J840" s="98">
        <v>440.7525</v>
      </c>
      <c r="K840" s="98">
        <v>293.83499999999998</v>
      </c>
      <c r="L840" s="98">
        <f t="shared" si="80"/>
        <v>2642.9947666666667</v>
      </c>
      <c r="M840" s="98"/>
      <c r="N840" s="98">
        <f t="shared" si="82"/>
        <v>204.05208333333334</v>
      </c>
      <c r="O840" s="98">
        <f t="shared" si="83"/>
        <v>2040.5208333333333</v>
      </c>
      <c r="P840" s="98">
        <v>398.42184999999995</v>
      </c>
      <c r="Q840" s="98">
        <v>1013.7307500000001</v>
      </c>
      <c r="R840" s="98">
        <f t="shared" si="84"/>
        <v>21898.981766666664</v>
      </c>
      <c r="S840" s="98">
        <f t="shared" si="85"/>
        <v>21898.981766666664</v>
      </c>
      <c r="T840" s="98" t="s">
        <v>957</v>
      </c>
    </row>
    <row r="841" spans="1:20" ht="15.75" thickBot="1" x14ac:dyDescent="0.3">
      <c r="A841" s="257" t="s">
        <v>1008</v>
      </c>
      <c r="B841" s="106">
        <v>6</v>
      </c>
      <c r="C841" s="98">
        <f t="shared" si="79"/>
        <v>3454.6478660800003</v>
      </c>
      <c r="D841" s="98">
        <f t="shared" si="81"/>
        <v>4001.9332710962672</v>
      </c>
      <c r="E841" s="98">
        <v>3454.6478660800003</v>
      </c>
      <c r="F841" s="98">
        <v>266.66666666666669</v>
      </c>
      <c r="G841" s="98">
        <v>1100</v>
      </c>
      <c r="H841" s="98">
        <v>100</v>
      </c>
      <c r="I841" s="98">
        <v>518.19717991200002</v>
      </c>
      <c r="J841" s="98">
        <v>103.6394359824</v>
      </c>
      <c r="K841" s="98">
        <v>69.092957321600011</v>
      </c>
      <c r="L841" s="98">
        <f t="shared" si="80"/>
        <v>547.28540501626674</v>
      </c>
      <c r="M841" s="98"/>
      <c r="N841" s="98">
        <f t="shared" si="82"/>
        <v>47.981220362222224</v>
      </c>
      <c r="O841" s="98">
        <f t="shared" si="83"/>
        <v>479.81220362222228</v>
      </c>
      <c r="P841" s="98">
        <v>19.491981031822213</v>
      </c>
      <c r="Q841" s="98">
        <v>238.37070275952001</v>
      </c>
      <c r="R841" s="98">
        <f t="shared" si="84"/>
        <v>6397.9002137384532</v>
      </c>
      <c r="S841" s="98">
        <f t="shared" si="85"/>
        <v>38387.401282430721</v>
      </c>
      <c r="T841" s="98" t="s">
        <v>960</v>
      </c>
    </row>
    <row r="842" spans="1:20" ht="15.75" thickBot="1" x14ac:dyDescent="0.3">
      <c r="A842" s="257" t="s">
        <v>1008</v>
      </c>
      <c r="B842" s="106">
        <v>4</v>
      </c>
      <c r="C842" s="98">
        <f t="shared" si="79"/>
        <v>3454.8295416000005</v>
      </c>
      <c r="D842" s="98">
        <f t="shared" si="81"/>
        <v>4002.1443174920005</v>
      </c>
      <c r="E842" s="98">
        <v>3454.8295416000005</v>
      </c>
      <c r="F842" s="98">
        <v>266.66666666666669</v>
      </c>
      <c r="G842" s="98">
        <v>1100</v>
      </c>
      <c r="H842" s="98">
        <v>100</v>
      </c>
      <c r="I842" s="98">
        <v>518.22443124000006</v>
      </c>
      <c r="J842" s="98">
        <v>103.64488624800002</v>
      </c>
      <c r="K842" s="98">
        <v>69.096590832000018</v>
      </c>
      <c r="L842" s="98">
        <f t="shared" si="80"/>
        <v>547.31477589200006</v>
      </c>
      <c r="M842" s="98"/>
      <c r="N842" s="98">
        <f t="shared" si="82"/>
        <v>47.98374363333334</v>
      </c>
      <c r="O842" s="98">
        <f t="shared" si="83"/>
        <v>479.83743633333341</v>
      </c>
      <c r="P842" s="98">
        <v>19.49359592533337</v>
      </c>
      <c r="Q842" s="98">
        <v>238.38323837040005</v>
      </c>
      <c r="R842" s="98">
        <f t="shared" si="84"/>
        <v>6398.1601308490681</v>
      </c>
      <c r="S842" s="98">
        <f t="shared" si="85"/>
        <v>25592.640523396272</v>
      </c>
      <c r="T842" s="98" t="s">
        <v>960</v>
      </c>
    </row>
    <row r="843" spans="1:20" ht="15.75" thickBot="1" x14ac:dyDescent="0.3">
      <c r="A843" s="257" t="s">
        <v>1752</v>
      </c>
      <c r="B843" s="106">
        <v>4</v>
      </c>
      <c r="C843" s="98">
        <f t="shared" si="79"/>
        <v>9323.8293640000011</v>
      </c>
      <c r="D843" s="98">
        <f t="shared" si="81"/>
        <v>10953.929076199209</v>
      </c>
      <c r="E843" s="98">
        <v>9323.8293640000011</v>
      </c>
      <c r="F843" s="98">
        <v>266.66666666666669</v>
      </c>
      <c r="G843" s="98">
        <v>1100</v>
      </c>
      <c r="H843" s="98">
        <v>100</v>
      </c>
      <c r="I843" s="98">
        <v>1398.5744046</v>
      </c>
      <c r="J843" s="98">
        <v>279.71488091999998</v>
      </c>
      <c r="K843" s="98">
        <v>186.47658728000002</v>
      </c>
      <c r="L843" s="98">
        <f t="shared" si="80"/>
        <v>1630.0997121992077</v>
      </c>
      <c r="M843" s="98"/>
      <c r="N843" s="98">
        <f t="shared" si="82"/>
        <v>129.49763005555556</v>
      </c>
      <c r="O843" s="98">
        <f t="shared" si="83"/>
        <v>1294.9763005555558</v>
      </c>
      <c r="P843" s="98">
        <v>205.6257815880964</v>
      </c>
      <c r="Q843" s="98">
        <v>643.34422611600019</v>
      </c>
      <c r="R843" s="98">
        <f t="shared" si="84"/>
        <v>14928.705841781875</v>
      </c>
      <c r="S843" s="98">
        <f t="shared" si="85"/>
        <v>59714.823367127501</v>
      </c>
      <c r="T843" s="98" t="s">
        <v>957</v>
      </c>
    </row>
    <row r="844" spans="1:20" ht="15.75" thickBot="1" x14ac:dyDescent="0.3">
      <c r="A844" s="257" t="s">
        <v>1753</v>
      </c>
      <c r="B844" s="106">
        <v>2</v>
      </c>
      <c r="C844" s="98">
        <f t="shared" si="79"/>
        <v>5524.1931974399995</v>
      </c>
      <c r="D844" s="98">
        <f t="shared" si="81"/>
        <v>6432.5766553657595</v>
      </c>
      <c r="E844" s="98">
        <v>5524.1931974399995</v>
      </c>
      <c r="F844" s="98">
        <v>266.66666666666669</v>
      </c>
      <c r="G844" s="98">
        <v>1100</v>
      </c>
      <c r="H844" s="98">
        <v>100</v>
      </c>
      <c r="I844" s="98">
        <v>828.62897961599992</v>
      </c>
      <c r="J844" s="98">
        <v>165.72579592319997</v>
      </c>
      <c r="K844" s="98">
        <v>110.48386394879999</v>
      </c>
      <c r="L844" s="98">
        <f t="shared" si="80"/>
        <v>908.3834579257599</v>
      </c>
      <c r="M844" s="98"/>
      <c r="N844" s="98">
        <f t="shared" si="82"/>
        <v>76.724905519999993</v>
      </c>
      <c r="O844" s="98">
        <f t="shared" si="83"/>
        <v>767.24905519999993</v>
      </c>
      <c r="P844" s="98">
        <v>64.409497205760019</v>
      </c>
      <c r="Q844" s="98">
        <v>381.16933062336005</v>
      </c>
      <c r="R844" s="98">
        <f t="shared" si="84"/>
        <v>9385.2512921437847</v>
      </c>
      <c r="S844" s="98">
        <f t="shared" si="85"/>
        <v>18770.502584287569</v>
      </c>
      <c r="T844" s="98" t="s">
        <v>960</v>
      </c>
    </row>
    <row r="845" spans="1:20" ht="15.75" thickBot="1" x14ac:dyDescent="0.3">
      <c r="A845" s="257" t="s">
        <v>1753</v>
      </c>
      <c r="B845" s="106">
        <v>1</v>
      </c>
      <c r="C845" s="98">
        <f t="shared" si="79"/>
        <v>6583.5204451200007</v>
      </c>
      <c r="D845" s="98">
        <f t="shared" si="81"/>
        <v>7669.7531776284804</v>
      </c>
      <c r="E845" s="98">
        <v>6583.5204451200007</v>
      </c>
      <c r="F845" s="98">
        <v>266.66666666666669</v>
      </c>
      <c r="G845" s="98">
        <v>1100</v>
      </c>
      <c r="H845" s="98">
        <v>100</v>
      </c>
      <c r="I845" s="98">
        <v>987.52806676800003</v>
      </c>
      <c r="J845" s="98">
        <v>197.50561335360001</v>
      </c>
      <c r="K845" s="98">
        <v>131.6704089024</v>
      </c>
      <c r="L845" s="98">
        <f t="shared" si="80"/>
        <v>1086.23273250848</v>
      </c>
      <c r="M845" s="98"/>
      <c r="N845" s="98">
        <f t="shared" si="82"/>
        <v>91.437783960000004</v>
      </c>
      <c r="O845" s="98">
        <f t="shared" si="83"/>
        <v>914.37783960000013</v>
      </c>
      <c r="P845" s="98">
        <v>80.417108948479935</v>
      </c>
      <c r="Q845" s="98">
        <v>454.26291071328006</v>
      </c>
      <c r="R845" s="98">
        <f t="shared" si="84"/>
        <v>10907.38684403243</v>
      </c>
      <c r="S845" s="98">
        <f t="shared" si="85"/>
        <v>10907.38684403243</v>
      </c>
      <c r="T845" s="98" t="s">
        <v>960</v>
      </c>
    </row>
    <row r="846" spans="1:20" ht="15.75" thickBot="1" x14ac:dyDescent="0.3">
      <c r="A846" s="257" t="s">
        <v>1753</v>
      </c>
      <c r="B846" s="106">
        <v>14</v>
      </c>
      <c r="C846" s="98">
        <f t="shared" si="79"/>
        <v>6638.1139388800002</v>
      </c>
      <c r="D846" s="98">
        <f t="shared" si="81"/>
        <v>7733.5123123964095</v>
      </c>
      <c r="E846" s="98">
        <v>6638.1139388800002</v>
      </c>
      <c r="F846" s="98">
        <v>266.66666666666669</v>
      </c>
      <c r="G846" s="98">
        <v>1100</v>
      </c>
      <c r="H846" s="98">
        <v>100</v>
      </c>
      <c r="I846" s="98">
        <v>995.71709083199994</v>
      </c>
      <c r="J846" s="98">
        <v>199.14341816640001</v>
      </c>
      <c r="K846" s="98">
        <v>132.76227877760002</v>
      </c>
      <c r="L846" s="98">
        <f t="shared" si="80"/>
        <v>1095.3983735164088</v>
      </c>
      <c r="M846" s="98"/>
      <c r="N846" s="98">
        <f t="shared" si="82"/>
        <v>92.196026928888884</v>
      </c>
      <c r="O846" s="98">
        <f t="shared" si="83"/>
        <v>921.96026928888887</v>
      </c>
      <c r="P846" s="98">
        <v>81.242077298631145</v>
      </c>
      <c r="Q846" s="98">
        <v>458.02986178272005</v>
      </c>
      <c r="R846" s="98">
        <f t="shared" si="84"/>
        <v>10985.831628621796</v>
      </c>
      <c r="S846" s="98">
        <f t="shared" si="85"/>
        <v>153801.64280070516</v>
      </c>
      <c r="T846" s="98" t="s">
        <v>960</v>
      </c>
    </row>
    <row r="847" spans="1:20" ht="15.75" thickBot="1" x14ac:dyDescent="0.3">
      <c r="A847" s="257" t="s">
        <v>1753</v>
      </c>
      <c r="B847" s="106">
        <v>1</v>
      </c>
      <c r="C847" s="98">
        <f t="shared" si="79"/>
        <v>7299.9249724000001</v>
      </c>
      <c r="D847" s="98">
        <f t="shared" si="81"/>
        <v>8544.2801071648773</v>
      </c>
      <c r="E847" s="98">
        <v>7299.9249724000001</v>
      </c>
      <c r="F847" s="98">
        <v>266.66666666666669</v>
      </c>
      <c r="G847" s="98">
        <v>1100</v>
      </c>
      <c r="H847" s="98">
        <v>100</v>
      </c>
      <c r="I847" s="98">
        <v>1094.9887458599999</v>
      </c>
      <c r="J847" s="98">
        <v>218.997749172</v>
      </c>
      <c r="K847" s="98">
        <v>145.99849944799999</v>
      </c>
      <c r="L847" s="98">
        <f t="shared" si="80"/>
        <v>1244.3551347648772</v>
      </c>
      <c r="M847" s="98"/>
      <c r="N847" s="98">
        <f t="shared" si="82"/>
        <v>101.38784683888889</v>
      </c>
      <c r="O847" s="98">
        <f t="shared" si="83"/>
        <v>1013.8784683888889</v>
      </c>
      <c r="P847" s="98">
        <v>129.08881953709948</v>
      </c>
      <c r="Q847" s="98">
        <v>503.69482309560004</v>
      </c>
      <c r="R847" s="98">
        <f t="shared" si="84"/>
        <v>11974.626591407146</v>
      </c>
      <c r="S847" s="98">
        <f t="shared" si="85"/>
        <v>11974.626591407146</v>
      </c>
      <c r="T847" s="98" t="s">
        <v>960</v>
      </c>
    </row>
    <row r="848" spans="1:20" ht="15.75" thickBot="1" x14ac:dyDescent="0.3">
      <c r="A848" s="257" t="s">
        <v>1009</v>
      </c>
      <c r="B848" s="107">
        <f t="shared" ref="B848:S848" si="86">SUM(B6:B847)</f>
        <v>2914</v>
      </c>
      <c r="C848" s="257">
        <f t="shared" si="86"/>
        <v>13309597.651536252</v>
      </c>
      <c r="D848" s="257">
        <f t="shared" si="86"/>
        <v>15735451.108909486</v>
      </c>
      <c r="E848" s="257">
        <f t="shared" si="86"/>
        <v>13309597.651536252</v>
      </c>
      <c r="F848" s="257">
        <f t="shared" si="86"/>
        <v>146298.93682289819</v>
      </c>
      <c r="G848" s="257">
        <f t="shared" si="86"/>
        <v>816650</v>
      </c>
      <c r="H848" s="257">
        <f t="shared" si="86"/>
        <v>35800</v>
      </c>
      <c r="I848" s="257">
        <f t="shared" si="86"/>
        <v>1996439.6477304401</v>
      </c>
      <c r="J848" s="257">
        <f t="shared" si="86"/>
        <v>399287.92954608763</v>
      </c>
      <c r="K848" s="257">
        <f t="shared" si="86"/>
        <v>266191.95303072542</v>
      </c>
      <c r="L848" s="257">
        <f t="shared" si="86"/>
        <v>2425853.4573731855</v>
      </c>
      <c r="M848" s="257">
        <f t="shared" si="86"/>
        <v>0</v>
      </c>
      <c r="N848" s="257">
        <f t="shared" si="86"/>
        <v>184855.52293800307</v>
      </c>
      <c r="O848" s="257">
        <f t="shared" si="86"/>
        <v>1848555.2293800404</v>
      </c>
      <c r="P848" s="257">
        <f t="shared" si="86"/>
        <v>392442.70505515445</v>
      </c>
      <c r="Q848" s="257">
        <f t="shared" si="86"/>
        <v>918362.23795599886</v>
      </c>
      <c r="R848" s="257">
        <f t="shared" si="86"/>
        <v>20314481.8139956</v>
      </c>
      <c r="S848" s="257">
        <f t="shared" si="86"/>
        <v>56498983.143460058</v>
      </c>
      <c r="T848" s="257"/>
    </row>
  </sheetData>
  <autoFilter ref="A5:T848"/>
  <mergeCells count="18">
    <mergeCell ref="P4:P5"/>
    <mergeCell ref="Q4:Q5"/>
    <mergeCell ref="A1:T1"/>
    <mergeCell ref="A2:T2"/>
    <mergeCell ref="A3:A5"/>
    <mergeCell ref="B3:B5"/>
    <mergeCell ref="C3:C5"/>
    <mergeCell ref="D3:D5"/>
    <mergeCell ref="E3:R3"/>
    <mergeCell ref="T3:T4"/>
    <mergeCell ref="E4:E5"/>
    <mergeCell ref="F4:K4"/>
    <mergeCell ref="R4:R5"/>
    <mergeCell ref="S4:S5"/>
    <mergeCell ref="L4:L5"/>
    <mergeCell ref="M4:M5"/>
    <mergeCell ref="N4:N5"/>
    <mergeCell ref="O4:O5"/>
  </mergeCells>
  <pageMargins left="0.70866141732283472" right="0.70866141732283472" top="0.74803149606299213" bottom="0.74803149606299213" header="0.31496062992125984" footer="0.31496062992125984"/>
  <pageSetup scale="50" orientation="landscape" verticalDpi="0"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6"/>
  <sheetViews>
    <sheetView workbookViewId="0">
      <selection activeCell="A4" sqref="A4"/>
    </sheetView>
  </sheetViews>
  <sheetFormatPr baseColWidth="10" defaultRowHeight="15" x14ac:dyDescent="0.25"/>
  <cols>
    <col min="2" max="2" width="31.28515625" customWidth="1"/>
    <col min="3" max="3" width="15.28515625" style="350" bestFit="1" customWidth="1"/>
  </cols>
  <sheetData>
    <row r="1" spans="1:3" ht="15.75" thickBot="1" x14ac:dyDescent="0.3">
      <c r="A1" s="267" t="s">
        <v>1754</v>
      </c>
      <c r="B1" s="267"/>
      <c r="C1" s="267"/>
    </row>
    <row r="2" spans="1:3" ht="15.75" thickBot="1" x14ac:dyDescent="0.3">
      <c r="A2" s="77" t="s">
        <v>567</v>
      </c>
      <c r="B2" s="258" t="s">
        <v>526</v>
      </c>
      <c r="C2" s="351" t="s">
        <v>59</v>
      </c>
    </row>
    <row r="3" spans="1:3" ht="30.75" thickBot="1" x14ac:dyDescent="0.3">
      <c r="A3" s="116">
        <v>1</v>
      </c>
      <c r="B3" s="117" t="s">
        <v>1755</v>
      </c>
      <c r="C3" s="352">
        <v>203284532.63999999</v>
      </c>
    </row>
    <row r="4" spans="1:3" ht="30.75" thickBot="1" x14ac:dyDescent="0.3">
      <c r="A4" s="116">
        <v>2</v>
      </c>
      <c r="B4" s="117" t="s">
        <v>1756</v>
      </c>
      <c r="C4" s="352">
        <v>37488937.200000003</v>
      </c>
    </row>
    <row r="5" spans="1:3" x14ac:dyDescent="0.25">
      <c r="A5" s="119">
        <v>3</v>
      </c>
      <c r="B5" s="120" t="s">
        <v>1757</v>
      </c>
      <c r="C5" s="353">
        <v>1493691147.4899998</v>
      </c>
    </row>
    <row r="6" spans="1:3" ht="15.75" thickBot="1" x14ac:dyDescent="0.3">
      <c r="A6" s="123" t="s">
        <v>1</v>
      </c>
      <c r="B6" s="85"/>
      <c r="C6" s="354">
        <f>SUM(C3:C5)</f>
        <v>1734464617.3299997</v>
      </c>
    </row>
  </sheetData>
  <mergeCells count="1">
    <mergeCell ref="A1:C1"/>
  </mergeCells>
  <pageMargins left="0.7" right="0.7" top="0.75" bottom="0.75" header="0.3" footer="0.3"/>
  <pageSetup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22"/>
  <sheetViews>
    <sheetView workbookViewId="0">
      <selection activeCell="B6" sqref="B6"/>
    </sheetView>
  </sheetViews>
  <sheetFormatPr baseColWidth="10" defaultRowHeight="15" x14ac:dyDescent="0.25"/>
  <cols>
    <col min="2" max="2" width="34.85546875" customWidth="1"/>
    <col min="3" max="3" width="15.28515625" style="350" bestFit="1" customWidth="1"/>
  </cols>
  <sheetData>
    <row r="1" spans="1:3" ht="15.75" thickBot="1" x14ac:dyDescent="0.3">
      <c r="A1" s="267" t="s">
        <v>1758</v>
      </c>
      <c r="B1" s="267"/>
      <c r="C1" s="267"/>
    </row>
    <row r="2" spans="1:3" ht="15.75" thickBot="1" x14ac:dyDescent="0.3">
      <c r="A2" s="77" t="s">
        <v>567</v>
      </c>
      <c r="B2" s="258" t="s">
        <v>526</v>
      </c>
      <c r="C2" s="351" t="s">
        <v>59</v>
      </c>
    </row>
    <row r="3" spans="1:3" ht="15.75" thickBot="1" x14ac:dyDescent="0.3">
      <c r="A3" s="116">
        <v>1</v>
      </c>
      <c r="B3" s="117" t="s">
        <v>1759</v>
      </c>
      <c r="C3" s="352">
        <v>86590069.519999996</v>
      </c>
    </row>
    <row r="4" spans="1:3" ht="15.75" thickBot="1" x14ac:dyDescent="0.3">
      <c r="A4" s="116">
        <v>2</v>
      </c>
      <c r="B4" s="117" t="s">
        <v>1760</v>
      </c>
      <c r="C4" s="352">
        <v>22164367.160000004</v>
      </c>
    </row>
    <row r="5" spans="1:3" ht="15.75" thickBot="1" x14ac:dyDescent="0.3">
      <c r="A5" s="116">
        <v>3</v>
      </c>
      <c r="B5" s="117" t="s">
        <v>1761</v>
      </c>
      <c r="C5" s="352">
        <v>9903273.9399999976</v>
      </c>
    </row>
    <row r="6" spans="1:3" ht="30.75" thickBot="1" x14ac:dyDescent="0.3">
      <c r="A6" s="116">
        <v>4</v>
      </c>
      <c r="B6" s="117" t="s">
        <v>1762</v>
      </c>
      <c r="C6" s="352">
        <v>64672398.839999996</v>
      </c>
    </row>
    <row r="7" spans="1:3" ht="15.75" thickBot="1" x14ac:dyDescent="0.3">
      <c r="A7" s="116">
        <v>5</v>
      </c>
      <c r="B7" s="117" t="s">
        <v>1763</v>
      </c>
      <c r="C7" s="352">
        <v>203729603.27999997</v>
      </c>
    </row>
    <row r="8" spans="1:3" ht="15.75" thickBot="1" x14ac:dyDescent="0.3">
      <c r="A8" s="116">
        <v>6</v>
      </c>
      <c r="B8" s="117" t="s">
        <v>1764</v>
      </c>
      <c r="C8" s="352">
        <v>5377119.9900000002</v>
      </c>
    </row>
    <row r="9" spans="1:3" ht="30.75" thickBot="1" x14ac:dyDescent="0.3">
      <c r="A9" s="116">
        <v>7</v>
      </c>
      <c r="B9" s="117" t="s">
        <v>1765</v>
      </c>
      <c r="C9" s="352">
        <v>295760975.97000003</v>
      </c>
    </row>
    <row r="10" spans="1:3" ht="45.75" thickBot="1" x14ac:dyDescent="0.3">
      <c r="A10" s="116">
        <v>8</v>
      </c>
      <c r="B10" s="117" t="s">
        <v>1766</v>
      </c>
      <c r="C10" s="352">
        <v>149941506.68000001</v>
      </c>
    </row>
    <row r="11" spans="1:3" ht="45.75" thickBot="1" x14ac:dyDescent="0.3">
      <c r="A11" s="116">
        <v>9</v>
      </c>
      <c r="B11" s="117" t="s">
        <v>1767</v>
      </c>
      <c r="C11" s="352">
        <v>59229116.860000007</v>
      </c>
    </row>
    <row r="12" spans="1:3" ht="45.75" thickBot="1" x14ac:dyDescent="0.3">
      <c r="A12" s="116">
        <v>10</v>
      </c>
      <c r="B12" s="117" t="s">
        <v>1768</v>
      </c>
      <c r="C12" s="352">
        <v>192322287.56</v>
      </c>
    </row>
    <row r="13" spans="1:3" ht="30.75" thickBot="1" x14ac:dyDescent="0.3">
      <c r="A13" s="116">
        <v>11</v>
      </c>
      <c r="B13" s="117" t="s">
        <v>1769</v>
      </c>
      <c r="C13" s="352">
        <v>7159460.8300000001</v>
      </c>
    </row>
    <row r="14" spans="1:3" ht="30.75" thickBot="1" x14ac:dyDescent="0.3">
      <c r="A14" s="116">
        <v>12</v>
      </c>
      <c r="B14" s="117" t="s">
        <v>1770</v>
      </c>
      <c r="C14" s="352">
        <v>122740640.23</v>
      </c>
    </row>
    <row r="15" spans="1:3" ht="30.75" thickBot="1" x14ac:dyDescent="0.3">
      <c r="A15" s="116">
        <v>13</v>
      </c>
      <c r="B15" s="117" t="s">
        <v>1771</v>
      </c>
      <c r="C15" s="352">
        <v>220206793.58000001</v>
      </c>
    </row>
    <row r="16" spans="1:3" ht="30.75" thickBot="1" x14ac:dyDescent="0.3">
      <c r="A16" s="116">
        <v>14</v>
      </c>
      <c r="B16" s="117" t="s">
        <v>1772</v>
      </c>
      <c r="C16" s="352">
        <v>33316935</v>
      </c>
    </row>
    <row r="17" spans="1:3" ht="30.75" thickBot="1" x14ac:dyDescent="0.3">
      <c r="A17" s="116">
        <v>15</v>
      </c>
      <c r="B17" s="117" t="s">
        <v>1773</v>
      </c>
      <c r="C17" s="352">
        <v>35218010.350000001</v>
      </c>
    </row>
    <row r="18" spans="1:3" ht="30.75" thickBot="1" x14ac:dyDescent="0.3">
      <c r="A18" s="116">
        <v>16</v>
      </c>
      <c r="B18" s="117" t="s">
        <v>1164</v>
      </c>
      <c r="C18" s="352">
        <v>4499628.5399999991</v>
      </c>
    </row>
    <row r="19" spans="1:3" ht="30.75" thickBot="1" x14ac:dyDescent="0.3">
      <c r="A19" s="116">
        <v>17</v>
      </c>
      <c r="B19" s="117" t="s">
        <v>1774</v>
      </c>
      <c r="C19" s="352">
        <v>3651559</v>
      </c>
    </row>
    <row r="20" spans="1:3" ht="45.75" thickBot="1" x14ac:dyDescent="0.3">
      <c r="A20" s="116">
        <v>18</v>
      </c>
      <c r="B20" s="117" t="s">
        <v>1775</v>
      </c>
      <c r="C20" s="352">
        <v>214980870</v>
      </c>
    </row>
    <row r="21" spans="1:3" ht="45.75" thickBot="1" x14ac:dyDescent="0.3">
      <c r="A21" s="116">
        <v>19</v>
      </c>
      <c r="B21" s="117" t="s">
        <v>1776</v>
      </c>
      <c r="C21" s="352">
        <v>3000000</v>
      </c>
    </row>
    <row r="22" spans="1:3" ht="15.75" thickBot="1" x14ac:dyDescent="0.3">
      <c r="A22" s="123" t="s">
        <v>1</v>
      </c>
      <c r="B22" s="85"/>
      <c r="C22" s="354">
        <f>SUM(C3:C21)</f>
        <v>1734464617.3299999</v>
      </c>
    </row>
  </sheetData>
  <mergeCells count="1">
    <mergeCell ref="A1:C1"/>
  </mergeCells>
  <pageMargins left="0.7" right="0.7" top="0.75" bottom="0.75" header="0.3" footer="0.3"/>
  <pageSetup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11"/>
  <sheetViews>
    <sheetView workbookViewId="0">
      <selection activeCell="F11" sqref="F11"/>
    </sheetView>
  </sheetViews>
  <sheetFormatPr baseColWidth="10" defaultRowHeight="15" x14ac:dyDescent="0.25"/>
  <cols>
    <col min="2" max="2" width="34.85546875" customWidth="1"/>
    <col min="3" max="3" width="15.28515625" style="350" bestFit="1" customWidth="1"/>
  </cols>
  <sheetData>
    <row r="1" spans="1:3" ht="15.75" thickBot="1" x14ac:dyDescent="0.3">
      <c r="A1" s="267" t="s">
        <v>1777</v>
      </c>
      <c r="B1" s="267"/>
      <c r="C1" s="267"/>
    </row>
    <row r="2" spans="1:3" ht="15.75" thickBot="1" x14ac:dyDescent="0.3">
      <c r="A2" s="77" t="s">
        <v>15</v>
      </c>
      <c r="B2" s="258" t="s">
        <v>35</v>
      </c>
      <c r="C2" s="351" t="s">
        <v>59</v>
      </c>
    </row>
    <row r="3" spans="1:3" ht="30.75" thickBot="1" x14ac:dyDescent="0.3">
      <c r="A3" s="116">
        <v>211</v>
      </c>
      <c r="B3" s="117" t="s">
        <v>1778</v>
      </c>
      <c r="C3" s="352">
        <v>12000</v>
      </c>
    </row>
    <row r="4" spans="1:3" ht="30.75" thickBot="1" x14ac:dyDescent="0.3">
      <c r="A4" s="116">
        <v>214</v>
      </c>
      <c r="B4" s="117" t="s">
        <v>1779</v>
      </c>
      <c r="C4" s="352">
        <v>2500</v>
      </c>
    </row>
    <row r="5" spans="1:3" ht="30.75" thickBot="1" x14ac:dyDescent="0.3">
      <c r="A5" s="116">
        <v>221</v>
      </c>
      <c r="B5" s="117" t="s">
        <v>1780</v>
      </c>
      <c r="C5" s="352">
        <v>6000</v>
      </c>
    </row>
    <row r="6" spans="1:3" ht="30.75" thickBot="1" x14ac:dyDescent="0.3">
      <c r="A6" s="116">
        <v>223</v>
      </c>
      <c r="B6" s="117" t="s">
        <v>1781</v>
      </c>
      <c r="C6" s="352">
        <v>2000</v>
      </c>
    </row>
    <row r="7" spans="1:3" ht="30.75" thickBot="1" x14ac:dyDescent="0.3">
      <c r="A7" s="116">
        <v>261</v>
      </c>
      <c r="B7" s="117" t="s">
        <v>164</v>
      </c>
      <c r="C7" s="352">
        <v>30000</v>
      </c>
    </row>
    <row r="8" spans="1:3" ht="15.75" thickBot="1" x14ac:dyDescent="0.3">
      <c r="A8" s="116">
        <v>371</v>
      </c>
      <c r="B8" s="117" t="s">
        <v>1782</v>
      </c>
      <c r="C8" s="352">
        <v>15000</v>
      </c>
    </row>
    <row r="9" spans="1:3" ht="15.75" thickBot="1" x14ac:dyDescent="0.3">
      <c r="A9" s="116">
        <v>375</v>
      </c>
      <c r="B9" s="117" t="s">
        <v>1783</v>
      </c>
      <c r="C9" s="352">
        <v>8000</v>
      </c>
    </row>
    <row r="10" spans="1:3" ht="15.75" thickBot="1" x14ac:dyDescent="0.3">
      <c r="A10" s="116">
        <v>383</v>
      </c>
      <c r="B10" s="117" t="s">
        <v>1784</v>
      </c>
      <c r="C10" s="352">
        <v>8000</v>
      </c>
    </row>
    <row r="11" spans="1:3" ht="15.75" thickBot="1" x14ac:dyDescent="0.3">
      <c r="A11" s="123" t="s">
        <v>1</v>
      </c>
      <c r="B11" s="85"/>
      <c r="C11" s="355">
        <f>SUM(C3:C10)</f>
        <v>83500</v>
      </c>
    </row>
  </sheetData>
  <mergeCells count="1">
    <mergeCell ref="A1:C1"/>
  </mergeCells>
  <pageMargins left="0.7" right="0.7" top="0.75" bottom="0.75" header="0.3" footer="0.3"/>
  <pageSetup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4"/>
  <sheetViews>
    <sheetView workbookViewId="0">
      <selection activeCell="G10" sqref="G10"/>
    </sheetView>
  </sheetViews>
  <sheetFormatPr baseColWidth="10" defaultRowHeight="15" x14ac:dyDescent="0.25"/>
  <cols>
    <col min="2" max="2" width="34.85546875" customWidth="1"/>
    <col min="3" max="3" width="15.28515625" style="350" bestFit="1" customWidth="1"/>
  </cols>
  <sheetData>
    <row r="1" spans="1:3" ht="15.75" thickBot="1" x14ac:dyDescent="0.3">
      <c r="A1" s="267" t="s">
        <v>1785</v>
      </c>
      <c r="B1" s="267"/>
      <c r="C1" s="267"/>
    </row>
    <row r="2" spans="1:3" ht="15.75" thickBot="1" x14ac:dyDescent="0.3">
      <c r="A2" s="312" t="s">
        <v>1786</v>
      </c>
      <c r="B2" s="358"/>
      <c r="C2" s="313"/>
    </row>
    <row r="3" spans="1:3" ht="128.25" customHeight="1" thickBot="1" x14ac:dyDescent="0.3">
      <c r="A3" s="359" t="s">
        <v>1787</v>
      </c>
      <c r="B3" s="356"/>
      <c r="C3" s="357"/>
    </row>
    <row r="4" spans="1:3" ht="15.75" thickBot="1" x14ac:dyDescent="0.3">
      <c r="A4" s="123"/>
      <c r="B4" s="85"/>
      <c r="C4" s="355"/>
    </row>
  </sheetData>
  <mergeCells count="3">
    <mergeCell ref="A1:C1"/>
    <mergeCell ref="A3:C3"/>
    <mergeCell ref="A2:C2"/>
  </mergeCells>
  <pageMargins left="0.7" right="0.7" top="0.75" bottom="0.75" header="0.3" footer="0.3"/>
  <pageSetup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16"/>
  <sheetViews>
    <sheetView workbookViewId="0">
      <selection activeCell="D17" sqref="D17"/>
    </sheetView>
  </sheetViews>
  <sheetFormatPr baseColWidth="10" defaultRowHeight="15" x14ac:dyDescent="0.25"/>
  <cols>
    <col min="1" max="1" width="6.42578125" bestFit="1" customWidth="1"/>
    <col min="2" max="2" width="37.140625" customWidth="1"/>
    <col min="3" max="3" width="13.7109375" bestFit="1" customWidth="1"/>
    <col min="4" max="4" width="12.7109375" bestFit="1" customWidth="1"/>
  </cols>
  <sheetData>
    <row r="1" spans="1:4" ht="15.75" thickBot="1" x14ac:dyDescent="0.3">
      <c r="A1" s="270" t="s">
        <v>905</v>
      </c>
      <c r="B1" s="270"/>
      <c r="C1" s="270"/>
    </row>
    <row r="2" spans="1:4" ht="45" customHeight="1" thickBot="1" x14ac:dyDescent="0.3">
      <c r="A2" s="332" t="s">
        <v>519</v>
      </c>
      <c r="B2" s="333"/>
      <c r="C2" s="259" t="s">
        <v>12</v>
      </c>
    </row>
    <row r="3" spans="1:4" ht="15.75" thickBot="1" x14ac:dyDescent="0.3">
      <c r="A3" s="5">
        <v>4210</v>
      </c>
      <c r="B3" s="6" t="s">
        <v>1168</v>
      </c>
      <c r="C3" s="7">
        <v>3000000</v>
      </c>
    </row>
    <row r="4" spans="1:4" ht="15.75" thickBot="1" x14ac:dyDescent="0.3">
      <c r="A4" s="5">
        <v>4210</v>
      </c>
      <c r="B4" s="6" t="s">
        <v>1060</v>
      </c>
      <c r="C4" s="7">
        <v>33316935</v>
      </c>
    </row>
    <row r="5" spans="1:4" ht="45.75" thickBot="1" x14ac:dyDescent="0.3">
      <c r="A5" s="5">
        <v>4210</v>
      </c>
      <c r="B5" s="6" t="s">
        <v>1172</v>
      </c>
      <c r="C5" s="7">
        <v>3651559</v>
      </c>
    </row>
    <row r="6" spans="1:4" ht="45.75" thickBot="1" x14ac:dyDescent="0.3">
      <c r="A6" s="5">
        <v>4210</v>
      </c>
      <c r="B6" s="6" t="s">
        <v>1063</v>
      </c>
      <c r="C6" s="7">
        <v>1654251.35</v>
      </c>
    </row>
    <row r="7" spans="1:4" ht="30.75" thickBot="1" x14ac:dyDescent="0.3">
      <c r="A7" s="5">
        <v>4210</v>
      </c>
      <c r="B7" s="6" t="s">
        <v>1169</v>
      </c>
      <c r="C7" s="7">
        <v>35218010.350000001</v>
      </c>
      <c r="D7" s="242"/>
    </row>
    <row r="8" spans="1:4" ht="30.75" thickBot="1" x14ac:dyDescent="0.3">
      <c r="A8" s="5">
        <v>4210</v>
      </c>
      <c r="B8" s="6" t="s">
        <v>1170</v>
      </c>
      <c r="C8" s="7">
        <v>214980870</v>
      </c>
    </row>
    <row r="9" spans="1:4" ht="15.75" thickBot="1" x14ac:dyDescent="0.3">
      <c r="A9" s="5">
        <v>4210</v>
      </c>
      <c r="B9" s="6" t="s">
        <v>1171</v>
      </c>
      <c r="C9" s="7">
        <v>1006000</v>
      </c>
    </row>
    <row r="10" spans="1:4" ht="15.75" thickBot="1" x14ac:dyDescent="0.3">
      <c r="A10" s="332" t="s">
        <v>14</v>
      </c>
      <c r="B10" s="333"/>
      <c r="C10" s="8">
        <f>SUM(C3:C9)</f>
        <v>292827625.69999999</v>
      </c>
    </row>
    <row r="16" spans="1:4" x14ac:dyDescent="0.25">
      <c r="B16" s="207"/>
      <c r="D16" s="90"/>
    </row>
  </sheetData>
  <mergeCells count="3">
    <mergeCell ref="A1:C1"/>
    <mergeCell ref="A2:B2"/>
    <mergeCell ref="A10:B10"/>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12"/>
  <sheetViews>
    <sheetView workbookViewId="0">
      <selection activeCell="C3" sqref="C3:C5"/>
    </sheetView>
  </sheetViews>
  <sheetFormatPr baseColWidth="10" defaultRowHeight="15" x14ac:dyDescent="0.25"/>
  <cols>
    <col min="1" max="1" width="6.42578125" bestFit="1" customWidth="1"/>
    <col min="2" max="2" width="37.140625" customWidth="1"/>
    <col min="3" max="3" width="13.7109375" bestFit="1" customWidth="1"/>
    <col min="4" max="4" width="12.7109375" bestFit="1" customWidth="1"/>
  </cols>
  <sheetData>
    <row r="1" spans="1:4" ht="15.75" thickBot="1" x14ac:dyDescent="0.3">
      <c r="A1" s="270" t="s">
        <v>1791</v>
      </c>
      <c r="B1" s="270"/>
      <c r="C1" s="270"/>
    </row>
    <row r="2" spans="1:4" ht="45" customHeight="1" thickBot="1" x14ac:dyDescent="0.3">
      <c r="A2" s="332" t="s">
        <v>519</v>
      </c>
      <c r="B2" s="333"/>
      <c r="C2" s="259" t="s">
        <v>12</v>
      </c>
    </row>
    <row r="3" spans="1:4" ht="15.75" thickBot="1" x14ac:dyDescent="0.3">
      <c r="A3" s="360"/>
      <c r="B3" s="6" t="s">
        <v>1788</v>
      </c>
      <c r="C3" s="362">
        <v>1000000</v>
      </c>
    </row>
    <row r="4" spans="1:4" ht="30.75" thickBot="1" x14ac:dyDescent="0.3">
      <c r="A4" s="361"/>
      <c r="B4" s="6" t="s">
        <v>1789</v>
      </c>
      <c r="C4" s="362">
        <v>357000</v>
      </c>
    </row>
    <row r="5" spans="1:4" ht="15.75" thickBot="1" x14ac:dyDescent="0.3">
      <c r="A5" s="5"/>
      <c r="B5" s="6" t="s">
        <v>1790</v>
      </c>
      <c r="C5" s="362">
        <v>100000</v>
      </c>
    </row>
    <row r="6" spans="1:4" ht="15.75" customHeight="1" thickBot="1" x14ac:dyDescent="0.3">
      <c r="A6" s="332" t="s">
        <v>14</v>
      </c>
      <c r="B6" s="333"/>
      <c r="C6" s="8">
        <f>SUM(C3:C5)</f>
        <v>1457000</v>
      </c>
    </row>
    <row r="12" spans="1:4" x14ac:dyDescent="0.25">
      <c r="B12" s="207"/>
      <c r="D12" s="90"/>
    </row>
  </sheetData>
  <mergeCells count="3">
    <mergeCell ref="A1:C1"/>
    <mergeCell ref="A2:B2"/>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147"/>
  <sheetViews>
    <sheetView topLeftCell="A34" workbookViewId="0">
      <selection activeCell="G37" sqref="G37"/>
    </sheetView>
  </sheetViews>
  <sheetFormatPr baseColWidth="10" defaultRowHeight="15" x14ac:dyDescent="0.25"/>
  <cols>
    <col min="1" max="1" width="4.85546875" bestFit="1" customWidth="1"/>
    <col min="2" max="2" width="21" customWidth="1"/>
    <col min="3" max="3" width="34.85546875" customWidth="1"/>
    <col min="4" max="4" width="13.28515625" style="226" bestFit="1" customWidth="1"/>
    <col min="5" max="5" width="28.28515625" customWidth="1"/>
    <col min="6" max="6" width="5.85546875" customWidth="1"/>
    <col min="7" max="7" width="23.85546875" customWidth="1"/>
    <col min="8" max="8" width="18" bestFit="1" customWidth="1"/>
  </cols>
  <sheetData>
    <row r="1" spans="1:8" ht="15.75" thickBot="1" x14ac:dyDescent="0.3">
      <c r="A1" s="267" t="s">
        <v>574</v>
      </c>
      <c r="B1" s="267"/>
      <c r="C1" s="267"/>
      <c r="D1" s="267"/>
      <c r="E1" s="267"/>
      <c r="F1" s="267"/>
      <c r="G1" s="267"/>
      <c r="H1" s="267"/>
    </row>
    <row r="2" spans="1:8" ht="15.75" thickBot="1" x14ac:dyDescent="0.3">
      <c r="A2" s="132">
        <v>1</v>
      </c>
      <c r="B2" s="133" t="s">
        <v>575</v>
      </c>
      <c r="C2" s="152">
        <f>H3+H6+H11-+H21+H23+H26+H30+H35</f>
        <v>792047883.99000001</v>
      </c>
      <c r="D2" s="219"/>
      <c r="E2" s="135"/>
      <c r="F2" s="135"/>
      <c r="G2" s="136"/>
      <c r="H2" s="134" t="s">
        <v>576</v>
      </c>
    </row>
    <row r="3" spans="1:8" ht="15.75" thickBot="1" x14ac:dyDescent="0.3">
      <c r="A3" s="137"/>
      <c r="B3" s="138">
        <v>1.1000000000000001</v>
      </c>
      <c r="C3" s="139" t="s">
        <v>577</v>
      </c>
      <c r="D3" s="220"/>
      <c r="E3" s="138"/>
      <c r="F3" s="138"/>
      <c r="G3" s="138" t="s">
        <v>578</v>
      </c>
      <c r="H3" s="141">
        <f>G4+G5</f>
        <v>27594487.150000006</v>
      </c>
    </row>
    <row r="4" spans="1:8" ht="27" thickBot="1" x14ac:dyDescent="0.3">
      <c r="A4" s="142"/>
      <c r="B4" s="143"/>
      <c r="C4" s="143"/>
      <c r="D4" s="221" t="s">
        <v>579</v>
      </c>
      <c r="E4" s="143" t="s">
        <v>577</v>
      </c>
      <c r="F4" s="143" t="s">
        <v>59</v>
      </c>
      <c r="G4" s="144">
        <v>22280367.160000004</v>
      </c>
      <c r="H4" s="143"/>
    </row>
    <row r="5" spans="1:8" ht="27" thickBot="1" x14ac:dyDescent="0.3">
      <c r="A5" s="142"/>
      <c r="B5" s="143"/>
      <c r="C5" s="143"/>
      <c r="D5" s="221" t="s">
        <v>580</v>
      </c>
      <c r="E5" s="143" t="s">
        <v>581</v>
      </c>
      <c r="F5" s="143" t="s">
        <v>59</v>
      </c>
      <c r="G5" s="144">
        <v>5314119.99</v>
      </c>
      <c r="H5" s="143"/>
    </row>
    <row r="6" spans="1:8" ht="15.75" thickBot="1" x14ac:dyDescent="0.3">
      <c r="A6" s="137"/>
      <c r="B6" s="138">
        <v>1.2</v>
      </c>
      <c r="C6" s="139" t="s">
        <v>582</v>
      </c>
      <c r="D6" s="220"/>
      <c r="E6" s="140"/>
      <c r="F6" s="140"/>
      <c r="G6" s="139" t="s">
        <v>583</v>
      </c>
      <c r="H6" s="141">
        <f>+G7</f>
        <v>733545</v>
      </c>
    </row>
    <row r="7" spans="1:8" ht="27" thickBot="1" x14ac:dyDescent="0.3">
      <c r="A7" s="142"/>
      <c r="B7" s="143"/>
      <c r="C7" s="143"/>
      <c r="D7" s="221" t="s">
        <v>584</v>
      </c>
      <c r="E7" s="143" t="s">
        <v>585</v>
      </c>
      <c r="F7" s="143" t="s">
        <v>59</v>
      </c>
      <c r="G7" s="144">
        <v>733545</v>
      </c>
      <c r="H7" s="143"/>
    </row>
    <row r="8" spans="1:8" ht="27" thickBot="1" x14ac:dyDescent="0.3">
      <c r="A8" s="142"/>
      <c r="B8" s="143"/>
      <c r="C8" s="143"/>
      <c r="D8" s="221" t="s">
        <v>586</v>
      </c>
      <c r="E8" s="143" t="s">
        <v>587</v>
      </c>
      <c r="F8" s="143" t="s">
        <v>59</v>
      </c>
      <c r="G8" s="144">
        <v>0</v>
      </c>
      <c r="H8" s="143"/>
    </row>
    <row r="9" spans="1:8" ht="27" thickBot="1" x14ac:dyDescent="0.3">
      <c r="A9" s="142"/>
      <c r="B9" s="143"/>
      <c r="C9" s="143"/>
      <c r="D9" s="221" t="s">
        <v>588</v>
      </c>
      <c r="E9" s="143" t="s">
        <v>589</v>
      </c>
      <c r="F9" s="143" t="s">
        <v>59</v>
      </c>
      <c r="G9" s="144">
        <v>0</v>
      </c>
      <c r="H9" s="143"/>
    </row>
    <row r="10" spans="1:8" ht="27" thickBot="1" x14ac:dyDescent="0.3">
      <c r="A10" s="142"/>
      <c r="B10" s="143"/>
      <c r="C10" s="143"/>
      <c r="D10" s="221" t="s">
        <v>590</v>
      </c>
      <c r="E10" s="143" t="s">
        <v>591</v>
      </c>
      <c r="F10" s="143" t="s">
        <v>59</v>
      </c>
      <c r="G10" s="144">
        <v>0</v>
      </c>
      <c r="H10" s="143"/>
    </row>
    <row r="11" spans="1:8" ht="15.75" thickBot="1" x14ac:dyDescent="0.3">
      <c r="A11" s="137"/>
      <c r="B11" s="138">
        <v>1.3</v>
      </c>
      <c r="C11" s="139" t="s">
        <v>592</v>
      </c>
      <c r="D11" s="220"/>
      <c r="E11" s="140"/>
      <c r="F11" s="140"/>
      <c r="G11" s="139" t="s">
        <v>593</v>
      </c>
      <c r="H11" s="141">
        <f>+SUM(G12:G20)</f>
        <v>171991115.97999999</v>
      </c>
    </row>
    <row r="12" spans="1:8" ht="27" thickBot="1" x14ac:dyDescent="0.3">
      <c r="A12" s="142"/>
      <c r="B12" s="143"/>
      <c r="C12" s="143"/>
      <c r="D12" s="221" t="s">
        <v>594</v>
      </c>
      <c r="E12" s="143" t="s">
        <v>595</v>
      </c>
      <c r="F12" s="143" t="s">
        <v>59</v>
      </c>
      <c r="G12" s="144">
        <v>108367772.3</v>
      </c>
      <c r="H12" s="144"/>
    </row>
    <row r="13" spans="1:8" ht="27" thickBot="1" x14ac:dyDescent="0.3">
      <c r="A13" s="142"/>
      <c r="B13" s="143"/>
      <c r="C13" s="143"/>
      <c r="D13" s="221" t="s">
        <v>596</v>
      </c>
      <c r="E13" s="143" t="s">
        <v>597</v>
      </c>
      <c r="F13" s="143" t="s">
        <v>59</v>
      </c>
      <c r="G13" s="144">
        <v>142500</v>
      </c>
      <c r="H13" s="143"/>
    </row>
    <row r="14" spans="1:8" ht="27" thickBot="1" x14ac:dyDescent="0.3">
      <c r="A14" s="142"/>
      <c r="B14" s="143"/>
      <c r="C14" s="143"/>
      <c r="D14" s="221" t="s">
        <v>598</v>
      </c>
      <c r="E14" s="143" t="s">
        <v>599</v>
      </c>
      <c r="F14" s="143" t="s">
        <v>59</v>
      </c>
      <c r="G14" s="144">
        <v>0</v>
      </c>
      <c r="H14" s="143"/>
    </row>
    <row r="15" spans="1:8" ht="27" thickBot="1" x14ac:dyDescent="0.3">
      <c r="A15" s="142"/>
      <c r="B15" s="143"/>
      <c r="C15" s="143"/>
      <c r="D15" s="221" t="s">
        <v>600</v>
      </c>
      <c r="E15" s="143" t="s">
        <v>601</v>
      </c>
      <c r="F15" s="143" t="s">
        <v>602</v>
      </c>
      <c r="G15" s="144">
        <v>0</v>
      </c>
      <c r="H15" s="143"/>
    </row>
    <row r="16" spans="1:8" ht="27" thickBot="1" x14ac:dyDescent="0.3">
      <c r="A16" s="142"/>
      <c r="B16" s="143"/>
      <c r="C16" s="143"/>
      <c r="D16" s="221" t="s">
        <v>603</v>
      </c>
      <c r="E16" s="143" t="s">
        <v>604</v>
      </c>
      <c r="F16" s="143" t="s">
        <v>59</v>
      </c>
      <c r="G16" s="144">
        <v>2000</v>
      </c>
      <c r="H16" s="143"/>
    </row>
    <row r="17" spans="1:8" ht="27" thickBot="1" x14ac:dyDescent="0.3">
      <c r="A17" s="142"/>
      <c r="B17" s="143"/>
      <c r="C17" s="143"/>
      <c r="D17" s="221" t="s">
        <v>605</v>
      </c>
      <c r="E17" s="143" t="s">
        <v>606</v>
      </c>
      <c r="F17" s="143" t="s">
        <v>59</v>
      </c>
      <c r="G17" s="144">
        <v>0</v>
      </c>
      <c r="H17" s="143"/>
    </row>
    <row r="18" spans="1:8" ht="27" thickBot="1" x14ac:dyDescent="0.3">
      <c r="A18" s="142"/>
      <c r="B18" s="143"/>
      <c r="C18" s="143"/>
      <c r="D18" s="221" t="s">
        <v>607</v>
      </c>
      <c r="E18" s="143" t="s">
        <v>608</v>
      </c>
      <c r="F18" s="143" t="s">
        <v>59</v>
      </c>
      <c r="G18" s="144">
        <v>0</v>
      </c>
      <c r="H18" s="143"/>
    </row>
    <row r="19" spans="1:8" ht="27" thickBot="1" x14ac:dyDescent="0.3">
      <c r="A19" s="142"/>
      <c r="B19" s="143"/>
      <c r="C19" s="143"/>
      <c r="D19" s="221" t="s">
        <v>609</v>
      </c>
      <c r="E19" s="143" t="s">
        <v>610</v>
      </c>
      <c r="F19" s="143" t="s">
        <v>59</v>
      </c>
      <c r="G19" s="144">
        <v>115000</v>
      </c>
      <c r="H19" s="143"/>
    </row>
    <row r="20" spans="1:8" ht="27" thickBot="1" x14ac:dyDescent="0.3">
      <c r="A20" s="142"/>
      <c r="B20" s="143"/>
      <c r="C20" s="143"/>
      <c r="D20" s="221" t="s">
        <v>611</v>
      </c>
      <c r="E20" s="143" t="s">
        <v>612</v>
      </c>
      <c r="F20" s="143" t="s">
        <v>59</v>
      </c>
      <c r="G20" s="144">
        <v>63363843.679999992</v>
      </c>
      <c r="H20" s="143"/>
    </row>
    <row r="21" spans="1:8" ht="15.75" thickBot="1" x14ac:dyDescent="0.3">
      <c r="A21" s="145"/>
      <c r="B21" s="139">
        <v>1.4</v>
      </c>
      <c r="C21" s="139" t="s">
        <v>613</v>
      </c>
      <c r="D21" s="220"/>
      <c r="E21" s="140"/>
      <c r="F21" s="140"/>
      <c r="G21" s="139" t="s">
        <v>614</v>
      </c>
      <c r="H21" s="139"/>
    </row>
    <row r="22" spans="1:8" ht="27" thickBot="1" x14ac:dyDescent="0.3">
      <c r="A22" s="142"/>
      <c r="B22" s="143"/>
      <c r="C22" s="143"/>
      <c r="D22" s="221" t="s">
        <v>615</v>
      </c>
      <c r="E22" s="143" t="s">
        <v>613</v>
      </c>
      <c r="F22" s="143" t="s">
        <v>59</v>
      </c>
      <c r="G22" s="144">
        <v>0</v>
      </c>
      <c r="H22" s="143"/>
    </row>
    <row r="23" spans="1:8" ht="15.75" thickBot="1" x14ac:dyDescent="0.3">
      <c r="A23" s="145"/>
      <c r="B23" s="139">
        <v>1.5</v>
      </c>
      <c r="C23" s="139" t="s">
        <v>616</v>
      </c>
      <c r="D23" s="220"/>
      <c r="E23" s="140"/>
      <c r="F23" s="140"/>
      <c r="G23" s="139" t="s">
        <v>617</v>
      </c>
      <c r="H23" s="146">
        <f>G24+G25</f>
        <v>204049603.27999997</v>
      </c>
    </row>
    <row r="24" spans="1:8" ht="27" thickBot="1" x14ac:dyDescent="0.3">
      <c r="A24" s="142"/>
      <c r="B24" s="143"/>
      <c r="C24" s="143"/>
      <c r="D24" s="221" t="s">
        <v>618</v>
      </c>
      <c r="E24" s="143" t="s">
        <v>619</v>
      </c>
      <c r="F24" s="143" t="s">
        <v>59</v>
      </c>
      <c r="G24" s="144">
        <v>28500000</v>
      </c>
      <c r="H24" s="143"/>
    </row>
    <row r="25" spans="1:8" ht="27" thickBot="1" x14ac:dyDescent="0.3">
      <c r="A25" s="142"/>
      <c r="B25" s="143"/>
      <c r="C25" s="143"/>
      <c r="D25" s="221" t="s">
        <v>620</v>
      </c>
      <c r="E25" s="143" t="s">
        <v>621</v>
      </c>
      <c r="F25" s="143" t="s">
        <v>59</v>
      </c>
      <c r="G25" s="144">
        <v>175549603.27999997</v>
      </c>
      <c r="H25" s="143"/>
    </row>
    <row r="26" spans="1:8" ht="15.75" thickBot="1" x14ac:dyDescent="0.3">
      <c r="A26" s="145"/>
      <c r="B26" s="139">
        <v>1.6</v>
      </c>
      <c r="C26" s="139" t="s">
        <v>622</v>
      </c>
      <c r="D26" s="222"/>
      <c r="E26" s="139"/>
      <c r="F26" s="231"/>
      <c r="G26" s="139" t="s">
        <v>623</v>
      </c>
      <c r="H26" s="146">
        <f>+G27</f>
        <v>22000</v>
      </c>
    </row>
    <row r="27" spans="1:8" ht="15.75" thickBot="1" x14ac:dyDescent="0.3">
      <c r="A27" s="147"/>
      <c r="B27" s="148"/>
      <c r="C27" s="148"/>
      <c r="D27" s="221" t="s">
        <v>624</v>
      </c>
      <c r="E27" s="149" t="s">
        <v>625</v>
      </c>
      <c r="F27" s="148" t="s">
        <v>59</v>
      </c>
      <c r="G27" s="144">
        <v>22000</v>
      </c>
      <c r="H27" s="148"/>
    </row>
    <row r="28" spans="1:8" ht="15.75" thickBot="1" x14ac:dyDescent="0.3">
      <c r="A28" s="147"/>
      <c r="B28" s="148"/>
      <c r="C28" s="148"/>
      <c r="D28" s="221" t="s">
        <v>626</v>
      </c>
      <c r="E28" s="149" t="s">
        <v>627</v>
      </c>
      <c r="F28" s="148" t="s">
        <v>59</v>
      </c>
      <c r="G28" s="144">
        <v>0</v>
      </c>
      <c r="H28" s="148"/>
    </row>
    <row r="29" spans="1:8" ht="15.75" thickBot="1" x14ac:dyDescent="0.3">
      <c r="A29" s="147"/>
      <c r="B29" s="148"/>
      <c r="C29" s="148"/>
      <c r="D29" s="221" t="s">
        <v>628</v>
      </c>
      <c r="E29" s="149" t="s">
        <v>629</v>
      </c>
      <c r="F29" s="148" t="s">
        <v>59</v>
      </c>
      <c r="G29" s="144">
        <v>0</v>
      </c>
      <c r="H29" s="148"/>
    </row>
    <row r="30" spans="1:8" ht="15.75" thickBot="1" x14ac:dyDescent="0.3">
      <c r="A30" s="145"/>
      <c r="B30" s="139">
        <v>1.7</v>
      </c>
      <c r="C30" s="139" t="s">
        <v>630</v>
      </c>
      <c r="D30" s="220"/>
      <c r="E30" s="140"/>
      <c r="F30" s="140"/>
      <c r="G30" s="139" t="s">
        <v>617</v>
      </c>
      <c r="H30" s="146">
        <f>G31+G32+G33</f>
        <v>228512543.58000001</v>
      </c>
    </row>
    <row r="31" spans="1:8" ht="27" thickBot="1" x14ac:dyDescent="0.3">
      <c r="A31" s="142"/>
      <c r="B31" s="143"/>
      <c r="C31" s="143"/>
      <c r="D31" s="221" t="s">
        <v>631</v>
      </c>
      <c r="E31" s="143" t="s">
        <v>632</v>
      </c>
      <c r="F31" s="143" t="s">
        <v>59</v>
      </c>
      <c r="G31" s="144">
        <v>219742843.58000001</v>
      </c>
      <c r="H31" s="143"/>
    </row>
    <row r="32" spans="1:8" ht="27" thickBot="1" x14ac:dyDescent="0.3">
      <c r="A32" s="142"/>
      <c r="B32" s="143"/>
      <c r="C32" s="143"/>
      <c r="D32" s="221" t="s">
        <v>633</v>
      </c>
      <c r="E32" s="143" t="s">
        <v>634</v>
      </c>
      <c r="F32" s="143" t="s">
        <v>59</v>
      </c>
      <c r="G32" s="144">
        <v>8687000</v>
      </c>
      <c r="H32" s="143"/>
    </row>
    <row r="33" spans="1:8" ht="27" thickBot="1" x14ac:dyDescent="0.3">
      <c r="A33" s="142"/>
      <c r="B33" s="143"/>
      <c r="C33" s="143"/>
      <c r="D33" s="221" t="s">
        <v>635</v>
      </c>
      <c r="E33" s="143" t="s">
        <v>636</v>
      </c>
      <c r="F33" s="143" t="s">
        <v>59</v>
      </c>
      <c r="G33" s="144">
        <v>82700</v>
      </c>
      <c r="H33" s="143"/>
    </row>
    <row r="34" spans="1:8" ht="27" thickBot="1" x14ac:dyDescent="0.3">
      <c r="A34" s="142"/>
      <c r="B34" s="143"/>
      <c r="C34" s="143"/>
      <c r="D34" s="221" t="s">
        <v>637</v>
      </c>
      <c r="E34" s="143" t="s">
        <v>638</v>
      </c>
      <c r="F34" s="143" t="s">
        <v>59</v>
      </c>
      <c r="G34" s="144">
        <v>0</v>
      </c>
      <c r="H34" s="143"/>
    </row>
    <row r="35" spans="1:8" ht="15.75" thickBot="1" x14ac:dyDescent="0.3">
      <c r="A35" s="145"/>
      <c r="B35" s="139">
        <v>1.8</v>
      </c>
      <c r="C35" s="139" t="s">
        <v>271</v>
      </c>
      <c r="D35" s="220"/>
      <c r="E35" s="140"/>
      <c r="F35" s="140"/>
      <c r="G35" s="139" t="s">
        <v>639</v>
      </c>
      <c r="H35" s="146">
        <f>+SUM(G36:G39)</f>
        <v>159144589</v>
      </c>
    </row>
    <row r="36" spans="1:8" ht="27" thickBot="1" x14ac:dyDescent="0.3">
      <c r="A36" s="142"/>
      <c r="B36" s="143"/>
      <c r="C36" s="143"/>
      <c r="D36" s="221" t="s">
        <v>640</v>
      </c>
      <c r="E36" s="143" t="s">
        <v>641</v>
      </c>
      <c r="F36" s="143" t="s">
        <v>59</v>
      </c>
      <c r="G36" s="144">
        <v>140406089</v>
      </c>
      <c r="H36" s="143"/>
    </row>
    <row r="37" spans="1:8" ht="27" thickBot="1" x14ac:dyDescent="0.3">
      <c r="A37" s="142"/>
      <c r="B37" s="143"/>
      <c r="C37" s="143"/>
      <c r="D37" s="221" t="s">
        <v>642</v>
      </c>
      <c r="E37" s="143" t="s">
        <v>643</v>
      </c>
      <c r="F37" s="143" t="s">
        <v>59</v>
      </c>
      <c r="G37" s="144">
        <v>105000</v>
      </c>
      <c r="H37" s="143"/>
    </row>
    <row r="38" spans="1:8" ht="27" thickBot="1" x14ac:dyDescent="0.3">
      <c r="A38" s="142"/>
      <c r="B38" s="143"/>
      <c r="C38" s="143"/>
      <c r="D38" s="221" t="s">
        <v>644</v>
      </c>
      <c r="E38" s="143" t="s">
        <v>645</v>
      </c>
      <c r="F38" s="143" t="s">
        <v>59</v>
      </c>
      <c r="G38" s="144">
        <v>18550000</v>
      </c>
      <c r="H38" s="143"/>
    </row>
    <row r="39" spans="1:8" ht="27" thickBot="1" x14ac:dyDescent="0.3">
      <c r="A39" s="142"/>
      <c r="B39" s="143"/>
      <c r="C39" s="143"/>
      <c r="D39" s="221" t="s">
        <v>646</v>
      </c>
      <c r="E39" s="143" t="s">
        <v>647</v>
      </c>
      <c r="F39" s="143" t="s">
        <v>59</v>
      </c>
      <c r="G39" s="144">
        <v>83500</v>
      </c>
      <c r="H39" s="143"/>
    </row>
    <row r="40" spans="1:8" ht="27" thickBot="1" x14ac:dyDescent="0.3">
      <c r="A40" s="142"/>
      <c r="B40" s="143"/>
      <c r="C40" s="143"/>
      <c r="D40" s="221" t="s">
        <v>648</v>
      </c>
      <c r="E40" s="143" t="s">
        <v>612</v>
      </c>
      <c r="F40" s="143" t="s">
        <v>59</v>
      </c>
      <c r="G40" s="144">
        <v>0</v>
      </c>
      <c r="H40" s="143"/>
    </row>
    <row r="41" spans="1:8" ht="15.75" thickBot="1" x14ac:dyDescent="0.3">
      <c r="A41" s="150">
        <v>2</v>
      </c>
      <c r="B41" s="133" t="s">
        <v>649</v>
      </c>
      <c r="C41" s="152">
        <f>H42+H49+H57+H63+H68+H75+H85</f>
        <v>822566722.91999996</v>
      </c>
      <c r="D41" s="219"/>
      <c r="E41" s="151"/>
      <c r="F41" s="151"/>
      <c r="G41" s="152"/>
      <c r="H41" s="153" t="s">
        <v>650</v>
      </c>
    </row>
    <row r="42" spans="1:8" ht="15.75" thickBot="1" x14ac:dyDescent="0.3">
      <c r="A42" s="145"/>
      <c r="B42" s="139">
        <v>2.1</v>
      </c>
      <c r="C42" s="139" t="s">
        <v>651</v>
      </c>
      <c r="D42" s="220"/>
      <c r="E42" s="139"/>
      <c r="F42" s="139"/>
      <c r="G42" s="139" t="s">
        <v>652</v>
      </c>
      <c r="H42" s="146">
        <f>G43+G47</f>
        <v>0</v>
      </c>
    </row>
    <row r="43" spans="1:8" ht="15.75" thickBot="1" x14ac:dyDescent="0.3">
      <c r="A43" s="147"/>
      <c r="B43" s="148"/>
      <c r="C43" s="148"/>
      <c r="D43" s="221" t="s">
        <v>653</v>
      </c>
      <c r="E43" s="148" t="s">
        <v>654</v>
      </c>
      <c r="F43" s="148" t="s">
        <v>59</v>
      </c>
      <c r="G43" s="144">
        <v>0</v>
      </c>
      <c r="H43" s="148"/>
    </row>
    <row r="44" spans="1:8" ht="15.75" thickBot="1" x14ac:dyDescent="0.3">
      <c r="A44" s="147"/>
      <c r="B44" s="148"/>
      <c r="C44" s="148"/>
      <c r="D44" s="221" t="s">
        <v>655</v>
      </c>
      <c r="E44" s="148" t="s">
        <v>656</v>
      </c>
      <c r="F44" s="148" t="s">
        <v>59</v>
      </c>
      <c r="G44" s="144">
        <v>0</v>
      </c>
      <c r="H44" s="148"/>
    </row>
    <row r="45" spans="1:8" ht="27" thickBot="1" x14ac:dyDescent="0.3">
      <c r="A45" s="142"/>
      <c r="B45" s="143"/>
      <c r="C45" s="143"/>
      <c r="D45" s="221" t="s">
        <v>657</v>
      </c>
      <c r="E45" s="143" t="s">
        <v>658</v>
      </c>
      <c r="F45" s="143" t="s">
        <v>59</v>
      </c>
      <c r="G45" s="144">
        <v>0</v>
      </c>
      <c r="H45" s="143"/>
    </row>
    <row r="46" spans="1:8" ht="27" thickBot="1" x14ac:dyDescent="0.3">
      <c r="A46" s="142"/>
      <c r="B46" s="143"/>
      <c r="C46" s="143"/>
      <c r="D46" s="221" t="s">
        <v>659</v>
      </c>
      <c r="E46" s="143" t="s">
        <v>660</v>
      </c>
      <c r="F46" s="143" t="s">
        <v>59</v>
      </c>
      <c r="G46" s="144">
        <v>0</v>
      </c>
      <c r="H46" s="143"/>
    </row>
    <row r="47" spans="1:8" ht="27" thickBot="1" x14ac:dyDescent="0.3">
      <c r="A47" s="142"/>
      <c r="B47" s="143"/>
      <c r="C47" s="143"/>
      <c r="D47" s="221" t="s">
        <v>661</v>
      </c>
      <c r="E47" s="143" t="s">
        <v>662</v>
      </c>
      <c r="F47" s="143" t="s">
        <v>59</v>
      </c>
      <c r="G47" s="144">
        <v>0</v>
      </c>
      <c r="H47" s="143"/>
    </row>
    <row r="48" spans="1:8" ht="27" thickBot="1" x14ac:dyDescent="0.3">
      <c r="A48" s="142"/>
      <c r="B48" s="143"/>
      <c r="C48" s="143"/>
      <c r="D48" s="221" t="s">
        <v>930</v>
      </c>
      <c r="E48" s="143" t="s">
        <v>663</v>
      </c>
      <c r="F48" s="143" t="s">
        <v>59</v>
      </c>
      <c r="G48" s="144">
        <v>0</v>
      </c>
      <c r="H48" s="143"/>
    </row>
    <row r="49" spans="1:8" ht="15.75" thickBot="1" x14ac:dyDescent="0.3">
      <c r="A49" s="145"/>
      <c r="B49" s="139">
        <v>2.2000000000000002</v>
      </c>
      <c r="C49" s="139" t="s">
        <v>664</v>
      </c>
      <c r="D49" s="220"/>
      <c r="E49" s="140"/>
      <c r="F49" s="140"/>
      <c r="G49" s="139" t="s">
        <v>665</v>
      </c>
      <c r="H49" s="146">
        <f>G50+G51+G52+G53+G54+G55+G56</f>
        <v>626105323.02999997</v>
      </c>
    </row>
    <row r="50" spans="1:8" ht="27" thickBot="1" x14ac:dyDescent="0.3">
      <c r="A50" s="142"/>
      <c r="B50" s="143"/>
      <c r="C50" s="143"/>
      <c r="D50" s="221" t="s">
        <v>666</v>
      </c>
      <c r="E50" s="143" t="s">
        <v>667</v>
      </c>
      <c r="F50" s="143" t="s">
        <v>59</v>
      </c>
      <c r="G50" s="144">
        <v>0</v>
      </c>
      <c r="H50" s="143"/>
    </row>
    <row r="51" spans="1:8" ht="27" thickBot="1" x14ac:dyDescent="0.3">
      <c r="A51" s="142"/>
      <c r="B51" s="143"/>
      <c r="C51" s="143"/>
      <c r="D51" s="221" t="s">
        <v>668</v>
      </c>
      <c r="E51" s="143" t="s">
        <v>669</v>
      </c>
      <c r="F51" s="143" t="s">
        <v>59</v>
      </c>
      <c r="G51" s="144">
        <v>0</v>
      </c>
      <c r="H51" s="143"/>
    </row>
    <row r="52" spans="1:8" ht="27" thickBot="1" x14ac:dyDescent="0.3">
      <c r="A52" s="142"/>
      <c r="B52" s="143"/>
      <c r="C52" s="143"/>
      <c r="D52" s="221" t="s">
        <v>670</v>
      </c>
      <c r="E52" s="143" t="s">
        <v>671</v>
      </c>
      <c r="F52" s="143" t="s">
        <v>59</v>
      </c>
      <c r="G52" s="144">
        <v>0</v>
      </c>
      <c r="H52" s="143"/>
    </row>
    <row r="53" spans="1:8" ht="27" thickBot="1" x14ac:dyDescent="0.3">
      <c r="A53" s="142"/>
      <c r="B53" s="143"/>
      <c r="C53" s="143"/>
      <c r="D53" s="221" t="s">
        <v>672</v>
      </c>
      <c r="E53" s="143" t="s">
        <v>673</v>
      </c>
      <c r="F53" s="143" t="s">
        <v>59</v>
      </c>
      <c r="G53" s="144">
        <v>0</v>
      </c>
      <c r="H53" s="143"/>
    </row>
    <row r="54" spans="1:8" ht="27" thickBot="1" x14ac:dyDescent="0.3">
      <c r="A54" s="142"/>
      <c r="B54" s="143"/>
      <c r="C54" s="143"/>
      <c r="D54" s="221" t="s">
        <v>674</v>
      </c>
      <c r="E54" s="143" t="s">
        <v>675</v>
      </c>
      <c r="F54" s="143" t="s">
        <v>59</v>
      </c>
      <c r="G54" s="144">
        <v>0</v>
      </c>
      <c r="H54" s="143"/>
    </row>
    <row r="55" spans="1:8" ht="27" thickBot="1" x14ac:dyDescent="0.3">
      <c r="A55" s="142"/>
      <c r="B55" s="143"/>
      <c r="C55" s="143"/>
      <c r="D55" s="221" t="s">
        <v>676</v>
      </c>
      <c r="E55" s="143" t="s">
        <v>677</v>
      </c>
      <c r="F55" s="143" t="s">
        <v>59</v>
      </c>
      <c r="G55" s="144">
        <v>491013721.97000003</v>
      </c>
      <c r="H55" s="143"/>
    </row>
    <row r="56" spans="1:8" ht="27" thickBot="1" x14ac:dyDescent="0.3">
      <c r="A56" s="142"/>
      <c r="B56" s="143"/>
      <c r="C56" s="143"/>
      <c r="D56" s="221" t="s">
        <v>678</v>
      </c>
      <c r="E56" s="143" t="s">
        <v>679</v>
      </c>
      <c r="F56" s="143" t="s">
        <v>59</v>
      </c>
      <c r="G56" s="144">
        <v>135091601.06</v>
      </c>
      <c r="H56" s="143"/>
    </row>
    <row r="57" spans="1:8" ht="15.75" thickBot="1" x14ac:dyDescent="0.3">
      <c r="A57" s="145"/>
      <c r="B57" s="139">
        <v>2.2999999999999998</v>
      </c>
      <c r="C57" s="139" t="s">
        <v>680</v>
      </c>
      <c r="D57" s="220"/>
      <c r="E57" s="140"/>
      <c r="F57" s="140"/>
      <c r="G57" s="139" t="s">
        <v>681</v>
      </c>
      <c r="H57" s="146">
        <f>G59</f>
        <v>14358267</v>
      </c>
    </row>
    <row r="58" spans="1:8" ht="27" thickBot="1" x14ac:dyDescent="0.3">
      <c r="A58" s="142"/>
      <c r="B58" s="143"/>
      <c r="C58" s="143"/>
      <c r="D58" s="221" t="s">
        <v>682</v>
      </c>
      <c r="E58" s="143" t="s">
        <v>683</v>
      </c>
      <c r="F58" s="143" t="s">
        <v>59</v>
      </c>
      <c r="G58" s="144">
        <v>0</v>
      </c>
      <c r="H58" s="143"/>
    </row>
    <row r="59" spans="1:8" ht="27" thickBot="1" x14ac:dyDescent="0.3">
      <c r="A59" s="142"/>
      <c r="B59" s="143"/>
      <c r="C59" s="143"/>
      <c r="D59" s="221" t="s">
        <v>684</v>
      </c>
      <c r="E59" s="143" t="s">
        <v>685</v>
      </c>
      <c r="F59" s="143" t="s">
        <v>59</v>
      </c>
      <c r="G59" s="144">
        <v>14358267</v>
      </c>
      <c r="H59" s="143"/>
    </row>
    <row r="60" spans="1:8" ht="27" thickBot="1" x14ac:dyDescent="0.3">
      <c r="A60" s="142"/>
      <c r="B60" s="143"/>
      <c r="C60" s="143"/>
      <c r="D60" s="221" t="s">
        <v>686</v>
      </c>
      <c r="E60" s="143" t="s">
        <v>687</v>
      </c>
      <c r="F60" s="143" t="s">
        <v>59</v>
      </c>
      <c r="G60" s="144">
        <v>0</v>
      </c>
      <c r="H60" s="143"/>
    </row>
    <row r="61" spans="1:8" ht="27" thickBot="1" x14ac:dyDescent="0.3">
      <c r="A61" s="142"/>
      <c r="B61" s="143"/>
      <c r="C61" s="143"/>
      <c r="D61" s="221" t="s">
        <v>688</v>
      </c>
      <c r="E61" s="143" t="s">
        <v>689</v>
      </c>
      <c r="F61" s="143" t="s">
        <v>59</v>
      </c>
      <c r="G61" s="144">
        <v>0</v>
      </c>
      <c r="H61" s="143"/>
    </row>
    <row r="62" spans="1:8" ht="27" thickBot="1" x14ac:dyDescent="0.3">
      <c r="A62" s="154"/>
      <c r="B62" s="154"/>
      <c r="C62" s="154"/>
      <c r="D62" s="223" t="s">
        <v>690</v>
      </c>
      <c r="E62" s="155" t="s">
        <v>691</v>
      </c>
      <c r="F62" s="154" t="s">
        <v>59</v>
      </c>
      <c r="G62" s="144">
        <v>0</v>
      </c>
      <c r="H62" s="154"/>
    </row>
    <row r="63" spans="1:8" ht="15.75" thickBot="1" x14ac:dyDescent="0.3">
      <c r="A63" s="145"/>
      <c r="B63" s="139">
        <v>2.4</v>
      </c>
      <c r="C63" s="139" t="s">
        <v>692</v>
      </c>
      <c r="D63" s="220"/>
      <c r="E63" s="140"/>
      <c r="F63" s="140"/>
      <c r="G63" s="139" t="s">
        <v>693</v>
      </c>
      <c r="H63" s="146">
        <f>+G65</f>
        <v>35218010.350000001</v>
      </c>
    </row>
    <row r="64" spans="1:8" ht="27" thickBot="1" x14ac:dyDescent="0.3">
      <c r="A64" s="142"/>
      <c r="B64" s="143"/>
      <c r="C64" s="143"/>
      <c r="D64" s="221" t="s">
        <v>694</v>
      </c>
      <c r="E64" s="143" t="s">
        <v>695</v>
      </c>
      <c r="F64" s="143" t="s">
        <v>59</v>
      </c>
      <c r="G64" s="144">
        <v>0</v>
      </c>
      <c r="H64" s="143"/>
    </row>
    <row r="65" spans="1:8" ht="27" thickBot="1" x14ac:dyDescent="0.3">
      <c r="A65" s="142"/>
      <c r="B65" s="143"/>
      <c r="C65" s="143"/>
      <c r="D65" s="221" t="s">
        <v>696</v>
      </c>
      <c r="E65" s="143" t="s">
        <v>697</v>
      </c>
      <c r="F65" s="143" t="s">
        <v>59</v>
      </c>
      <c r="G65" s="144">
        <v>35218010.350000001</v>
      </c>
      <c r="H65" s="143"/>
    </row>
    <row r="66" spans="1:8" ht="27" thickBot="1" x14ac:dyDescent="0.3">
      <c r="A66" s="142"/>
      <c r="B66" s="143"/>
      <c r="C66" s="143"/>
      <c r="D66" s="221" t="s">
        <v>698</v>
      </c>
      <c r="E66" s="143" t="s">
        <v>699</v>
      </c>
      <c r="F66" s="143" t="s">
        <v>59</v>
      </c>
      <c r="G66" s="144">
        <v>0</v>
      </c>
      <c r="H66" s="143"/>
    </row>
    <row r="67" spans="1:8" ht="27" thickBot="1" x14ac:dyDescent="0.3">
      <c r="A67" s="142"/>
      <c r="B67" s="143"/>
      <c r="C67" s="143"/>
      <c r="D67" s="221" t="s">
        <v>700</v>
      </c>
      <c r="E67" s="143" t="s">
        <v>701</v>
      </c>
      <c r="F67" s="143" t="s">
        <v>59</v>
      </c>
      <c r="G67" s="144">
        <v>0</v>
      </c>
      <c r="H67" s="143"/>
    </row>
    <row r="68" spans="1:8" ht="15.75" thickBot="1" x14ac:dyDescent="0.3">
      <c r="A68" s="145"/>
      <c r="B68" s="139">
        <v>2.5</v>
      </c>
      <c r="C68" s="139" t="s">
        <v>702</v>
      </c>
      <c r="D68" s="220"/>
      <c r="E68" s="140"/>
      <c r="F68" s="140"/>
      <c r="G68" s="139" t="s">
        <v>703</v>
      </c>
      <c r="H68" s="146">
        <f>+G74</f>
        <v>7822000</v>
      </c>
    </row>
    <row r="69" spans="1:8" ht="27" thickBot="1" x14ac:dyDescent="0.3">
      <c r="A69" s="142"/>
      <c r="B69" s="143"/>
      <c r="C69" s="143"/>
      <c r="D69" s="221" t="s">
        <v>704</v>
      </c>
      <c r="E69" s="143" t="s">
        <v>705</v>
      </c>
      <c r="F69" s="143" t="s">
        <v>59</v>
      </c>
      <c r="G69" s="144">
        <v>0</v>
      </c>
      <c r="H69" s="143"/>
    </row>
    <row r="70" spans="1:8" ht="27" thickBot="1" x14ac:dyDescent="0.3">
      <c r="A70" s="142"/>
      <c r="B70" s="143"/>
      <c r="C70" s="143"/>
      <c r="D70" s="221" t="s">
        <v>706</v>
      </c>
      <c r="E70" s="143" t="s">
        <v>707</v>
      </c>
      <c r="F70" s="143" t="s">
        <v>59</v>
      </c>
      <c r="G70" s="144">
        <v>0</v>
      </c>
      <c r="H70" s="143"/>
    </row>
    <row r="71" spans="1:8" ht="27" thickBot="1" x14ac:dyDescent="0.3">
      <c r="A71" s="142"/>
      <c r="B71" s="143"/>
      <c r="C71" s="143"/>
      <c r="D71" s="221" t="s">
        <v>708</v>
      </c>
      <c r="E71" s="143" t="s">
        <v>709</v>
      </c>
      <c r="F71" s="143" t="s">
        <v>59</v>
      </c>
      <c r="G71" s="144">
        <v>0</v>
      </c>
      <c r="H71" s="143"/>
    </row>
    <row r="72" spans="1:8" ht="27" thickBot="1" x14ac:dyDescent="0.3">
      <c r="A72" s="142"/>
      <c r="B72" s="143"/>
      <c r="C72" s="143"/>
      <c r="D72" s="221" t="s">
        <v>710</v>
      </c>
      <c r="E72" s="143" t="s">
        <v>711</v>
      </c>
      <c r="F72" s="143" t="s">
        <v>59</v>
      </c>
      <c r="G72" s="144">
        <v>0</v>
      </c>
      <c r="H72" s="143"/>
    </row>
    <row r="73" spans="1:8" ht="27" thickBot="1" x14ac:dyDescent="0.3">
      <c r="A73" s="142"/>
      <c r="B73" s="143"/>
      <c r="C73" s="143"/>
      <c r="D73" s="221" t="s">
        <v>712</v>
      </c>
      <c r="E73" s="143" t="s">
        <v>713</v>
      </c>
      <c r="F73" s="143" t="s">
        <v>59</v>
      </c>
      <c r="G73" s="144">
        <v>0</v>
      </c>
      <c r="H73" s="143"/>
    </row>
    <row r="74" spans="1:8" ht="27" thickBot="1" x14ac:dyDescent="0.3">
      <c r="A74" s="142"/>
      <c r="B74" s="143"/>
      <c r="C74" s="143"/>
      <c r="D74" s="221" t="s">
        <v>714</v>
      </c>
      <c r="E74" s="143" t="s">
        <v>715</v>
      </c>
      <c r="F74" s="143" t="s">
        <v>59</v>
      </c>
      <c r="G74" s="144">
        <v>7822000</v>
      </c>
      <c r="H74" s="143"/>
    </row>
    <row r="75" spans="1:8" ht="15.75" thickBot="1" x14ac:dyDescent="0.3">
      <c r="A75" s="145"/>
      <c r="B75" s="139">
        <v>2.6</v>
      </c>
      <c r="C75" s="139" t="s">
        <v>716</v>
      </c>
      <c r="D75" s="220"/>
      <c r="E75" s="140"/>
      <c r="F75" s="140"/>
      <c r="G75" s="139" t="s">
        <v>717</v>
      </c>
      <c r="H75" s="146">
        <f>+SUM(G76:G84)</f>
        <v>134563494</v>
      </c>
    </row>
    <row r="76" spans="1:8" ht="27" thickBot="1" x14ac:dyDescent="0.3">
      <c r="A76" s="142"/>
      <c r="B76" s="143"/>
      <c r="C76" s="143"/>
      <c r="D76" s="221" t="s">
        <v>718</v>
      </c>
      <c r="E76" s="143" t="s">
        <v>719</v>
      </c>
      <c r="F76" s="143" t="s">
        <v>59</v>
      </c>
      <c r="G76" s="144">
        <v>0</v>
      </c>
      <c r="H76" s="143"/>
    </row>
    <row r="77" spans="1:8" ht="27" thickBot="1" x14ac:dyDescent="0.3">
      <c r="A77" s="142"/>
      <c r="B77" s="143"/>
      <c r="C77" s="143"/>
      <c r="D77" s="221" t="s">
        <v>720</v>
      </c>
      <c r="E77" s="143" t="s">
        <v>721</v>
      </c>
      <c r="F77" s="143" t="s">
        <v>59</v>
      </c>
      <c r="G77" s="144">
        <v>0</v>
      </c>
      <c r="H77" s="143"/>
    </row>
    <row r="78" spans="1:8" ht="27" thickBot="1" x14ac:dyDescent="0.3">
      <c r="A78" s="142"/>
      <c r="B78" s="143"/>
      <c r="C78" s="143"/>
      <c r="D78" s="221" t="s">
        <v>722</v>
      </c>
      <c r="E78" s="143" t="s">
        <v>723</v>
      </c>
      <c r="F78" s="143" t="s">
        <v>59</v>
      </c>
      <c r="G78" s="144">
        <v>52595000</v>
      </c>
      <c r="H78" s="143"/>
    </row>
    <row r="79" spans="1:8" ht="27" thickBot="1" x14ac:dyDescent="0.3">
      <c r="A79" s="142"/>
      <c r="B79" s="143"/>
      <c r="C79" s="143"/>
      <c r="D79" s="221" t="s">
        <v>724</v>
      </c>
      <c r="E79" s="143" t="s">
        <v>725</v>
      </c>
      <c r="F79" s="143" t="s">
        <v>59</v>
      </c>
      <c r="G79" s="144">
        <v>0</v>
      </c>
      <c r="H79" s="143"/>
    </row>
    <row r="80" spans="1:8" ht="27" thickBot="1" x14ac:dyDescent="0.3">
      <c r="A80" s="142"/>
      <c r="B80" s="143"/>
      <c r="C80" s="143"/>
      <c r="D80" s="221" t="s">
        <v>726</v>
      </c>
      <c r="E80" s="143" t="s">
        <v>727</v>
      </c>
      <c r="F80" s="143" t="s">
        <v>59</v>
      </c>
      <c r="G80" s="144">
        <v>0</v>
      </c>
      <c r="H80" s="143"/>
    </row>
    <row r="81" spans="1:8" ht="27" thickBot="1" x14ac:dyDescent="0.3">
      <c r="A81" s="142"/>
      <c r="B81" s="143"/>
      <c r="C81" s="143"/>
      <c r="D81" s="221" t="s">
        <v>728</v>
      </c>
      <c r="E81" s="143" t="s">
        <v>729</v>
      </c>
      <c r="F81" s="143" t="s">
        <v>59</v>
      </c>
      <c r="G81" s="144">
        <v>0</v>
      </c>
      <c r="H81" s="143"/>
    </row>
    <row r="82" spans="1:8" ht="27" thickBot="1" x14ac:dyDescent="0.3">
      <c r="A82" s="142"/>
      <c r="B82" s="143"/>
      <c r="C82" s="143"/>
      <c r="D82" s="221" t="s">
        <v>730</v>
      </c>
      <c r="E82" s="143" t="s">
        <v>731</v>
      </c>
      <c r="F82" s="143" t="s">
        <v>59</v>
      </c>
      <c r="G82" s="144">
        <v>0</v>
      </c>
      <c r="H82" s="143"/>
    </row>
    <row r="83" spans="1:8" ht="27" thickBot="1" x14ac:dyDescent="0.3">
      <c r="A83" s="142"/>
      <c r="B83" s="143"/>
      <c r="C83" s="143"/>
      <c r="D83" s="221" t="s">
        <v>732</v>
      </c>
      <c r="E83" s="143" t="s">
        <v>733</v>
      </c>
      <c r="F83" s="143" t="s">
        <v>59</v>
      </c>
      <c r="G83" s="144">
        <v>48651559</v>
      </c>
      <c r="H83" s="143"/>
    </row>
    <row r="84" spans="1:8" ht="27" thickBot="1" x14ac:dyDescent="0.3">
      <c r="A84" s="142"/>
      <c r="B84" s="143"/>
      <c r="C84" s="143"/>
      <c r="D84" s="221" t="s">
        <v>734</v>
      </c>
      <c r="E84" s="143" t="s">
        <v>735</v>
      </c>
      <c r="F84" s="143" t="s">
        <v>59</v>
      </c>
      <c r="G84" s="144">
        <v>33316935</v>
      </c>
      <c r="H84" s="143"/>
    </row>
    <row r="85" spans="1:8" ht="15.75" thickBot="1" x14ac:dyDescent="0.3">
      <c r="A85" s="145"/>
      <c r="B85" s="139">
        <v>2.7</v>
      </c>
      <c r="C85" s="139" t="s">
        <v>736</v>
      </c>
      <c r="D85" s="220"/>
      <c r="E85" s="140"/>
      <c r="F85" s="140"/>
      <c r="G85" s="139" t="s">
        <v>737</v>
      </c>
      <c r="H85" s="146">
        <f>+G86</f>
        <v>4499628.5399999991</v>
      </c>
    </row>
    <row r="86" spans="1:8" ht="27" thickBot="1" x14ac:dyDescent="0.3">
      <c r="A86" s="142"/>
      <c r="B86" s="143"/>
      <c r="C86" s="143"/>
      <c r="D86" s="221" t="s">
        <v>738</v>
      </c>
      <c r="E86" s="143" t="s">
        <v>739</v>
      </c>
      <c r="F86" s="143" t="s">
        <v>59</v>
      </c>
      <c r="G86" s="144">
        <v>4499628.5399999991</v>
      </c>
      <c r="H86" s="143"/>
    </row>
    <row r="87" spans="1:8" ht="15.75" thickBot="1" x14ac:dyDescent="0.3">
      <c r="A87" s="150">
        <v>3</v>
      </c>
      <c r="B87" s="133" t="s">
        <v>740</v>
      </c>
      <c r="C87" s="152">
        <f>H88+H91+H98+H105+H109+H116+H118+H121+H126</f>
        <v>119850010.42000002</v>
      </c>
      <c r="D87" s="219"/>
      <c r="E87" s="151"/>
      <c r="F87" s="151"/>
      <c r="G87" s="152"/>
      <c r="H87" s="153" t="s">
        <v>741</v>
      </c>
    </row>
    <row r="88" spans="1:8" ht="15.75" thickBot="1" x14ac:dyDescent="0.3">
      <c r="A88" s="145"/>
      <c r="B88" s="139">
        <v>3.1</v>
      </c>
      <c r="C88" s="139" t="s">
        <v>742</v>
      </c>
      <c r="D88" s="220"/>
      <c r="E88" s="139"/>
      <c r="F88" s="139"/>
      <c r="G88" s="139" t="s">
        <v>743</v>
      </c>
      <c r="H88" s="146">
        <f>G89+G90</f>
        <v>42850273.860000007</v>
      </c>
    </row>
    <row r="89" spans="1:8" ht="27" thickBot="1" x14ac:dyDescent="0.3">
      <c r="A89" s="142"/>
      <c r="B89" s="143"/>
      <c r="C89" s="143"/>
      <c r="D89" s="221" t="s">
        <v>744</v>
      </c>
      <c r="E89" s="143" t="s">
        <v>742</v>
      </c>
      <c r="F89" s="143" t="s">
        <v>59</v>
      </c>
      <c r="G89" s="144">
        <v>42850273.860000007</v>
      </c>
      <c r="H89" s="143"/>
    </row>
    <row r="90" spans="1:8" ht="27" thickBot="1" x14ac:dyDescent="0.3">
      <c r="A90" s="142"/>
      <c r="B90" s="143"/>
      <c r="C90" s="143"/>
      <c r="D90" s="221" t="s">
        <v>745</v>
      </c>
      <c r="E90" s="143" t="s">
        <v>746</v>
      </c>
      <c r="F90" s="143" t="s">
        <v>59</v>
      </c>
      <c r="G90" s="144">
        <v>0</v>
      </c>
      <c r="H90" s="143"/>
    </row>
    <row r="91" spans="1:8" ht="15.75" thickBot="1" x14ac:dyDescent="0.3">
      <c r="A91" s="145"/>
      <c r="B91" s="139">
        <v>3.2</v>
      </c>
      <c r="C91" s="139" t="s">
        <v>747</v>
      </c>
      <c r="D91" s="220"/>
      <c r="E91" s="140"/>
      <c r="F91" s="140"/>
      <c r="G91" s="139" t="s">
        <v>748</v>
      </c>
      <c r="H91" s="146">
        <f>+SUM(G92:G97)</f>
        <v>9128000</v>
      </c>
    </row>
    <row r="92" spans="1:8" ht="27" thickBot="1" x14ac:dyDescent="0.3">
      <c r="A92" s="142"/>
      <c r="B92" s="143"/>
      <c r="C92" s="143"/>
      <c r="D92" s="221" t="s">
        <v>749</v>
      </c>
      <c r="E92" s="143" t="s">
        <v>750</v>
      </c>
      <c r="F92" s="143" t="s">
        <v>59</v>
      </c>
      <c r="G92" s="144">
        <v>8265000</v>
      </c>
      <c r="H92" s="143"/>
    </row>
    <row r="93" spans="1:8" ht="27" thickBot="1" x14ac:dyDescent="0.3">
      <c r="A93" s="142"/>
      <c r="B93" s="143"/>
      <c r="C93" s="143"/>
      <c r="D93" s="221" t="s">
        <v>751</v>
      </c>
      <c r="E93" s="143" t="s">
        <v>752</v>
      </c>
      <c r="F93" s="143" t="s">
        <v>59</v>
      </c>
      <c r="G93" s="144">
        <v>0</v>
      </c>
      <c r="H93" s="143"/>
    </row>
    <row r="94" spans="1:8" ht="27" thickBot="1" x14ac:dyDescent="0.3">
      <c r="A94" s="142"/>
      <c r="B94" s="143"/>
      <c r="C94" s="143"/>
      <c r="D94" s="221" t="s">
        <v>753</v>
      </c>
      <c r="E94" s="143" t="s">
        <v>754</v>
      </c>
      <c r="F94" s="143" t="s">
        <v>59</v>
      </c>
      <c r="G94" s="144">
        <v>863000</v>
      </c>
      <c r="H94" s="143"/>
    </row>
    <row r="95" spans="1:8" ht="27" thickBot="1" x14ac:dyDescent="0.3">
      <c r="A95" s="142"/>
      <c r="B95" s="143"/>
      <c r="C95" s="143"/>
      <c r="D95" s="221" t="s">
        <v>755</v>
      </c>
      <c r="E95" s="143" t="s">
        <v>756</v>
      </c>
      <c r="F95" s="143" t="s">
        <v>59</v>
      </c>
      <c r="G95" s="144">
        <v>0</v>
      </c>
      <c r="H95" s="143"/>
    </row>
    <row r="96" spans="1:8" ht="27" thickBot="1" x14ac:dyDescent="0.3">
      <c r="A96" s="142"/>
      <c r="B96" s="143"/>
      <c r="C96" s="143"/>
      <c r="D96" s="221" t="s">
        <v>757</v>
      </c>
      <c r="E96" s="143" t="s">
        <v>758</v>
      </c>
      <c r="F96" s="143" t="s">
        <v>59</v>
      </c>
      <c r="G96" s="144">
        <v>0</v>
      </c>
      <c r="H96" s="143"/>
    </row>
    <row r="97" spans="1:8" ht="27" thickBot="1" x14ac:dyDescent="0.3">
      <c r="A97" s="142"/>
      <c r="B97" s="143"/>
      <c r="C97" s="143"/>
      <c r="D97" s="221" t="s">
        <v>759</v>
      </c>
      <c r="E97" s="143" t="s">
        <v>760</v>
      </c>
      <c r="F97" s="143" t="s">
        <v>59</v>
      </c>
      <c r="G97" s="144">
        <v>0</v>
      </c>
      <c r="H97" s="143"/>
    </row>
    <row r="98" spans="1:8" ht="15.75" thickBot="1" x14ac:dyDescent="0.3">
      <c r="A98" s="145"/>
      <c r="B98" s="139">
        <v>3.3</v>
      </c>
      <c r="C98" s="139" t="s">
        <v>761</v>
      </c>
      <c r="D98" s="222"/>
      <c r="E98" s="139"/>
      <c r="F98" s="139"/>
      <c r="G98" s="139" t="s">
        <v>762</v>
      </c>
      <c r="H98" s="139"/>
    </row>
    <row r="99" spans="1:8" ht="15.75" thickBot="1" x14ac:dyDescent="0.3">
      <c r="A99" s="147"/>
      <c r="B99" s="148"/>
      <c r="C99" s="148"/>
      <c r="D99" s="221" t="s">
        <v>763</v>
      </c>
      <c r="E99" s="148" t="s">
        <v>764</v>
      </c>
      <c r="F99" s="148" t="s">
        <v>59</v>
      </c>
      <c r="G99" s="144">
        <v>0</v>
      </c>
      <c r="H99" s="148"/>
    </row>
    <row r="100" spans="1:8" ht="15.75" thickBot="1" x14ac:dyDescent="0.3">
      <c r="A100" s="147"/>
      <c r="B100" s="148"/>
      <c r="C100" s="148"/>
      <c r="D100" s="221" t="s">
        <v>765</v>
      </c>
      <c r="E100" s="148" t="s">
        <v>766</v>
      </c>
      <c r="F100" s="148" t="s">
        <v>59</v>
      </c>
      <c r="G100" s="144">
        <v>0</v>
      </c>
      <c r="H100" s="148"/>
    </row>
    <row r="101" spans="1:8" ht="15.75" thickBot="1" x14ac:dyDescent="0.3">
      <c r="A101" s="147"/>
      <c r="B101" s="148"/>
      <c r="C101" s="148"/>
      <c r="D101" s="221" t="s">
        <v>767</v>
      </c>
      <c r="E101" s="148" t="s">
        <v>768</v>
      </c>
      <c r="F101" s="148" t="s">
        <v>59</v>
      </c>
      <c r="G101" s="144">
        <v>0</v>
      </c>
      <c r="H101" s="148"/>
    </row>
    <row r="102" spans="1:8" ht="15.75" thickBot="1" x14ac:dyDescent="0.3">
      <c r="A102" s="147"/>
      <c r="B102" s="148"/>
      <c r="C102" s="148"/>
      <c r="D102" s="221" t="s">
        <v>769</v>
      </c>
      <c r="E102" s="148" t="s">
        <v>770</v>
      </c>
      <c r="F102" s="148" t="s">
        <v>59</v>
      </c>
      <c r="G102" s="144">
        <v>0</v>
      </c>
      <c r="H102" s="148"/>
    </row>
    <row r="103" spans="1:8" ht="15.75" thickBot="1" x14ac:dyDescent="0.3">
      <c r="A103" s="147"/>
      <c r="B103" s="148"/>
      <c r="C103" s="148"/>
      <c r="D103" s="221" t="s">
        <v>771</v>
      </c>
      <c r="E103" s="148" t="s">
        <v>772</v>
      </c>
      <c r="F103" s="148" t="s">
        <v>59</v>
      </c>
      <c r="G103" s="144">
        <v>0</v>
      </c>
      <c r="H103" s="148"/>
    </row>
    <row r="104" spans="1:8" ht="15.75" thickBot="1" x14ac:dyDescent="0.3">
      <c r="A104" s="147"/>
      <c r="B104" s="148"/>
      <c r="C104" s="148"/>
      <c r="D104" s="221" t="s">
        <v>773</v>
      </c>
      <c r="E104" s="148" t="s">
        <v>774</v>
      </c>
      <c r="F104" s="148" t="s">
        <v>59</v>
      </c>
      <c r="G104" s="144">
        <v>0</v>
      </c>
      <c r="H104" s="148"/>
    </row>
    <row r="105" spans="1:8" ht="24" customHeight="1" x14ac:dyDescent="0.25">
      <c r="A105" s="156"/>
      <c r="B105" s="156">
        <v>3.4</v>
      </c>
      <c r="C105" s="156" t="s">
        <v>775</v>
      </c>
      <c r="D105" s="224"/>
      <c r="E105" s="156"/>
      <c r="F105" s="156"/>
      <c r="G105" s="157" t="s">
        <v>931</v>
      </c>
      <c r="H105" s="158">
        <f>+G108</f>
        <v>301500</v>
      </c>
    </row>
    <row r="106" spans="1:8" ht="15.75" thickBot="1" x14ac:dyDescent="0.3">
      <c r="A106" s="147"/>
      <c r="B106" s="148"/>
      <c r="C106" s="148"/>
      <c r="D106" s="221" t="s">
        <v>777</v>
      </c>
      <c r="E106" s="148" t="s">
        <v>778</v>
      </c>
      <c r="F106" s="148" t="s">
        <v>59</v>
      </c>
      <c r="G106" s="144">
        <v>0</v>
      </c>
      <c r="H106" s="148"/>
    </row>
    <row r="107" spans="1:8" ht="15.75" thickBot="1" x14ac:dyDescent="0.3">
      <c r="A107" s="147"/>
      <c r="B107" s="148"/>
      <c r="C107" s="148"/>
      <c r="D107" s="221" t="s">
        <v>779</v>
      </c>
      <c r="E107" s="148" t="s">
        <v>776</v>
      </c>
      <c r="F107" s="148" t="s">
        <v>59</v>
      </c>
      <c r="G107" s="144">
        <v>0</v>
      </c>
      <c r="H107" s="148"/>
    </row>
    <row r="108" spans="1:8" ht="15.75" thickBot="1" x14ac:dyDescent="0.3">
      <c r="A108" s="147"/>
      <c r="B108" s="148"/>
      <c r="C108" s="148"/>
      <c r="D108" s="221" t="s">
        <v>780</v>
      </c>
      <c r="E108" s="148" t="s">
        <v>781</v>
      </c>
      <c r="F108" s="148" t="s">
        <v>59</v>
      </c>
      <c r="G108" s="144">
        <v>301500</v>
      </c>
      <c r="H108" s="148"/>
    </row>
    <row r="109" spans="1:8" ht="15.75" thickBot="1" x14ac:dyDescent="0.3">
      <c r="A109" s="159"/>
      <c r="B109" s="139">
        <v>3.5</v>
      </c>
      <c r="C109" s="139" t="s">
        <v>782</v>
      </c>
      <c r="D109" s="222"/>
      <c r="E109" s="139"/>
      <c r="F109" s="139"/>
      <c r="G109" s="139" t="s">
        <v>783</v>
      </c>
      <c r="H109" s="146">
        <f>+G110</f>
        <v>269820</v>
      </c>
    </row>
    <row r="110" spans="1:8" ht="15.75" thickBot="1" x14ac:dyDescent="0.3">
      <c r="A110" s="147"/>
      <c r="B110" s="148"/>
      <c r="C110" s="148"/>
      <c r="D110" s="221" t="s">
        <v>784</v>
      </c>
      <c r="E110" s="148" t="s">
        <v>785</v>
      </c>
      <c r="F110" s="148" t="s">
        <v>59</v>
      </c>
      <c r="G110" s="144">
        <v>269820</v>
      </c>
      <c r="H110" s="148"/>
    </row>
    <row r="111" spans="1:8" ht="15.75" thickBot="1" x14ac:dyDescent="0.3">
      <c r="A111" s="147"/>
      <c r="B111" s="148"/>
      <c r="C111" s="148"/>
      <c r="D111" s="221" t="s">
        <v>786</v>
      </c>
      <c r="E111" s="148" t="s">
        <v>787</v>
      </c>
      <c r="F111" s="148" t="s">
        <v>59</v>
      </c>
      <c r="G111" s="144">
        <v>0</v>
      </c>
      <c r="H111" s="148"/>
    </row>
    <row r="112" spans="1:8" ht="15.75" thickBot="1" x14ac:dyDescent="0.3">
      <c r="A112" s="147"/>
      <c r="B112" s="148"/>
      <c r="C112" s="148"/>
      <c r="D112" s="221" t="s">
        <v>788</v>
      </c>
      <c r="E112" s="148" t="s">
        <v>789</v>
      </c>
      <c r="F112" s="148" t="s">
        <v>59</v>
      </c>
      <c r="G112" s="144">
        <v>0</v>
      </c>
      <c r="H112" s="148"/>
    </row>
    <row r="113" spans="1:8" ht="15.75" thickBot="1" x14ac:dyDescent="0.3">
      <c r="A113" s="147"/>
      <c r="B113" s="148"/>
      <c r="C113" s="148"/>
      <c r="D113" s="221" t="s">
        <v>790</v>
      </c>
      <c r="E113" s="148" t="s">
        <v>791</v>
      </c>
      <c r="F113" s="148" t="s">
        <v>59</v>
      </c>
      <c r="G113" s="144">
        <v>0</v>
      </c>
      <c r="H113" s="148"/>
    </row>
    <row r="114" spans="1:8" ht="15.75" thickBot="1" x14ac:dyDescent="0.3">
      <c r="A114" s="147"/>
      <c r="B114" s="148"/>
      <c r="C114" s="148"/>
      <c r="D114" s="221" t="s">
        <v>792</v>
      </c>
      <c r="E114" s="148" t="s">
        <v>793</v>
      </c>
      <c r="F114" s="148" t="s">
        <v>59</v>
      </c>
      <c r="G114" s="144">
        <v>0</v>
      </c>
      <c r="H114" s="148"/>
    </row>
    <row r="115" spans="1:8" ht="15.75" thickBot="1" x14ac:dyDescent="0.3">
      <c r="A115" s="147"/>
      <c r="B115" s="148"/>
      <c r="C115" s="148"/>
      <c r="D115" s="221" t="s">
        <v>794</v>
      </c>
      <c r="E115" s="148" t="s">
        <v>795</v>
      </c>
      <c r="F115" s="148" t="s">
        <v>59</v>
      </c>
      <c r="G115" s="144">
        <v>0</v>
      </c>
      <c r="H115" s="148"/>
    </row>
    <row r="116" spans="1:8" ht="15.75" thickBot="1" x14ac:dyDescent="0.3">
      <c r="A116" s="145"/>
      <c r="B116" s="139">
        <v>3.6</v>
      </c>
      <c r="C116" s="139" t="s">
        <v>796</v>
      </c>
      <c r="D116" s="220"/>
      <c r="E116" s="140"/>
      <c r="F116" s="140"/>
      <c r="G116" s="139" t="s">
        <v>797</v>
      </c>
      <c r="H116" s="139"/>
    </row>
    <row r="117" spans="1:8" ht="27" thickBot="1" x14ac:dyDescent="0.3">
      <c r="A117" s="142"/>
      <c r="B117" s="143"/>
      <c r="C117" s="143"/>
      <c r="D117" s="221" t="s">
        <v>798</v>
      </c>
      <c r="E117" s="143" t="s">
        <v>796</v>
      </c>
      <c r="F117" s="143" t="s">
        <v>59</v>
      </c>
      <c r="G117" s="144">
        <v>0</v>
      </c>
      <c r="H117" s="143"/>
    </row>
    <row r="118" spans="1:8" ht="15.75" thickBot="1" x14ac:dyDescent="0.3">
      <c r="A118" s="145"/>
      <c r="B118" s="139">
        <v>3.7</v>
      </c>
      <c r="C118" s="139" t="s">
        <v>799</v>
      </c>
      <c r="D118" s="220"/>
      <c r="E118" s="140"/>
      <c r="F118" s="140"/>
      <c r="G118" s="139" t="s">
        <v>800</v>
      </c>
      <c r="H118" s="146">
        <f>G119</f>
        <v>14227968</v>
      </c>
    </row>
    <row r="119" spans="1:8" ht="27" thickBot="1" x14ac:dyDescent="0.3">
      <c r="A119" s="142"/>
      <c r="B119" s="143"/>
      <c r="C119" s="143"/>
      <c r="D119" s="221" t="s">
        <v>801</v>
      </c>
      <c r="E119" s="143" t="s">
        <v>799</v>
      </c>
      <c r="F119" s="143" t="s">
        <v>59</v>
      </c>
      <c r="G119" s="144">
        <v>14227968</v>
      </c>
      <c r="H119" s="143"/>
    </row>
    <row r="120" spans="1:8" ht="27" thickBot="1" x14ac:dyDescent="0.3">
      <c r="A120" s="142"/>
      <c r="B120" s="143"/>
      <c r="C120" s="143"/>
      <c r="D120" s="221" t="s">
        <v>802</v>
      </c>
      <c r="E120" s="143" t="s">
        <v>803</v>
      </c>
      <c r="F120" s="143" t="s">
        <v>59</v>
      </c>
      <c r="G120" s="144">
        <v>0</v>
      </c>
      <c r="H120" s="143"/>
    </row>
    <row r="121" spans="1:8" ht="15.75" thickBot="1" x14ac:dyDescent="0.3">
      <c r="A121" s="145"/>
      <c r="B121" s="139">
        <v>3.8</v>
      </c>
      <c r="C121" s="139" t="s">
        <v>804</v>
      </c>
      <c r="D121" s="220"/>
      <c r="E121" s="140"/>
      <c r="F121" s="140"/>
      <c r="G121" s="139" t="s">
        <v>805</v>
      </c>
      <c r="H121" s="146">
        <f>+G123+G125</f>
        <v>53072448.560000002</v>
      </c>
    </row>
    <row r="122" spans="1:8" ht="27" thickBot="1" x14ac:dyDescent="0.3">
      <c r="A122" s="142"/>
      <c r="B122" s="143"/>
      <c r="C122" s="143"/>
      <c r="D122" s="221" t="s">
        <v>806</v>
      </c>
      <c r="E122" s="143" t="s">
        <v>807</v>
      </c>
      <c r="F122" s="143" t="s">
        <v>59</v>
      </c>
      <c r="G122" s="144">
        <v>0</v>
      </c>
      <c r="H122" s="143"/>
    </row>
    <row r="123" spans="1:8" ht="27" thickBot="1" x14ac:dyDescent="0.3">
      <c r="A123" s="142"/>
      <c r="B123" s="143"/>
      <c r="C123" s="143"/>
      <c r="D123" s="221" t="s">
        <v>808</v>
      </c>
      <c r="E123" s="143" t="s">
        <v>809</v>
      </c>
      <c r="F123" s="143" t="s">
        <v>59</v>
      </c>
      <c r="G123" s="144">
        <v>52742448.560000002</v>
      </c>
      <c r="H123" s="143"/>
    </row>
    <row r="124" spans="1:8" ht="27" thickBot="1" x14ac:dyDescent="0.3">
      <c r="A124" s="142"/>
      <c r="B124" s="143"/>
      <c r="C124" s="143"/>
      <c r="D124" s="221" t="s">
        <v>810</v>
      </c>
      <c r="E124" s="143" t="s">
        <v>811</v>
      </c>
      <c r="F124" s="143" t="s">
        <v>59</v>
      </c>
      <c r="G124" s="144">
        <v>0</v>
      </c>
      <c r="H124" s="143"/>
    </row>
    <row r="125" spans="1:8" ht="27" thickBot="1" x14ac:dyDescent="0.3">
      <c r="A125" s="142"/>
      <c r="B125" s="143"/>
      <c r="C125" s="143"/>
      <c r="D125" s="221" t="s">
        <v>812</v>
      </c>
      <c r="E125" s="143" t="s">
        <v>813</v>
      </c>
      <c r="F125" s="143" t="s">
        <v>59</v>
      </c>
      <c r="G125" s="144">
        <v>330000</v>
      </c>
      <c r="H125" s="143"/>
    </row>
    <row r="126" spans="1:8" ht="15.75" thickBot="1" x14ac:dyDescent="0.3">
      <c r="A126" s="145"/>
      <c r="B126" s="139">
        <v>3.9</v>
      </c>
      <c r="C126" s="139" t="s">
        <v>814</v>
      </c>
      <c r="D126" s="220"/>
      <c r="E126" s="140"/>
      <c r="F126" s="140"/>
      <c r="G126" s="139" t="s">
        <v>815</v>
      </c>
      <c r="H126" s="139"/>
    </row>
    <row r="127" spans="1:8" ht="27" thickBot="1" x14ac:dyDescent="0.3">
      <c r="A127" s="142"/>
      <c r="B127" s="143"/>
      <c r="C127" s="143"/>
      <c r="D127" s="221" t="s">
        <v>816</v>
      </c>
      <c r="E127" s="143" t="s">
        <v>817</v>
      </c>
      <c r="F127" s="143" t="s">
        <v>59</v>
      </c>
      <c r="G127" s="144">
        <v>0</v>
      </c>
      <c r="H127" s="143"/>
    </row>
    <row r="128" spans="1:8" ht="27" thickBot="1" x14ac:dyDescent="0.3">
      <c r="A128" s="142"/>
      <c r="B128" s="143"/>
      <c r="C128" s="143"/>
      <c r="D128" s="221" t="s">
        <v>818</v>
      </c>
      <c r="E128" s="143" t="s">
        <v>819</v>
      </c>
      <c r="F128" s="143" t="s">
        <v>59</v>
      </c>
      <c r="G128" s="144">
        <v>0</v>
      </c>
      <c r="H128" s="143"/>
    </row>
    <row r="129" spans="1:8" ht="27" thickBot="1" x14ac:dyDescent="0.3">
      <c r="A129" s="142"/>
      <c r="B129" s="143"/>
      <c r="C129" s="143"/>
      <c r="D129" s="221" t="s">
        <v>820</v>
      </c>
      <c r="E129" s="143" t="s">
        <v>821</v>
      </c>
      <c r="F129" s="143" t="s">
        <v>59</v>
      </c>
      <c r="G129" s="144">
        <v>0</v>
      </c>
      <c r="H129" s="143"/>
    </row>
    <row r="130" spans="1:8" ht="25.5" customHeight="1" thickBot="1" x14ac:dyDescent="0.3">
      <c r="A130" s="150">
        <v>4</v>
      </c>
      <c r="B130" s="133" t="s">
        <v>822</v>
      </c>
      <c r="C130" s="152">
        <f>H131+H134+H138+H143</f>
        <v>0</v>
      </c>
      <c r="D130" s="219"/>
      <c r="E130" s="151"/>
      <c r="F130" s="151"/>
      <c r="G130" s="152"/>
      <c r="H130" s="153" t="s">
        <v>823</v>
      </c>
    </row>
    <row r="131" spans="1:8" ht="27" thickBot="1" x14ac:dyDescent="0.3">
      <c r="A131" s="137"/>
      <c r="B131" s="138">
        <v>4.0999999999999996</v>
      </c>
      <c r="C131" s="138" t="s">
        <v>824</v>
      </c>
      <c r="D131" s="220"/>
      <c r="E131" s="138"/>
      <c r="F131" s="138"/>
      <c r="G131" s="139" t="s">
        <v>825</v>
      </c>
      <c r="H131" s="141">
        <f>G132</f>
        <v>0</v>
      </c>
    </row>
    <row r="132" spans="1:8" ht="27" thickBot="1" x14ac:dyDescent="0.3">
      <c r="A132" s="142"/>
      <c r="B132" s="143"/>
      <c r="C132" s="143"/>
      <c r="D132" s="221" t="s">
        <v>826</v>
      </c>
      <c r="E132" s="143" t="s">
        <v>827</v>
      </c>
      <c r="F132" s="143" t="s">
        <v>59</v>
      </c>
      <c r="G132" s="144">
        <v>0</v>
      </c>
      <c r="H132" s="143"/>
    </row>
    <row r="133" spans="1:8" ht="27" thickBot="1" x14ac:dyDescent="0.3">
      <c r="A133" s="142"/>
      <c r="B133" s="143"/>
      <c r="C133" s="143"/>
      <c r="D133" s="221" t="s">
        <v>828</v>
      </c>
      <c r="E133" s="143" t="s">
        <v>829</v>
      </c>
      <c r="F133" s="143" t="s">
        <v>59</v>
      </c>
      <c r="G133" s="144">
        <v>0</v>
      </c>
      <c r="H133" s="143"/>
    </row>
    <row r="134" spans="1:8" ht="39.75" thickBot="1" x14ac:dyDescent="0.3">
      <c r="A134" s="160"/>
      <c r="B134" s="138">
        <v>4.2</v>
      </c>
      <c r="C134" s="138" t="s">
        <v>830</v>
      </c>
      <c r="D134" s="220"/>
      <c r="E134" s="140"/>
      <c r="F134" s="140"/>
      <c r="G134" s="139" t="s">
        <v>831</v>
      </c>
      <c r="H134" s="141">
        <f>G135</f>
        <v>0</v>
      </c>
    </row>
    <row r="135" spans="1:8" ht="27" thickBot="1" x14ac:dyDescent="0.3">
      <c r="A135" s="142"/>
      <c r="B135" s="143"/>
      <c r="C135" s="143"/>
      <c r="D135" s="221" t="s">
        <v>832</v>
      </c>
      <c r="E135" s="143" t="s">
        <v>833</v>
      </c>
      <c r="F135" s="143" t="s">
        <v>59</v>
      </c>
      <c r="G135" s="144">
        <v>0</v>
      </c>
      <c r="H135" s="143"/>
    </row>
    <row r="136" spans="1:8" ht="27" thickBot="1" x14ac:dyDescent="0.3">
      <c r="A136" s="142"/>
      <c r="B136" s="143"/>
      <c r="C136" s="143"/>
      <c r="D136" s="221" t="s">
        <v>834</v>
      </c>
      <c r="E136" s="143" t="s">
        <v>835</v>
      </c>
      <c r="F136" s="143" t="s">
        <v>59</v>
      </c>
      <c r="G136" s="144">
        <v>0</v>
      </c>
      <c r="H136" s="143"/>
    </row>
    <row r="137" spans="1:8" ht="27" thickBot="1" x14ac:dyDescent="0.3">
      <c r="A137" s="142"/>
      <c r="B137" s="143"/>
      <c r="C137" s="143"/>
      <c r="D137" s="221" t="s">
        <v>836</v>
      </c>
      <c r="E137" s="143" t="s">
        <v>837</v>
      </c>
      <c r="F137" s="143" t="s">
        <v>59</v>
      </c>
      <c r="G137" s="144">
        <v>0</v>
      </c>
      <c r="H137" s="143"/>
    </row>
    <row r="138" spans="1:8" ht="15.75" thickBot="1" x14ac:dyDescent="0.3">
      <c r="A138" s="160"/>
      <c r="B138" s="138">
        <v>4.3</v>
      </c>
      <c r="C138" s="138" t="s">
        <v>838</v>
      </c>
      <c r="D138" s="222"/>
      <c r="E138" s="138"/>
      <c r="F138" s="138"/>
      <c r="G138" s="139" t="s">
        <v>839</v>
      </c>
      <c r="H138" s="161"/>
    </row>
    <row r="139" spans="1:8" ht="27" thickBot="1" x14ac:dyDescent="0.3">
      <c r="A139" s="142"/>
      <c r="B139" s="143"/>
      <c r="C139" s="143"/>
      <c r="D139" s="221" t="s">
        <v>840</v>
      </c>
      <c r="E139" s="143" t="s">
        <v>838</v>
      </c>
      <c r="F139" s="143"/>
      <c r="G139" s="144">
        <v>0</v>
      </c>
      <c r="H139" s="143"/>
    </row>
    <row r="140" spans="1:8" ht="15.75" thickBot="1" x14ac:dyDescent="0.3">
      <c r="A140" s="142"/>
      <c r="B140" s="143"/>
      <c r="C140" s="143"/>
      <c r="D140" s="221" t="s">
        <v>841</v>
      </c>
      <c r="E140" s="143" t="s">
        <v>842</v>
      </c>
      <c r="F140" s="143"/>
      <c r="G140" s="144">
        <v>0</v>
      </c>
      <c r="H140" s="143"/>
    </row>
    <row r="141" spans="1:8" ht="15.75" thickBot="1" x14ac:dyDescent="0.3">
      <c r="A141" s="142"/>
      <c r="B141" s="143"/>
      <c r="C141" s="143"/>
      <c r="D141" s="221" t="s">
        <v>843</v>
      </c>
      <c r="E141" s="143" t="s">
        <v>844</v>
      </c>
      <c r="F141" s="143"/>
      <c r="G141" s="144">
        <v>0</v>
      </c>
      <c r="H141" s="143"/>
    </row>
    <row r="142" spans="1:8" ht="39.75" thickBot="1" x14ac:dyDescent="0.3">
      <c r="A142" s="142"/>
      <c r="B142" s="143"/>
      <c r="C142" s="143"/>
      <c r="D142" s="221" t="s">
        <v>845</v>
      </c>
      <c r="E142" s="143" t="s">
        <v>846</v>
      </c>
      <c r="F142" s="143"/>
      <c r="G142" s="144">
        <v>0</v>
      </c>
      <c r="H142" s="143"/>
    </row>
    <row r="143" spans="1:8" ht="27" thickBot="1" x14ac:dyDescent="0.3">
      <c r="A143" s="160"/>
      <c r="B143" s="138">
        <v>4.4000000000000004</v>
      </c>
      <c r="C143" s="138" t="s">
        <v>847</v>
      </c>
      <c r="D143" s="220"/>
      <c r="E143" s="140"/>
      <c r="F143" s="140"/>
      <c r="G143" s="138" t="s">
        <v>848</v>
      </c>
      <c r="H143" s="138"/>
    </row>
    <row r="144" spans="1:8" ht="27" thickBot="1" x14ac:dyDescent="0.3">
      <c r="A144" s="142"/>
      <c r="B144" s="143"/>
      <c r="C144" s="143"/>
      <c r="D144" s="221" t="s">
        <v>849</v>
      </c>
      <c r="E144" s="143" t="s">
        <v>850</v>
      </c>
      <c r="F144" s="143" t="s">
        <v>59</v>
      </c>
      <c r="G144" s="144">
        <v>0</v>
      </c>
      <c r="H144" s="143"/>
    </row>
    <row r="145" spans="1:8" ht="15.75" thickBot="1" x14ac:dyDescent="0.3">
      <c r="A145" s="162" t="s">
        <v>1</v>
      </c>
      <c r="B145" s="163"/>
      <c r="C145" s="163"/>
      <c r="D145" s="225"/>
      <c r="E145" s="163"/>
      <c r="F145" s="163"/>
      <c r="G145" s="164"/>
      <c r="H145" s="165">
        <f>H3+H6+H11+H21+H23+H26+H30+H35+H42+H49+H57+H63+H68+H75+H85+H88+H91+H98+H105+H109+H116+H118+H121+H126+H131+H134+H138+H143</f>
        <v>1734464617.3299997</v>
      </c>
    </row>
    <row r="147" spans="1:8" x14ac:dyDescent="0.25">
      <c r="H147" s="207"/>
    </row>
  </sheetData>
  <autoFilter ref="A2:H147"/>
  <mergeCells count="1">
    <mergeCell ref="A1:H1"/>
  </mergeCells>
  <pageMargins left="0.7" right="0.7" top="0.75" bottom="0.75" header="0.3" footer="0.3"/>
  <pageSetup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4"/>
  <sheetViews>
    <sheetView tabSelected="1" workbookViewId="0">
      <selection activeCell="C6" sqref="C6"/>
    </sheetView>
  </sheetViews>
  <sheetFormatPr baseColWidth="10" defaultRowHeight="15" x14ac:dyDescent="0.25"/>
  <cols>
    <col min="2" max="2" width="34.85546875" customWidth="1"/>
    <col min="3" max="3" width="28" style="350" customWidth="1"/>
  </cols>
  <sheetData>
    <row r="1" spans="1:3" ht="15.75" thickBot="1" x14ac:dyDescent="0.3">
      <c r="A1" s="267" t="s">
        <v>1792</v>
      </c>
      <c r="B1" s="267"/>
      <c r="C1" s="267"/>
    </row>
    <row r="2" spans="1:3" ht="15.75" thickBot="1" x14ac:dyDescent="0.3">
      <c r="A2" s="312" t="s">
        <v>1786</v>
      </c>
      <c r="B2" s="358"/>
      <c r="C2" s="313"/>
    </row>
    <row r="3" spans="1:3" ht="128.25" customHeight="1" thickBot="1" x14ac:dyDescent="0.3">
      <c r="A3" s="359" t="s">
        <v>1793</v>
      </c>
      <c r="B3" s="356"/>
      <c r="C3" s="357"/>
    </row>
    <row r="4" spans="1:3" ht="15.75" thickBot="1" x14ac:dyDescent="0.3">
      <c r="A4" s="123"/>
      <c r="B4" s="85"/>
      <c r="C4" s="355"/>
    </row>
  </sheetData>
  <mergeCells count="3">
    <mergeCell ref="A1:C1"/>
    <mergeCell ref="A2:C2"/>
    <mergeCell ref="A3:C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20"/>
  <sheetViews>
    <sheetView topLeftCell="A18" workbookViewId="0">
      <selection activeCell="A19" sqref="A19"/>
    </sheetView>
  </sheetViews>
  <sheetFormatPr baseColWidth="10" defaultRowHeight="15" x14ac:dyDescent="0.25"/>
  <cols>
    <col min="1" max="1" width="24.85546875" customWidth="1"/>
    <col min="2" max="2" width="16.85546875" bestFit="1" customWidth="1"/>
    <col min="3" max="3" width="13.85546875" customWidth="1"/>
    <col min="4" max="4" width="11.42578125" customWidth="1"/>
    <col min="5" max="6" width="12.28515625" bestFit="1" customWidth="1"/>
    <col min="7" max="7" width="12.140625" customWidth="1"/>
    <col min="8" max="8" width="12.28515625" bestFit="1" customWidth="1"/>
    <col min="9" max="9" width="10.5703125" bestFit="1" customWidth="1"/>
    <col min="10" max="10" width="10.85546875" bestFit="1" customWidth="1"/>
  </cols>
  <sheetData>
    <row r="1" spans="1:11" ht="15.75" thickBot="1" x14ac:dyDescent="0.3">
      <c r="A1" s="270" t="s">
        <v>851</v>
      </c>
      <c r="B1" s="270"/>
      <c r="C1" s="270"/>
      <c r="D1" s="270"/>
      <c r="E1" s="270"/>
      <c r="F1" s="270"/>
      <c r="G1" s="270"/>
      <c r="H1" s="270"/>
      <c r="I1" s="270"/>
      <c r="J1" s="270"/>
      <c r="K1" s="270"/>
    </row>
    <row r="2" spans="1:11" ht="46.5" thickBot="1" x14ac:dyDescent="0.3">
      <c r="A2" s="1" t="s">
        <v>0</v>
      </c>
      <c r="B2" s="2" t="s">
        <v>1</v>
      </c>
      <c r="C2" s="2" t="s">
        <v>2</v>
      </c>
      <c r="D2" s="2" t="s">
        <v>3</v>
      </c>
      <c r="E2" s="2" t="s">
        <v>4</v>
      </c>
      <c r="F2" s="2" t="s">
        <v>5</v>
      </c>
      <c r="G2" s="2" t="s">
        <v>6</v>
      </c>
      <c r="H2" s="2" t="s">
        <v>7</v>
      </c>
      <c r="I2" s="2" t="s">
        <v>8</v>
      </c>
      <c r="J2" s="2" t="s">
        <v>9</v>
      </c>
      <c r="K2" s="2" t="s">
        <v>11</v>
      </c>
    </row>
    <row r="3" spans="1:11" ht="15.75" thickBot="1" x14ac:dyDescent="0.3">
      <c r="A3" s="247" t="s">
        <v>1039</v>
      </c>
      <c r="B3" s="232">
        <f>C3+D3+E3+F3+G3+H3+I3+J3+K3</f>
        <v>14227968</v>
      </c>
      <c r="C3" s="196"/>
      <c r="D3" s="196">
        <v>2300000</v>
      </c>
      <c r="E3" s="196">
        <v>400000</v>
      </c>
      <c r="F3" s="196"/>
      <c r="G3" s="196">
        <v>10027968</v>
      </c>
      <c r="H3" s="196">
        <v>1500000</v>
      </c>
      <c r="I3" s="196"/>
      <c r="J3" s="196"/>
      <c r="K3" s="197"/>
    </row>
    <row r="4" spans="1:11" ht="29.25" customHeight="1" thickTop="1" thickBot="1" x14ac:dyDescent="0.3">
      <c r="A4" s="198" t="s">
        <v>1052</v>
      </c>
      <c r="B4" s="232">
        <f>C4+D4+E4+F4+G4+H4+I4+J4+K4</f>
        <v>9080000</v>
      </c>
      <c r="C4" s="199"/>
      <c r="D4" s="199">
        <v>770000</v>
      </c>
      <c r="E4" s="199">
        <v>4305000</v>
      </c>
      <c r="F4" s="199">
        <v>4000000</v>
      </c>
      <c r="G4" s="199">
        <v>5000</v>
      </c>
      <c r="H4" s="199"/>
      <c r="I4" s="199"/>
      <c r="J4" s="199"/>
      <c r="K4" s="200"/>
    </row>
    <row r="5" spans="1:11" ht="16.5" thickTop="1" thickBot="1" x14ac:dyDescent="0.3">
      <c r="A5" s="198" t="s">
        <v>1040</v>
      </c>
      <c r="B5" s="232">
        <f>C5+D5+E5+F5+G5+H5+I5+J5+K5</f>
        <v>2934320</v>
      </c>
      <c r="C5" s="199"/>
      <c r="D5" s="199">
        <v>1013320</v>
      </c>
      <c r="E5" s="199">
        <v>4000</v>
      </c>
      <c r="F5" s="199">
        <v>144000</v>
      </c>
      <c r="G5" s="199">
        <v>1773000</v>
      </c>
      <c r="H5" s="199"/>
      <c r="I5" s="199"/>
      <c r="J5" s="199"/>
      <c r="K5" s="200"/>
    </row>
    <row r="6" spans="1:11" ht="16.5" thickTop="1" thickBot="1" x14ac:dyDescent="0.3">
      <c r="A6" s="198" t="s">
        <v>1053</v>
      </c>
      <c r="B6" s="232">
        <f t="shared" ref="B6:B17" si="0">C6+D6+E6+F6+G6+H6+I6+J6+K6</f>
        <v>38869569.350000001</v>
      </c>
      <c r="C6" s="199"/>
      <c r="D6" s="199"/>
      <c r="E6" s="199"/>
      <c r="F6" s="199">
        <v>38869569.350000001</v>
      </c>
      <c r="G6" s="199"/>
      <c r="H6" s="199"/>
      <c r="I6" s="199"/>
      <c r="J6" s="199"/>
      <c r="K6" s="200"/>
    </row>
    <row r="7" spans="1:11" ht="15" customHeight="1" thickTop="1" thickBot="1" x14ac:dyDescent="0.3">
      <c r="A7" s="198" t="s">
        <v>1041</v>
      </c>
      <c r="B7" s="232">
        <f t="shared" si="0"/>
        <v>5190000</v>
      </c>
      <c r="C7" s="199"/>
      <c r="D7" s="199"/>
      <c r="E7" s="199"/>
      <c r="F7" s="199">
        <v>5190000</v>
      </c>
      <c r="G7" s="199"/>
      <c r="H7" s="199"/>
      <c r="I7" s="199"/>
      <c r="J7" s="199"/>
      <c r="K7" s="200"/>
    </row>
    <row r="8" spans="1:11" ht="16.5" thickTop="1" thickBot="1" x14ac:dyDescent="0.3">
      <c r="A8" s="198" t="s">
        <v>1042</v>
      </c>
      <c r="B8" s="232">
        <f t="shared" si="0"/>
        <v>2478000</v>
      </c>
      <c r="C8" s="199"/>
      <c r="D8" s="199">
        <v>473000</v>
      </c>
      <c r="E8" s="199">
        <v>105000</v>
      </c>
      <c r="F8" s="199">
        <v>1550000</v>
      </c>
      <c r="G8" s="199">
        <v>350000</v>
      </c>
      <c r="H8" s="199"/>
      <c r="I8" s="199"/>
      <c r="J8" s="199"/>
      <c r="K8" s="200"/>
    </row>
    <row r="9" spans="1:11" ht="29.25" customHeight="1" thickTop="1" thickBot="1" x14ac:dyDescent="0.3">
      <c r="A9" s="198" t="s">
        <v>1043</v>
      </c>
      <c r="B9" s="232">
        <f t="shared" si="0"/>
        <v>2000</v>
      </c>
      <c r="C9" s="201"/>
      <c r="D9" s="199"/>
      <c r="E9" s="199">
        <v>2000</v>
      </c>
      <c r="F9" s="199"/>
      <c r="G9" s="199"/>
      <c r="H9" s="199"/>
      <c r="I9" s="199"/>
      <c r="J9" s="199"/>
      <c r="K9" s="200"/>
    </row>
    <row r="10" spans="1:11" ht="16.5" thickTop="1" thickBot="1" x14ac:dyDescent="0.3">
      <c r="A10" s="198" t="s">
        <v>1044</v>
      </c>
      <c r="B10" s="232">
        <f t="shared" si="0"/>
        <v>28241140.23</v>
      </c>
      <c r="C10" s="199">
        <v>28241140.23</v>
      </c>
      <c r="D10" s="202"/>
      <c r="E10" s="202"/>
      <c r="F10" s="202"/>
      <c r="G10" s="202"/>
      <c r="H10" s="202"/>
      <c r="I10" s="202"/>
      <c r="J10" s="202"/>
      <c r="K10" s="203"/>
    </row>
    <row r="11" spans="1:11" ht="15" customHeight="1" thickTop="1" thickBot="1" x14ac:dyDescent="0.3">
      <c r="A11" s="198" t="s">
        <v>1054</v>
      </c>
      <c r="B11" s="232">
        <f t="shared" si="0"/>
        <v>643194805.83000004</v>
      </c>
      <c r="C11" s="199">
        <v>364114555.48000002</v>
      </c>
      <c r="D11" s="199">
        <v>16519607</v>
      </c>
      <c r="E11" s="199">
        <v>168994861.99999997</v>
      </c>
      <c r="F11" s="199">
        <v>2254251.35</v>
      </c>
      <c r="G11" s="199">
        <v>10282910</v>
      </c>
      <c r="H11" s="199">
        <v>50550000</v>
      </c>
      <c r="I11" s="199"/>
      <c r="J11" s="199"/>
      <c r="K11" s="200">
        <v>30478620</v>
      </c>
    </row>
    <row r="12" spans="1:11" ht="18" customHeight="1" thickTop="1" thickBot="1" x14ac:dyDescent="0.3">
      <c r="A12" s="198" t="s">
        <v>1045</v>
      </c>
      <c r="B12" s="232">
        <f t="shared" si="0"/>
        <v>101658960.83</v>
      </c>
      <c r="C12" s="199">
        <v>6804460.8300000001</v>
      </c>
      <c r="D12" s="199">
        <v>5727500</v>
      </c>
      <c r="E12" s="199">
        <v>38000</v>
      </c>
      <c r="F12" s="199"/>
      <c r="G12" s="199">
        <v>2969000</v>
      </c>
      <c r="H12" s="199">
        <v>86120000</v>
      </c>
      <c r="I12" s="199"/>
      <c r="J12" s="199"/>
      <c r="K12" s="200"/>
    </row>
    <row r="13" spans="1:11" ht="16.5" thickTop="1" thickBot="1" x14ac:dyDescent="0.3">
      <c r="A13" s="198" t="s">
        <v>1046</v>
      </c>
      <c r="B13" s="232">
        <f t="shared" si="0"/>
        <v>1675000</v>
      </c>
      <c r="C13" s="202"/>
      <c r="D13" s="202">
        <v>213000</v>
      </c>
      <c r="E13" s="202">
        <v>0</v>
      </c>
      <c r="F13" s="202"/>
      <c r="G13" s="202">
        <v>1462000</v>
      </c>
      <c r="H13" s="202"/>
      <c r="I13" s="202"/>
      <c r="J13" s="202"/>
      <c r="K13" s="203"/>
    </row>
    <row r="14" spans="1:11" ht="34.5" customHeight="1" thickTop="1" thickBot="1" x14ac:dyDescent="0.3">
      <c r="A14" s="198" t="s">
        <v>1047</v>
      </c>
      <c r="B14" s="232">
        <f t="shared" si="0"/>
        <v>146673563.53999999</v>
      </c>
      <c r="C14" s="202">
        <v>3493628.5399999996</v>
      </c>
      <c r="D14" s="202">
        <v>722000</v>
      </c>
      <c r="E14" s="202">
        <v>85000</v>
      </c>
      <c r="F14" s="202">
        <v>107372935</v>
      </c>
      <c r="G14" s="202"/>
      <c r="H14" s="202">
        <v>35000000</v>
      </c>
      <c r="I14" s="202"/>
      <c r="J14" s="202"/>
      <c r="K14" s="203"/>
    </row>
    <row r="15" spans="1:11" ht="23.25" customHeight="1" thickTop="1" thickBot="1" x14ac:dyDescent="0.3">
      <c r="A15" s="198" t="s">
        <v>1048</v>
      </c>
      <c r="B15" s="232">
        <f t="shared" si="0"/>
        <v>220810443.58000001</v>
      </c>
      <c r="C15" s="202">
        <v>200767793.58000001</v>
      </c>
      <c r="D15" s="202">
        <v>5942100</v>
      </c>
      <c r="E15" s="202">
        <v>23000</v>
      </c>
      <c r="F15" s="202">
        <v>1006000</v>
      </c>
      <c r="G15" s="202">
        <v>13071550</v>
      </c>
      <c r="H15" s="202"/>
      <c r="I15" s="202"/>
      <c r="J15" s="202"/>
      <c r="K15" s="203"/>
    </row>
    <row r="16" spans="1:11" ht="23.25" customHeight="1" thickTop="1" thickBot="1" x14ac:dyDescent="0.3">
      <c r="A16" s="198" t="s">
        <v>1051</v>
      </c>
      <c r="B16" s="232">
        <f t="shared" si="0"/>
        <v>5191500</v>
      </c>
      <c r="C16" s="202"/>
      <c r="D16" s="202">
        <v>3376500</v>
      </c>
      <c r="E16" s="202">
        <v>55000</v>
      </c>
      <c r="F16" s="202"/>
      <c r="G16" s="202">
        <v>1760000</v>
      </c>
      <c r="H16" s="202">
        <v>0</v>
      </c>
      <c r="I16" s="202"/>
      <c r="J16" s="202"/>
      <c r="K16" s="203"/>
    </row>
    <row r="17" spans="1:11" ht="24" customHeight="1" thickTop="1" thickBot="1" x14ac:dyDescent="0.3">
      <c r="A17" s="198" t="s">
        <v>1049</v>
      </c>
      <c r="B17" s="232">
        <f t="shared" si="0"/>
        <v>505280525.97000003</v>
      </c>
      <c r="C17" s="202">
        <v>142929618.97000003</v>
      </c>
      <c r="D17" s="202">
        <v>28481943</v>
      </c>
      <c r="E17" s="202">
        <v>114883042</v>
      </c>
      <c r="F17" s="202">
        <v>214980870</v>
      </c>
      <c r="G17" s="202">
        <v>4005052</v>
      </c>
      <c r="H17" s="202"/>
      <c r="I17" s="202"/>
      <c r="J17" s="202"/>
      <c r="K17" s="203"/>
    </row>
    <row r="18" spans="1:11" ht="23.25" customHeight="1" thickTop="1" thickBot="1" x14ac:dyDescent="0.3">
      <c r="A18" s="204" t="s">
        <v>1050</v>
      </c>
      <c r="B18" s="232">
        <f>C18+D18+E18+F18+G18+H18+I18+J18+K18</f>
        <v>8956820</v>
      </c>
      <c r="C18" s="205"/>
      <c r="D18" s="205">
        <v>4403500</v>
      </c>
      <c r="E18" s="205">
        <v>190000</v>
      </c>
      <c r="F18" s="205">
        <v>150000</v>
      </c>
      <c r="G18" s="205">
        <v>4213320</v>
      </c>
      <c r="H18" s="205"/>
      <c r="I18" s="205"/>
      <c r="J18" s="205"/>
      <c r="K18" s="206"/>
    </row>
    <row r="19" spans="1:11" ht="15.75" thickBot="1" x14ac:dyDescent="0.3">
      <c r="A19" s="3" t="s">
        <v>10</v>
      </c>
      <c r="B19" s="233">
        <f t="shared" ref="B19:K19" si="1">SUM(B3:B18)</f>
        <v>1734464617.3300002</v>
      </c>
      <c r="C19" s="233">
        <f>SUM(C3:C18)</f>
        <v>746351197.63000011</v>
      </c>
      <c r="D19" s="233">
        <f t="shared" si="1"/>
        <v>69942470</v>
      </c>
      <c r="E19" s="233">
        <f>SUM(E3:E18)</f>
        <v>289084904</v>
      </c>
      <c r="F19" s="233">
        <f t="shared" si="1"/>
        <v>375517625.69999999</v>
      </c>
      <c r="G19" s="233">
        <f t="shared" si="1"/>
        <v>49919800</v>
      </c>
      <c r="H19" s="233">
        <f t="shared" si="1"/>
        <v>173170000</v>
      </c>
      <c r="I19" s="233">
        <f t="shared" si="1"/>
        <v>0</v>
      </c>
      <c r="J19" s="233">
        <f t="shared" si="1"/>
        <v>0</v>
      </c>
      <c r="K19" s="233">
        <f t="shared" si="1"/>
        <v>30478620</v>
      </c>
    </row>
    <row r="20" spans="1:11" x14ac:dyDescent="0.25">
      <c r="B20" s="207"/>
    </row>
  </sheetData>
  <mergeCells count="1">
    <mergeCell ref="A1:K1"/>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11"/>
  <sheetViews>
    <sheetView workbookViewId="0">
      <selection activeCell="A6" sqref="A6"/>
    </sheetView>
  </sheetViews>
  <sheetFormatPr baseColWidth="10" defaultRowHeight="15" x14ac:dyDescent="0.25"/>
  <cols>
    <col min="2" max="2" width="15.7109375" customWidth="1"/>
    <col min="3" max="3" width="15.28515625" customWidth="1"/>
    <col min="4" max="4" width="19.5703125" bestFit="1" customWidth="1"/>
    <col min="5" max="5" width="15.28515625" bestFit="1" customWidth="1"/>
    <col min="6" max="6" width="20" bestFit="1" customWidth="1"/>
  </cols>
  <sheetData>
    <row r="1" spans="1:6" ht="15.75" thickBot="1" x14ac:dyDescent="0.3">
      <c r="A1" s="267" t="s">
        <v>858</v>
      </c>
      <c r="B1" s="267"/>
      <c r="C1" s="267"/>
      <c r="D1" s="267"/>
      <c r="E1" s="267"/>
      <c r="F1" s="267"/>
    </row>
    <row r="2" spans="1:6" ht="15.75" thickBot="1" x14ac:dyDescent="0.3">
      <c r="A2" s="166" t="s">
        <v>852</v>
      </c>
      <c r="B2" s="167" t="s">
        <v>853</v>
      </c>
      <c r="C2" s="167" t="s">
        <v>854</v>
      </c>
      <c r="D2" s="168" t="s">
        <v>855</v>
      </c>
      <c r="E2" s="167" t="s">
        <v>856</v>
      </c>
      <c r="F2" s="168" t="s">
        <v>857</v>
      </c>
    </row>
    <row r="3" spans="1:6" ht="15.75" thickBot="1" x14ac:dyDescent="0.3">
      <c r="A3" s="210"/>
      <c r="B3" s="209"/>
      <c r="C3" s="211">
        <f>F3+E3</f>
        <v>0</v>
      </c>
      <c r="D3" s="214"/>
      <c r="E3" s="211"/>
      <c r="F3" s="213"/>
    </row>
    <row r="4" spans="1:6" ht="15.75" thickBot="1" x14ac:dyDescent="0.3">
      <c r="A4" s="271" t="s">
        <v>14</v>
      </c>
      <c r="B4" s="272"/>
      <c r="C4" s="212">
        <f>C3</f>
        <v>0</v>
      </c>
      <c r="D4" s="215">
        <f>D3</f>
        <v>0</v>
      </c>
      <c r="E4" s="212">
        <f>E3</f>
        <v>0</v>
      </c>
      <c r="F4" s="212">
        <f>F3</f>
        <v>0</v>
      </c>
    </row>
    <row r="5" spans="1:6" x14ac:dyDescent="0.25">
      <c r="A5" s="169"/>
    </row>
    <row r="11" spans="1:6" x14ac:dyDescent="0.25">
      <c r="D11" s="207"/>
    </row>
  </sheetData>
  <mergeCells count="2">
    <mergeCell ref="A4:B4"/>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5"/>
  <sheetViews>
    <sheetView workbookViewId="0">
      <selection activeCell="C3" sqref="C3"/>
    </sheetView>
  </sheetViews>
  <sheetFormatPr baseColWidth="10" defaultRowHeight="15" x14ac:dyDescent="0.25"/>
  <cols>
    <col min="2" max="2" width="22.5703125" customWidth="1"/>
    <col min="3" max="3" width="13.140625" customWidth="1"/>
  </cols>
  <sheetData>
    <row r="1" spans="1:3" ht="15.75" thickBot="1" x14ac:dyDescent="0.3">
      <c r="A1" s="275" t="s">
        <v>918</v>
      </c>
      <c r="B1" s="275"/>
      <c r="C1" s="275"/>
    </row>
    <row r="2" spans="1:3" ht="30" customHeight="1" thickBot="1" x14ac:dyDescent="0.3">
      <c r="A2" s="273" t="s">
        <v>859</v>
      </c>
      <c r="B2" s="274"/>
      <c r="C2" s="167" t="s">
        <v>12</v>
      </c>
    </row>
    <row r="3" spans="1:3" ht="30.75" thickBot="1" x14ac:dyDescent="0.3">
      <c r="A3" s="79">
        <v>4250</v>
      </c>
      <c r="B3" s="117" t="s">
        <v>860</v>
      </c>
      <c r="C3" s="118">
        <v>600000</v>
      </c>
    </row>
    <row r="4" spans="1:3" ht="15.75" thickBot="1" x14ac:dyDescent="0.3">
      <c r="A4" s="273" t="s">
        <v>14</v>
      </c>
      <c r="B4" s="274"/>
      <c r="C4" s="80"/>
    </row>
    <row r="5" spans="1:3" x14ac:dyDescent="0.25">
      <c r="B5" s="171" t="s">
        <v>861</v>
      </c>
    </row>
  </sheetData>
  <mergeCells count="3">
    <mergeCell ref="A2:B2"/>
    <mergeCell ref="A4:B4"/>
    <mergeCell ref="A1:C1"/>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4"/>
  <sheetViews>
    <sheetView workbookViewId="0">
      <selection activeCell="C3" sqref="C3"/>
    </sheetView>
  </sheetViews>
  <sheetFormatPr baseColWidth="10" defaultRowHeight="15" x14ac:dyDescent="0.25"/>
  <cols>
    <col min="1" max="1" width="18.140625" customWidth="1"/>
    <col min="2" max="2" width="37.85546875" customWidth="1"/>
    <col min="3" max="3" width="12.5703125" customWidth="1"/>
  </cols>
  <sheetData>
    <row r="1" spans="1:3" ht="15.75" thickBot="1" x14ac:dyDescent="0.3">
      <c r="A1" s="270" t="s">
        <v>926</v>
      </c>
      <c r="B1" s="270"/>
      <c r="C1" s="270"/>
    </row>
    <row r="2" spans="1:3" ht="45" customHeight="1" thickBot="1" x14ac:dyDescent="0.3">
      <c r="A2" s="110" t="s">
        <v>862</v>
      </c>
      <c r="B2" s="167"/>
      <c r="C2" s="167" t="s">
        <v>12</v>
      </c>
    </row>
    <row r="3" spans="1:3" ht="45.75" thickBot="1" x14ac:dyDescent="0.3">
      <c r="A3" s="79">
        <v>4457</v>
      </c>
      <c r="B3" s="117" t="s">
        <v>863</v>
      </c>
      <c r="C3" s="81">
        <v>2500000</v>
      </c>
    </row>
    <row r="4" spans="1:3" ht="15.75" thickBot="1" x14ac:dyDescent="0.3">
      <c r="A4" s="172" t="s">
        <v>14</v>
      </c>
      <c r="B4" s="167"/>
      <c r="C4" s="208">
        <f>C3</f>
        <v>2500000</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44"/>
  <sheetViews>
    <sheetView topLeftCell="A2" workbookViewId="0">
      <selection activeCell="B4" sqref="B4:C11"/>
    </sheetView>
  </sheetViews>
  <sheetFormatPr baseColWidth="10" defaultRowHeight="15" x14ac:dyDescent="0.25"/>
  <cols>
    <col min="2" max="2" width="59.140625" customWidth="1"/>
    <col min="3" max="3" width="14.7109375" customWidth="1"/>
    <col min="4" max="4" width="39.42578125" customWidth="1"/>
  </cols>
  <sheetData>
    <row r="1" spans="1:4" ht="15.75" thickBot="1" x14ac:dyDescent="0.3">
      <c r="A1" s="270" t="s">
        <v>927</v>
      </c>
      <c r="B1" s="270"/>
      <c r="C1" s="270"/>
      <c r="D1" s="270"/>
    </row>
    <row r="2" spans="1:4" ht="15.75" thickBot="1" x14ac:dyDescent="0.3">
      <c r="A2" s="278" t="s">
        <v>17</v>
      </c>
      <c r="B2" s="279"/>
      <c r="C2" s="9" t="s">
        <v>12</v>
      </c>
      <c r="D2" s="9" t="s">
        <v>16</v>
      </c>
    </row>
    <row r="3" spans="1:4" ht="30.75" thickBot="1" x14ac:dyDescent="0.3">
      <c r="A3" s="280">
        <v>4210</v>
      </c>
      <c r="B3" s="10" t="s">
        <v>22</v>
      </c>
      <c r="C3" s="20">
        <f>+SUM(C4:C11)</f>
        <v>292827625.69999999</v>
      </c>
      <c r="D3" s="11"/>
    </row>
    <row r="4" spans="1:4" x14ac:dyDescent="0.25">
      <c r="A4" s="281"/>
      <c r="B4" s="12" t="s">
        <v>1055</v>
      </c>
      <c r="C4" s="21">
        <v>3000000</v>
      </c>
      <c r="D4" s="31" t="s">
        <v>28</v>
      </c>
    </row>
    <row r="5" spans="1:4" x14ac:dyDescent="0.25">
      <c r="A5" s="281"/>
      <c r="B5" s="12" t="s">
        <v>1056</v>
      </c>
      <c r="C5" s="21">
        <v>5200000</v>
      </c>
      <c r="D5" s="31" t="s">
        <v>28</v>
      </c>
    </row>
    <row r="6" spans="1:4" x14ac:dyDescent="0.25">
      <c r="A6" s="281"/>
      <c r="B6" s="12" t="s">
        <v>1060</v>
      </c>
      <c r="C6" s="21">
        <v>33316935</v>
      </c>
      <c r="D6" s="31" t="s">
        <v>13</v>
      </c>
    </row>
    <row r="7" spans="1:4" x14ac:dyDescent="0.25">
      <c r="A7" s="281"/>
      <c r="B7" s="12" t="s">
        <v>1061</v>
      </c>
      <c r="C7" s="21">
        <v>3651559</v>
      </c>
      <c r="D7" s="31" t="s">
        <v>27</v>
      </c>
    </row>
    <row r="8" spans="1:4" ht="30" x14ac:dyDescent="0.25">
      <c r="A8" s="281"/>
      <c r="B8" s="12" t="s">
        <v>1063</v>
      </c>
      <c r="C8" s="21">
        <v>1654251.35</v>
      </c>
      <c r="D8" s="31" t="s">
        <v>28</v>
      </c>
    </row>
    <row r="9" spans="1:4" ht="30" x14ac:dyDescent="0.25">
      <c r="A9" s="281"/>
      <c r="B9" s="12" t="s">
        <v>1057</v>
      </c>
      <c r="C9" s="21">
        <v>30018010.350000001</v>
      </c>
      <c r="D9" s="31" t="s">
        <v>28</v>
      </c>
    </row>
    <row r="10" spans="1:4" x14ac:dyDescent="0.25">
      <c r="A10" s="281"/>
      <c r="B10" s="12" t="s">
        <v>1058</v>
      </c>
      <c r="C10" s="21">
        <v>214980870</v>
      </c>
      <c r="D10" s="31" t="s">
        <v>28</v>
      </c>
    </row>
    <row r="11" spans="1:4" ht="15.75" thickBot="1" x14ac:dyDescent="0.3">
      <c r="A11" s="281"/>
      <c r="B11" s="12" t="s">
        <v>1059</v>
      </c>
      <c r="C11" s="29">
        <v>1006000</v>
      </c>
      <c r="D11" s="31" t="s">
        <v>26</v>
      </c>
    </row>
    <row r="12" spans="1:4" ht="15.75" thickBot="1" x14ac:dyDescent="0.3">
      <c r="A12" s="280">
        <v>4420</v>
      </c>
      <c r="B12" s="16" t="s">
        <v>1082</v>
      </c>
      <c r="C12" s="22">
        <f>+C13</f>
        <v>1800000</v>
      </c>
      <c r="D12" s="30"/>
    </row>
    <row r="13" spans="1:4" ht="15.75" thickBot="1" x14ac:dyDescent="0.3">
      <c r="A13" s="281"/>
      <c r="B13" s="13" t="s">
        <v>1081</v>
      </c>
      <c r="C13" s="24">
        <v>1800000</v>
      </c>
      <c r="D13" s="30" t="s">
        <v>28</v>
      </c>
    </row>
    <row r="14" spans="1:4" ht="15.75" thickBot="1" x14ac:dyDescent="0.3">
      <c r="A14" s="280">
        <v>4410</v>
      </c>
      <c r="B14" s="17" t="s">
        <v>18</v>
      </c>
      <c r="C14" s="27">
        <f>SUM(C15:C20)</f>
        <v>60755000</v>
      </c>
      <c r="D14" s="30"/>
    </row>
    <row r="15" spans="1:4" ht="15.75" thickBot="1" x14ac:dyDescent="0.3">
      <c r="A15" s="281"/>
      <c r="B15" s="14" t="s">
        <v>1071</v>
      </c>
      <c r="C15" s="23">
        <v>6000000</v>
      </c>
      <c r="D15" s="30" t="s">
        <v>29</v>
      </c>
    </row>
    <row r="16" spans="1:4" ht="15.75" thickBot="1" x14ac:dyDescent="0.3">
      <c r="A16" s="281"/>
      <c r="B16" s="13" t="s">
        <v>1072</v>
      </c>
      <c r="C16" s="24">
        <v>6000000</v>
      </c>
      <c r="D16" s="30" t="s">
        <v>1080</v>
      </c>
    </row>
    <row r="17" spans="1:4" ht="15.75" thickBot="1" x14ac:dyDescent="0.3">
      <c r="A17" s="281"/>
      <c r="B17" s="13" t="s">
        <v>1073</v>
      </c>
      <c r="C17" s="24">
        <v>4255000</v>
      </c>
      <c r="D17" s="30" t="s">
        <v>1079</v>
      </c>
    </row>
    <row r="18" spans="1:4" ht="15.75" thickBot="1" x14ac:dyDescent="0.3">
      <c r="A18" s="281"/>
      <c r="B18" s="13" t="s">
        <v>1074</v>
      </c>
      <c r="C18" s="24">
        <v>36000000</v>
      </c>
      <c r="D18" s="30" t="s">
        <v>1078</v>
      </c>
    </row>
    <row r="19" spans="1:4" ht="15.75" thickBot="1" x14ac:dyDescent="0.3">
      <c r="A19" s="281"/>
      <c r="B19" s="13" t="s">
        <v>1075</v>
      </c>
      <c r="C19" s="24">
        <v>7000000</v>
      </c>
      <c r="D19" s="30" t="s">
        <v>1077</v>
      </c>
    </row>
    <row r="20" spans="1:4" ht="15.75" thickBot="1" x14ac:dyDescent="0.3">
      <c r="A20" s="281"/>
      <c r="B20" s="13" t="s">
        <v>1076</v>
      </c>
      <c r="C20" s="24">
        <v>1500000</v>
      </c>
      <c r="D20" s="30" t="s">
        <v>28</v>
      </c>
    </row>
    <row r="21" spans="1:4" ht="15.75" thickBot="1" x14ac:dyDescent="0.3">
      <c r="A21" s="276">
        <v>4450</v>
      </c>
      <c r="B21" s="17" t="s">
        <v>19</v>
      </c>
      <c r="C21" s="27">
        <f>C22+C23</f>
        <v>2500000</v>
      </c>
      <c r="D21" s="30"/>
    </row>
    <row r="22" spans="1:4" ht="15.75" thickBot="1" x14ac:dyDescent="0.3">
      <c r="A22" s="277"/>
      <c r="B22" s="14" t="s">
        <v>1076</v>
      </c>
      <c r="C22" s="23">
        <v>2500000</v>
      </c>
      <c r="D22" s="30" t="s">
        <v>34</v>
      </c>
    </row>
    <row r="23" spans="1:4" ht="30.75" thickBot="1" x14ac:dyDescent="0.3">
      <c r="A23" s="282"/>
      <c r="B23" s="15"/>
      <c r="C23" s="25"/>
      <c r="D23" s="30" t="s">
        <v>1083</v>
      </c>
    </row>
    <row r="24" spans="1:4" ht="15.75" thickBot="1" x14ac:dyDescent="0.3">
      <c r="A24" s="280">
        <v>4460</v>
      </c>
      <c r="B24" s="17" t="s">
        <v>1084</v>
      </c>
      <c r="C24" s="27">
        <f>C25+C26</f>
        <v>145000</v>
      </c>
      <c r="D24" s="30"/>
    </row>
    <row r="25" spans="1:4" ht="30.75" thickBot="1" x14ac:dyDescent="0.3">
      <c r="A25" s="281"/>
      <c r="B25" s="19" t="s">
        <v>1085</v>
      </c>
      <c r="C25" s="26">
        <v>144000</v>
      </c>
      <c r="D25" s="30" t="s">
        <v>28</v>
      </c>
    </row>
    <row r="26" spans="1:4" ht="15.75" thickBot="1" x14ac:dyDescent="0.3">
      <c r="A26" s="283"/>
      <c r="B26" s="19" t="s">
        <v>1076</v>
      </c>
      <c r="C26" s="26">
        <v>1000</v>
      </c>
      <c r="D26" s="30" t="s">
        <v>28</v>
      </c>
    </row>
    <row r="27" spans="1:4" ht="15.75" thickBot="1" x14ac:dyDescent="0.3">
      <c r="A27" s="280">
        <v>4330</v>
      </c>
      <c r="B27" s="17" t="s">
        <v>20</v>
      </c>
      <c r="C27" s="27">
        <f>C28</f>
        <v>1500000</v>
      </c>
      <c r="D27" s="30"/>
    </row>
    <row r="28" spans="1:4" ht="15.75" thickBot="1" x14ac:dyDescent="0.3">
      <c r="A28" s="283"/>
      <c r="B28" s="19" t="s">
        <v>1067</v>
      </c>
      <c r="C28" s="26">
        <v>1500000</v>
      </c>
      <c r="D28" s="30" t="s">
        <v>30</v>
      </c>
    </row>
    <row r="29" spans="1:4" ht="15.75" thickBot="1" x14ac:dyDescent="0.3">
      <c r="A29" s="276">
        <v>4310</v>
      </c>
      <c r="B29" s="17" t="s">
        <v>21</v>
      </c>
      <c r="C29" s="27">
        <f>SUM(C30:C34)</f>
        <v>4990000</v>
      </c>
      <c r="D29" s="30"/>
    </row>
    <row r="30" spans="1:4" ht="15.75" thickBot="1" x14ac:dyDescent="0.3">
      <c r="A30" s="277"/>
      <c r="B30" s="13" t="s">
        <v>1064</v>
      </c>
      <c r="C30" s="24">
        <v>500000</v>
      </c>
      <c r="D30" s="30" t="s">
        <v>31</v>
      </c>
    </row>
    <row r="31" spans="1:4" ht="15.75" thickBot="1" x14ac:dyDescent="0.3">
      <c r="A31" s="277"/>
      <c r="B31" s="13" t="s">
        <v>1065</v>
      </c>
      <c r="C31" s="24">
        <v>500000</v>
      </c>
      <c r="D31" s="30" t="s">
        <v>31</v>
      </c>
    </row>
    <row r="32" spans="1:4" ht="15.75" thickBot="1" x14ac:dyDescent="0.3">
      <c r="A32" s="277"/>
      <c r="B32" s="13" t="s">
        <v>1066</v>
      </c>
      <c r="C32" s="24">
        <v>440000</v>
      </c>
      <c r="D32" s="30" t="s">
        <v>31</v>
      </c>
    </row>
    <row r="33" spans="1:4" ht="15.75" thickBot="1" x14ac:dyDescent="0.3">
      <c r="A33" s="277"/>
      <c r="B33" s="13" t="s">
        <v>1067</v>
      </c>
      <c r="C33" s="24">
        <v>2500000</v>
      </c>
      <c r="D33" s="30" t="s">
        <v>31</v>
      </c>
    </row>
    <row r="34" spans="1:4" ht="15.75" thickBot="1" x14ac:dyDescent="0.3">
      <c r="A34" s="277"/>
      <c r="B34" s="13" t="s">
        <v>1068</v>
      </c>
      <c r="C34" s="24">
        <v>1050000</v>
      </c>
      <c r="D34" s="30" t="s">
        <v>31</v>
      </c>
    </row>
    <row r="35" spans="1:4" ht="15.75" thickBot="1" x14ac:dyDescent="0.3">
      <c r="A35" s="280">
        <v>4430</v>
      </c>
      <c r="B35" s="17" t="s">
        <v>23</v>
      </c>
      <c r="C35" s="27">
        <f>+C36</f>
        <v>6000000</v>
      </c>
      <c r="D35" s="30"/>
    </row>
    <row r="36" spans="1:4" ht="15.75" thickBot="1" x14ac:dyDescent="0.3">
      <c r="A36" s="281"/>
      <c r="B36" s="14" t="s">
        <v>1081</v>
      </c>
      <c r="C36" s="23">
        <v>6000000</v>
      </c>
      <c r="D36" s="30" t="s">
        <v>28</v>
      </c>
    </row>
    <row r="37" spans="1:4" ht="15.75" thickBot="1" x14ac:dyDescent="0.3">
      <c r="A37" s="280">
        <v>4480</v>
      </c>
      <c r="B37" s="17" t="s">
        <v>24</v>
      </c>
      <c r="C37" s="27">
        <f>C38</f>
        <v>150000</v>
      </c>
      <c r="D37" s="30"/>
    </row>
    <row r="38" spans="1:4" ht="15.75" thickBot="1" x14ac:dyDescent="0.3">
      <c r="A38" s="283"/>
      <c r="B38" s="19" t="s">
        <v>1086</v>
      </c>
      <c r="C38" s="26">
        <v>150000</v>
      </c>
      <c r="D38" s="30" t="s">
        <v>32</v>
      </c>
    </row>
    <row r="39" spans="1:4" ht="30.75" thickBot="1" x14ac:dyDescent="0.3">
      <c r="A39" s="276">
        <v>4250</v>
      </c>
      <c r="B39" s="18" t="s">
        <v>25</v>
      </c>
      <c r="C39" s="27">
        <f>C40</f>
        <v>600000</v>
      </c>
      <c r="D39" s="30"/>
    </row>
    <row r="40" spans="1:4" ht="15.75" thickBot="1" x14ac:dyDescent="0.3">
      <c r="A40" s="282"/>
      <c r="B40" s="19" t="s">
        <v>1062</v>
      </c>
      <c r="C40" s="26">
        <v>600000</v>
      </c>
      <c r="D40" s="30" t="s">
        <v>33</v>
      </c>
    </row>
    <row r="41" spans="1:4" ht="15.75" thickBot="1" x14ac:dyDescent="0.3">
      <c r="A41" s="276">
        <v>4351</v>
      </c>
      <c r="B41" s="18" t="s">
        <v>1070</v>
      </c>
      <c r="C41" s="27">
        <f>C42</f>
        <v>4250000</v>
      </c>
      <c r="D41" s="30"/>
    </row>
    <row r="42" spans="1:4" ht="15.75" thickBot="1" x14ac:dyDescent="0.3">
      <c r="A42" s="282"/>
      <c r="B42" s="19" t="s">
        <v>1069</v>
      </c>
      <c r="C42" s="26">
        <v>4250000</v>
      </c>
      <c r="D42" s="31" t="s">
        <v>28</v>
      </c>
    </row>
    <row r="43" spans="1:4" ht="15.75" thickBot="1" x14ac:dyDescent="0.3">
      <c r="A43" s="278" t="s">
        <v>14</v>
      </c>
      <c r="B43" s="279"/>
      <c r="C43" s="284">
        <f>C3+C12+C14+C21+C24+C27+C29+C35+C37+C41+C39</f>
        <v>375517625.69999999</v>
      </c>
      <c r="D43" s="285"/>
    </row>
    <row r="44" spans="1:4" x14ac:dyDescent="0.25">
      <c r="C44" s="242"/>
    </row>
  </sheetData>
  <mergeCells count="15">
    <mergeCell ref="A35:A36"/>
    <mergeCell ref="A37:A38"/>
    <mergeCell ref="A41:A42"/>
    <mergeCell ref="C43:D43"/>
    <mergeCell ref="A43:B43"/>
    <mergeCell ref="A39:A40"/>
    <mergeCell ref="A29:A34"/>
    <mergeCell ref="A2:B2"/>
    <mergeCell ref="A3:A11"/>
    <mergeCell ref="A12:A13"/>
    <mergeCell ref="A1:D1"/>
    <mergeCell ref="A14:A20"/>
    <mergeCell ref="A21:A23"/>
    <mergeCell ref="A27:A28"/>
    <mergeCell ref="A24:A26"/>
  </mergeCells>
  <pageMargins left="0.70866141732283472" right="0.70866141732283472" top="0.74803149606299213" bottom="0.74803149606299213" header="0.31496062992125984" footer="0.31496062992125984"/>
  <pageSetup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6</vt:i4>
      </vt:variant>
    </vt:vector>
  </HeadingPairs>
  <TitlesOfParts>
    <vt:vector size="46" baseType="lpstr">
      <vt:lpstr>2015-2016</vt:lpstr>
      <vt:lpstr> CLASIF. POR GASTO</vt:lpstr>
      <vt:lpstr>CLASIFIC. ECONÓMICA</vt:lpstr>
      <vt:lpstr>CLASIFIC. FUNCIONAL</vt:lpstr>
      <vt:lpstr>CLASIFIC. PROGRAMÁTICA</vt:lpstr>
      <vt:lpstr>REC. CONCURRENTES</vt:lpstr>
      <vt:lpstr>FIDEICOMISOS</vt:lpstr>
      <vt:lpstr>OTRAS ASIGNACIONES</vt:lpstr>
      <vt:lpstr>SUBSIDIOS, SUBVENCIONES, AYUDAS</vt:lpstr>
      <vt:lpstr>AYUDAS POR SINIESTROS</vt:lpstr>
      <vt:lpstr>PRESTAC. SINDICALES</vt:lpstr>
      <vt:lpstr>SEGURIDAD PÚBLICA</vt:lpstr>
      <vt:lpstr>JUBILACIONES</vt:lpstr>
      <vt:lpstr>DEUDA PÚBLICA</vt:lpstr>
      <vt:lpstr>COMPOSICIÓN DEUDA</vt:lpstr>
      <vt:lpstr>PARTICIPACIONES FEDERALES</vt:lpstr>
      <vt:lpstr>APORTACIONES DE LA FEDERACION</vt:lpstr>
      <vt:lpstr>FONDOS FEDERALIZADOS</vt:lpstr>
      <vt:lpstr>MAXIMOS CONTRATACION OBRA</vt:lpstr>
      <vt:lpstr>CLASIFCACION POR OBJETO GASTO</vt:lpstr>
      <vt:lpstr>CLASIFIC. GASTO RAMOS AUTON</vt:lpstr>
      <vt:lpstr>CLASIFIC. OBJETO GASTO CABI</vt:lpstr>
      <vt:lpstr>CLASIFIC. OBJETO ORGANOS JURIDI</vt:lpstr>
      <vt:lpstr>CLASIFIC. ADMINISTRATIVA</vt:lpstr>
      <vt:lpstr>ADMINISTRACIÓN DESCENTRALIZADA</vt:lpstr>
      <vt:lpstr>RAMOS AUT.</vt:lpstr>
      <vt:lpstr>OTRAS ENTIDADES</vt:lpstr>
      <vt:lpstr>EROGACIONES PLURIANUALES 1</vt:lpstr>
      <vt:lpstr>EROGACIONES PLURIANUALES 2</vt:lpstr>
      <vt:lpstr>INFRAESTRUCTURA LARGO PLAZO</vt:lpstr>
      <vt:lpstr>CUENTAS BANCARIAS</vt:lpstr>
      <vt:lpstr>NUMERO PLAZAS</vt:lpstr>
      <vt:lpstr>COSTO REMUNERACIONES</vt:lpstr>
      <vt:lpstr>31</vt:lpstr>
      <vt:lpstr>33</vt:lpstr>
      <vt:lpstr>34</vt:lpstr>
      <vt:lpstr>47</vt:lpstr>
      <vt:lpstr>61</vt:lpstr>
      <vt:lpstr>68</vt:lpstr>
      <vt:lpstr>69</vt:lpstr>
      <vt:lpstr>' CLASIF. POR GASTO'!OLE_LINK1</vt:lpstr>
      <vt:lpstr>'31'!OLE_LINK1</vt:lpstr>
      <vt:lpstr>'33'!OLE_LINK1</vt:lpstr>
      <vt:lpstr>'34'!OLE_LINK1</vt:lpstr>
      <vt:lpstr>'47'!OLE_LINK1</vt:lpstr>
      <vt:lpstr>'69'!OLE_LINK1</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2015-02-26T21:22:42Z</cp:lastPrinted>
  <dcterms:created xsi:type="dcterms:W3CDTF">2014-02-12T19:06:10Z</dcterms:created>
  <dcterms:modified xsi:type="dcterms:W3CDTF">2016-07-29T13:49:31Z</dcterms:modified>
</cp:coreProperties>
</file>