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8E8" lockStructure="1"/>
  <bookViews>
    <workbookView xWindow="-105" yWindow="-105" windowWidth="20730" windowHeight="11760" tabRatio="882" firstSheet="12" activeTab="4"/>
  </bookViews>
  <sheets>
    <sheet name="DINAMICA" sheetId="2" state="hidden" r:id="rId1"/>
    <sheet name="Hoja2" sheetId="24" state="hidden" r:id="rId2"/>
    <sheet name="Hoja3" sheetId="25" state="hidden" r:id="rId3"/>
    <sheet name="BASE GENERAL 2023" sheetId="1" state="hidden" r:id="rId4"/>
    <sheet name="Fuente de financiamiento" sheetId="3" r:id="rId5"/>
    <sheet name="Capitulo de gasto" sheetId="4" r:id="rId6"/>
    <sheet name="Capitulo 9000" sheetId="5" r:id="rId7"/>
    <sheet name="Administrativa" sheetId="6" r:id="rId8"/>
    <sheet name="Económica" sheetId="7" r:id="rId9"/>
    <sheet name="Clasificación Funcional" sheetId="8" r:id="rId10"/>
    <sheet name="Estado del presupuesto" sheetId="9" r:id="rId11"/>
    <sheet name="Programa y Proyecto" sheetId="11" r:id="rId12"/>
    <sheet name="Objeto del gasto" sheetId="12" r:id="rId13"/>
    <sheet name="Tipo de gasto" sheetId="13" r:id="rId14"/>
    <sheet name="Subsidios y apoyos" sheetId="14" r:id="rId15"/>
    <sheet name="Etiquetado" sheetId="15" r:id="rId16"/>
    <sheet name="Ley de Ingresos" sheetId="16" r:id="rId17"/>
    <sheet name="Mensualizado" sheetId="19" r:id="rId18"/>
    <sheet name="Dependencia" sheetId="20" r:id="rId19"/>
    <sheet name="Proyección Ingresos" sheetId="21" r:id="rId20"/>
    <sheet name="Proyección Egresos" sheetId="22" r:id="rId21"/>
  </sheets>
  <definedNames>
    <definedName name="_xlnm._FilterDatabase" localSheetId="3" hidden="1">'BASE GENERAL 2023'!$A$1:$AC$309</definedName>
  </definedNames>
  <calcPr calcId="145621"/>
  <pivotCaches>
    <pivotCache cacheId="0" r:id="rId2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F25" i="22" l="1"/>
  <c r="F24" i="22"/>
  <c r="F13" i="22"/>
  <c r="H4" i="22" l="1"/>
  <c r="H5" i="22"/>
  <c r="I5" i="22" s="1"/>
  <c r="J5" i="22" s="1"/>
  <c r="K5" i="22" s="1"/>
  <c r="H9" i="22"/>
  <c r="I9" i="22" s="1"/>
  <c r="J9" i="22" s="1"/>
  <c r="K9" i="22" s="1"/>
  <c r="D24" i="22"/>
  <c r="C24" i="22"/>
  <c r="B24" i="22"/>
  <c r="H23" i="22"/>
  <c r="I23" i="22" s="1"/>
  <c r="J23" i="22" s="1"/>
  <c r="K23" i="22" s="1"/>
  <c r="E22" i="22"/>
  <c r="H21" i="22"/>
  <c r="I21" i="22" s="1"/>
  <c r="J21" i="22" s="1"/>
  <c r="K21" i="22" s="1"/>
  <c r="H20" i="22"/>
  <c r="I20" i="22" s="1"/>
  <c r="J20" i="22" s="1"/>
  <c r="K20" i="22" s="1"/>
  <c r="H19" i="22"/>
  <c r="I19" i="22" s="1"/>
  <c r="J19" i="22" s="1"/>
  <c r="K19" i="22" s="1"/>
  <c r="H18" i="22"/>
  <c r="I18" i="22" s="1"/>
  <c r="J18" i="22" s="1"/>
  <c r="K18" i="22" s="1"/>
  <c r="H17" i="22"/>
  <c r="I17" i="22" s="1"/>
  <c r="J17" i="22" s="1"/>
  <c r="K17" i="22" s="1"/>
  <c r="H16" i="22"/>
  <c r="I16" i="22" s="1"/>
  <c r="J16" i="22" s="1"/>
  <c r="K16" i="22" s="1"/>
  <c r="E13" i="22"/>
  <c r="D13" i="22"/>
  <c r="C13" i="22"/>
  <c r="B13" i="22"/>
  <c r="H12" i="22"/>
  <c r="I12" i="22" s="1"/>
  <c r="J12" i="22" s="1"/>
  <c r="K12" i="22" s="1"/>
  <c r="H11" i="22"/>
  <c r="I11" i="22" s="1"/>
  <c r="J11" i="22" s="1"/>
  <c r="K11" i="22" s="1"/>
  <c r="H10" i="22"/>
  <c r="I10" i="22" s="1"/>
  <c r="J10" i="22" s="1"/>
  <c r="K10" i="22" s="1"/>
  <c r="H8" i="22"/>
  <c r="I8" i="22" s="1"/>
  <c r="J8" i="22" s="1"/>
  <c r="K8" i="22" s="1"/>
  <c r="H7" i="22"/>
  <c r="I7" i="22" s="1"/>
  <c r="J7" i="22" s="1"/>
  <c r="K7" i="22" s="1"/>
  <c r="H6" i="22"/>
  <c r="I6" i="22" s="1"/>
  <c r="J6" i="22" s="1"/>
  <c r="K6" i="22" s="1"/>
  <c r="H22" i="22" l="1"/>
  <c r="I22" i="22" s="1"/>
  <c r="J22" i="22" s="1"/>
  <c r="K22" i="22" s="1"/>
  <c r="E24" i="22"/>
  <c r="B25" i="22"/>
  <c r="C25" i="22"/>
  <c r="D25" i="22"/>
  <c r="G24" i="22"/>
  <c r="H13" i="22"/>
  <c r="I4" i="22"/>
  <c r="G13" i="22"/>
  <c r="E25" i="22"/>
  <c r="H15" i="22"/>
  <c r="G25" i="22" l="1"/>
  <c r="I13" i="22"/>
  <c r="J4" i="22"/>
  <c r="H24" i="22"/>
  <c r="H25" i="22" s="1"/>
  <c r="I15" i="22"/>
  <c r="J13" i="22" l="1"/>
  <c r="K4" i="22"/>
  <c r="K13" i="22" s="1"/>
  <c r="I24" i="22"/>
  <c r="I25" i="22" s="1"/>
  <c r="J15" i="22"/>
  <c r="J24" i="22" l="1"/>
  <c r="J25" i="22" s="1"/>
  <c r="K15" i="22"/>
  <c r="K24" i="22" s="1"/>
  <c r="K25" i="22" s="1"/>
  <c r="J65" i="21"/>
  <c r="I65" i="21"/>
  <c r="H65" i="21"/>
  <c r="G65" i="21"/>
  <c r="I57" i="21"/>
  <c r="H57" i="21"/>
  <c r="G57" i="21"/>
  <c r="F57" i="21"/>
  <c r="E57" i="21"/>
  <c r="L55" i="21"/>
  <c r="M55" i="21" s="1"/>
  <c r="N55" i="21" s="1"/>
  <c r="O55" i="21" s="1"/>
  <c r="L53" i="21"/>
  <c r="M53" i="21" s="1"/>
  <c r="N53" i="21" s="1"/>
  <c r="O53" i="21" s="1"/>
  <c r="L52" i="21"/>
  <c r="M52" i="21" s="1"/>
  <c r="L51" i="21"/>
  <c r="L69" i="21" s="1"/>
  <c r="K51" i="21"/>
  <c r="J51" i="21"/>
  <c r="I51" i="21"/>
  <c r="H51" i="21"/>
  <c r="G51" i="21"/>
  <c r="F51" i="21"/>
  <c r="E51" i="21"/>
  <c r="E69" i="21" s="1"/>
  <c r="I41" i="21"/>
  <c r="G41" i="21"/>
  <c r="O36" i="21"/>
  <c r="N36" i="21"/>
  <c r="M36" i="21"/>
  <c r="L36" i="21"/>
  <c r="K36" i="21"/>
  <c r="J36" i="21"/>
  <c r="I36" i="21"/>
  <c r="H36" i="21"/>
  <c r="G36" i="21"/>
  <c r="F36" i="21"/>
  <c r="L33" i="21"/>
  <c r="M33" i="21" s="1"/>
  <c r="L32" i="21"/>
  <c r="K32" i="21"/>
  <c r="J32" i="21"/>
  <c r="I32" i="21"/>
  <c r="H32" i="21"/>
  <c r="G32" i="21"/>
  <c r="F32" i="21"/>
  <c r="K31" i="21"/>
  <c r="O25" i="21"/>
  <c r="N25" i="21"/>
  <c r="M25" i="21"/>
  <c r="L25" i="21"/>
  <c r="K25" i="21"/>
  <c r="J25" i="21"/>
  <c r="I25" i="21"/>
  <c r="H25" i="21"/>
  <c r="G25" i="21"/>
  <c r="F25" i="21"/>
  <c r="I22" i="21"/>
  <c r="O6" i="21"/>
  <c r="N6" i="21"/>
  <c r="M6" i="21"/>
  <c r="L6" i="21"/>
  <c r="K6" i="21"/>
  <c r="J6" i="21"/>
  <c r="I6" i="21"/>
  <c r="H6" i="21"/>
  <c r="G6" i="21"/>
  <c r="G69" i="21" s="1"/>
  <c r="F6" i="21"/>
  <c r="F69" i="21" s="1"/>
  <c r="H69" i="21" l="1"/>
  <c r="K69" i="21"/>
  <c r="I69" i="21"/>
  <c r="N52" i="21"/>
  <c r="M51" i="21"/>
  <c r="M32" i="21"/>
  <c r="N33" i="21"/>
  <c r="N51" i="21" l="1"/>
  <c r="O52" i="21"/>
  <c r="O51" i="21" s="1"/>
  <c r="O33" i="21"/>
  <c r="O32" i="21" s="1"/>
  <c r="N32" i="21"/>
  <c r="M69" i="21"/>
  <c r="N69" i="21" l="1"/>
  <c r="O69" i="21"/>
  <c r="D5" i="19" l="1"/>
  <c r="D7" i="19"/>
  <c r="D8" i="19"/>
  <c r="D9" i="19"/>
  <c r="D10" i="19"/>
  <c r="D12" i="19"/>
  <c r="D13" i="19"/>
  <c r="D14" i="19"/>
  <c r="D15" i="19"/>
  <c r="D11" i="19" s="1"/>
  <c r="D16" i="19"/>
  <c r="D17" i="19"/>
  <c r="D18" i="19"/>
  <c r="D19" i="19"/>
  <c r="D20" i="19"/>
  <c r="D22" i="19"/>
  <c r="D23" i="19"/>
  <c r="D24" i="19"/>
  <c r="D25" i="19"/>
  <c r="D26" i="19"/>
  <c r="D27" i="19"/>
  <c r="D28" i="19"/>
  <c r="D29" i="19"/>
  <c r="D31" i="19"/>
  <c r="D32" i="19"/>
  <c r="D33" i="19"/>
  <c r="D35" i="19"/>
  <c r="D36" i="19"/>
  <c r="D37" i="19"/>
  <c r="D38" i="19"/>
  <c r="D39" i="19"/>
  <c r="D40" i="19"/>
  <c r="D42" i="19"/>
  <c r="D43" i="19"/>
  <c r="D45" i="19"/>
  <c r="D46" i="19"/>
  <c r="D44" i="19" s="1"/>
  <c r="D6" i="19"/>
  <c r="C5" i="19"/>
  <c r="C11" i="19"/>
  <c r="C21" i="19"/>
  <c r="C30" i="19"/>
  <c r="C34" i="19"/>
  <c r="C41" i="19"/>
  <c r="C44" i="19"/>
  <c r="D21" i="19" l="1"/>
  <c r="D30" i="19"/>
  <c r="D34" i="19"/>
  <c r="D41" i="19"/>
  <c r="D47" i="19"/>
  <c r="C47" i="19"/>
  <c r="A2" i="1" l="1"/>
  <c r="AC112" i="1"/>
  <c r="AC293" i="1" s="1"/>
</calcChain>
</file>

<file path=xl/sharedStrings.xml><?xml version="1.0" encoding="utf-8"?>
<sst xmlns="http://schemas.openxmlformats.org/spreadsheetml/2006/main" count="7230" uniqueCount="1091">
  <si>
    <t>CLAVE</t>
  </si>
  <si>
    <t>Codigo Origen</t>
  </si>
  <si>
    <t>Codigo Subfuncion</t>
  </si>
  <si>
    <t>Codigo Clasifi. Prog</t>
  </si>
  <si>
    <t>Cod. Dependencia</t>
  </si>
  <si>
    <t>Dependencia</t>
  </si>
  <si>
    <t>Codigo Programa</t>
  </si>
  <si>
    <t>Cod. Unidad Ejectura</t>
  </si>
  <si>
    <t>Codigo Proyecto</t>
  </si>
  <si>
    <t>Capitulo codigo</t>
  </si>
  <si>
    <t>Capitulo nombre</t>
  </si>
  <si>
    <t>Partida</t>
  </si>
  <si>
    <t>Descripción</t>
  </si>
  <si>
    <t>Codigo Destino</t>
  </si>
  <si>
    <t>Concepto Destino</t>
  </si>
  <si>
    <t>1.3.4</t>
  </si>
  <si>
    <t>FUNCIÓN PÚBLICA</t>
  </si>
  <si>
    <t>E</t>
  </si>
  <si>
    <t>OFICIALÍA MAYOR</t>
  </si>
  <si>
    <t>GOBIERNO EFECTIVO</t>
  </si>
  <si>
    <t>DIRECCIÓN GENERAL DE ADMINISTRACIÓN</t>
  </si>
  <si>
    <t>SERVICIOS PERSONALES</t>
  </si>
  <si>
    <t>DIETAS</t>
  </si>
  <si>
    <t>SIN DESCRIPCIÓN PARA DESTINOS 00</t>
  </si>
  <si>
    <t>SUELDO BASE AL PERSONAL PERMANENTE</t>
  </si>
  <si>
    <t>PARTICIPACIONES FEDERALES 2023</t>
  </si>
  <si>
    <t>RECURSOS FISCALES 2023</t>
  </si>
  <si>
    <t>SUELDOS BASE AL PERSONAL EVENTUAL</t>
  </si>
  <si>
    <t>PARTICIPACIONES ESTATALES 2023</t>
  </si>
  <si>
    <t>RETRIBUCIONES POR SERVICIOS DE CARÁCTER SOCIAL</t>
  </si>
  <si>
    <t>PRIMAS VACACIONALES</t>
  </si>
  <si>
    <t>GRATIFICACIÓN DE FIN DE AÑO</t>
  </si>
  <si>
    <t>HORAS EXTRAORDINARIAS</t>
  </si>
  <si>
    <t>COMPENSACIONES</t>
  </si>
  <si>
    <t>CUOTAS AL IMSS POR ENFERMEDADES Y MATERNIDAD (Modalidad 38)</t>
  </si>
  <si>
    <t>CUOTAS PARA LA VIVIENDA (IPEJAL 3%)</t>
  </si>
  <si>
    <t>APORTACIONES AL SISTEMA DE RETIRO SEDAR</t>
  </si>
  <si>
    <t>APORTACIONES AL SISTEMA DE RETIRO DE PENSIONES</t>
  </si>
  <si>
    <t>APORTACIONES PARA SEGUROS</t>
  </si>
  <si>
    <t>INDEMNIZACIONES</t>
  </si>
  <si>
    <t>OTRAS PRESTACIONES SOCIALES Y ECONÓMICAS</t>
  </si>
  <si>
    <t>M</t>
  </si>
  <si>
    <t>TESORERÍA MUNICIPAL</t>
  </si>
  <si>
    <t>DIRECCIÓN GENERAL DE INGRESOS</t>
  </si>
  <si>
    <t>RECURSOS RECAUDADOS DE MANERA EFICIENTE PROGRAMADOS</t>
  </si>
  <si>
    <t>MATERIALES Y SUMINISTROS</t>
  </si>
  <si>
    <t>MATERIALES, ÚTILES Y EQUIPOS MENORES DE OFICINA</t>
  </si>
  <si>
    <t>DESPACHO DE LA TESORERÍA MUNICIPAL</t>
  </si>
  <si>
    <t>BIENES ADQUIRIDOS</t>
  </si>
  <si>
    <t>2.4.2</t>
  </si>
  <si>
    <t>CULTURA</t>
  </si>
  <si>
    <t>R</t>
  </si>
  <si>
    <t>COORDINACIÓN GENERAL DE CONSTRUCCIÓN DE COMUNIDAD</t>
  </si>
  <si>
    <t>SOCIEDAD COHESIVA Y RESILENTE</t>
  </si>
  <si>
    <t>DIRECCIÓN GENERAL DE CULTURA</t>
  </si>
  <si>
    <t>POLITICA CULTURAL DE TLAJOMULCO DE ZUÑIGA</t>
  </si>
  <si>
    <t>2.1.5</t>
  </si>
  <si>
    <t>PROTECCIÓN DE LA DIVERSIDAD BIOLÓGICA Y DEL PAISAJE</t>
  </si>
  <si>
    <t>CIUDAD SUSTENTABLE</t>
  </si>
  <si>
    <t>CONTROL DE FELINOS, CANINOS Y VIDA SILVESTRE EN EL MUNICIPIO</t>
  </si>
  <si>
    <t>GABINETE INTEGRAL DE INFRAESTRUCTURA Y SERVICIOS PÚBLICOS</t>
  </si>
  <si>
    <t>INFRAESTRUCTURA Y SERVICIOS PÚBLICOS</t>
  </si>
  <si>
    <t>DIRECCIÓN DE ALUMBRADO PÚBLICO</t>
  </si>
  <si>
    <t>SERVICIO DE MANTENIMIENTO DE ALUMBRADO PÚBLICO</t>
  </si>
  <si>
    <t>DIRECCIÓN GENERAL DE SALUD PÚBLICA</t>
  </si>
  <si>
    <t>SERVICIOS MÉDICOS DE CALIDAD</t>
  </si>
  <si>
    <t>1.7.1</t>
  </si>
  <si>
    <t>POLICÍA</t>
  </si>
  <si>
    <t>COMISARÍA DE LA POLICÍA PREVENTIVA MUNICIPAL</t>
  </si>
  <si>
    <t>SEGURIDAD CIUDADANA</t>
  </si>
  <si>
    <t>EQUIPAMIENTO</t>
  </si>
  <si>
    <t>COORDINACIÓN GENERAL DE GOBIERNO INTELIGENTE E INNOVACIÓN GUBERNAMENTAL</t>
  </si>
  <si>
    <t>SISTEMAS INFORMATICOS MODERNIZADOS RECIBIDOS</t>
  </si>
  <si>
    <t>SECRETARÍA GENERAL DEL AYUNTAMIENTO</t>
  </si>
  <si>
    <t>CORRESPONSABILIDAD SOCIAL (TRANSVERSAL)</t>
  </si>
  <si>
    <t>S</t>
  </si>
  <si>
    <t>INFRAESTRUCTURA TECNOLOGICA ENTREGADA</t>
  </si>
  <si>
    <t>MATERIALES, ÚTILES Y EQUIPOS MENORES DE TECNOLOGÍAS DE LA INFORMACIÓN Y COMUNICACIONES</t>
  </si>
  <si>
    <t>MATERIAL DE LIMPIEZA</t>
  </si>
  <si>
    <t>SERVICIO DE MANTENIMIENTO EN LOS ESPACIOS PÚBLICOS</t>
  </si>
  <si>
    <t>K</t>
  </si>
  <si>
    <t>DIRECCIÓN GENERAL DE OBRAS PÚBLICAS</t>
  </si>
  <si>
    <t>OBRAS DE INFRAESTRUCTURA MUNICIPAL</t>
  </si>
  <si>
    <t>INVERSION PUBLICA</t>
  </si>
  <si>
    <t>EDIFICACIÓN NO  HABITACIONAL</t>
  </si>
  <si>
    <t>COORDINACIÓN GENERAL DE GESTIÓN INTEGRAL DE LA CIUDAD</t>
  </si>
  <si>
    <t>DIRECCIÓN DE PROYECTOS ESTRATEGICOS</t>
  </si>
  <si>
    <t>POLITICA DE INTEGRAL DE LA CIUDAD</t>
  </si>
  <si>
    <t>MATERIALES Y ÚTILES DE ENSEÑANZA</t>
  </si>
  <si>
    <t>1.3.5</t>
  </si>
  <si>
    <t>ASUNTOS JURÍDICOS</t>
  </si>
  <si>
    <t>O</t>
  </si>
  <si>
    <t>SINDICATURA MUNICIPAL</t>
  </si>
  <si>
    <t>DIRECCIÓN GENERAL JURIDÍCA</t>
  </si>
  <si>
    <t>DEFENSORÍA LEGAL</t>
  </si>
  <si>
    <t>MATERIALES PARA EL REGISTRO E IDENTIFICACIÓN DE BIENES Y PERSONAS</t>
  </si>
  <si>
    <t>PRODUCTOS ALIMENTICIOS PARA PERSONAS</t>
  </si>
  <si>
    <t>3.1.1</t>
  </si>
  <si>
    <t>ASUNTOS ECONÓMICOS Y COMERCIALES EN GENERAL</t>
  </si>
  <si>
    <t>COORDINACIÓN GENERAL DE DESARROLLO ECONÓMICO</t>
  </si>
  <si>
    <t>DESARROLLO ECONÓMICO Y EMPLEO</t>
  </si>
  <si>
    <t>ADMINISTRACIÓN CENTRAL DE LA COORDINACIÓN GENERAL DE DESARROLLO ECONÓMICO</t>
  </si>
  <si>
    <t>DIRECCIÓN DE LA SECRETARÍA GENERAL</t>
  </si>
  <si>
    <t>CONDONACIÓN Y/O REDUCCIÓN DE SANCIONES</t>
  </si>
  <si>
    <t>SERVICIOS GENERALES</t>
  </si>
  <si>
    <t>SERVICIOS FINANCIEROS Y BANCARIOS</t>
  </si>
  <si>
    <t>PRESIDENCIA</t>
  </si>
  <si>
    <t>DIRECCIÓN GENERAL DE RELACIONES PÚBLICAS</t>
  </si>
  <si>
    <t>ATENCIÓN A EVENTOS DEL GOBIERNO MUNICIPAL  Y AGENDA GUBERNAMENTAL</t>
  </si>
  <si>
    <t>PRODUCTOS ALIMENTICIOS PARA ANIMALES</t>
  </si>
  <si>
    <t>DIRECCIÓN DE RASTRO MUNICIPAL</t>
  </si>
  <si>
    <t>SACRIFICIO DE BOVINOS Y PORCINOS EN EL RASTRO MUNICIPAL</t>
  </si>
  <si>
    <t>1.7.2</t>
  </si>
  <si>
    <t>PROTECCIÓN CIVIL</t>
  </si>
  <si>
    <t>ADMINISTRACIÓN CENTRAL DE PROTECCIÓN CIVIL Y BOMBEROS</t>
  </si>
  <si>
    <t>PRODUCTOS QUÍMICOS, FARMACÉUTICOS Y DE LABORATORIO ADQUIRIDOS COMO MATERIA PRIMA</t>
  </si>
  <si>
    <t>ESCUELA DE CHARRERIA</t>
  </si>
  <si>
    <t>OTROS PRODUCTOS ADQUIRIDOS COMO MATERIA PRIMA</t>
  </si>
  <si>
    <t>PRODUCTOS MINERALES NO METÁLICOS</t>
  </si>
  <si>
    <t>CONSTRUCCIÓN DE OBRAS PARA EL ABASTECIMIENTO DE AGUA, PETRÓLEO, GAS, ELECTRICIDAD Y TELECOMUNICACIONES</t>
  </si>
  <si>
    <t>ECONOMIA ALIMENTARIA</t>
  </si>
  <si>
    <t>GASTOS DE ORDEN  SOCIAL Y CULTURAL</t>
  </si>
  <si>
    <t>TRANSFERENCIAS, ASIGNACIONES, SUBSIDIOS Y OTRAS AYUDAS</t>
  </si>
  <si>
    <t>SUBSIDIOS A LA PRODUCCIÓN</t>
  </si>
  <si>
    <t>APOYO A INSTITUCIONES</t>
  </si>
  <si>
    <t>AYUDAS SOCIALES A INSTITUCIONES SIN FINES DE LUCRO</t>
  </si>
  <si>
    <t>FIL</t>
  </si>
  <si>
    <t>CEMENTO Y PRODUCTOS DE CONCRETO</t>
  </si>
  <si>
    <t>CONSTRUCCIÓN DE VÍAS DE COMUNICACIÓN</t>
  </si>
  <si>
    <t>CLAD</t>
  </si>
  <si>
    <t>CAL, YESO Y PRODUCTOS DE YESO</t>
  </si>
  <si>
    <t>VIDRIO Y PRODUCTOS DE VIDRIO</t>
  </si>
  <si>
    <t>MATERIAL ELÉCTRICO Y ELECTRÓNICO</t>
  </si>
  <si>
    <t>PRESUPUESTO PARTICIPATIVO</t>
  </si>
  <si>
    <t>2.5.6</t>
  </si>
  <si>
    <t>OTRO SERVICIOS EDUCATIVOS Y ACTIVIDADES INHERENTES</t>
  </si>
  <si>
    <t>APOYO A INSTITUCIONES EDUCATIVAS</t>
  </si>
  <si>
    <t>AYUDAS POR DESASTRES NATURALES Y OTROS SINIESTROS</t>
  </si>
  <si>
    <t>FOEDEN</t>
  </si>
  <si>
    <t>2.2.7</t>
  </si>
  <si>
    <t>DESARROLLO REGIONAL</t>
  </si>
  <si>
    <t>DIRECCIÓN DE VIVIENDA</t>
  </si>
  <si>
    <t>POLÍTICA DE VIVIENDA</t>
  </si>
  <si>
    <t>AYUDAS SOCIALES A PERSONAS</t>
  </si>
  <si>
    <t>ARTÍCULOS METÁLICOS PARA LA CONSTRUCCIÓN</t>
  </si>
  <si>
    <t>2.1.1</t>
  </si>
  <si>
    <t>ORDENACIÓN DE DESECHOS</t>
  </si>
  <si>
    <t>DIRECCIÓN DE ASEO PÚBLICO</t>
  </si>
  <si>
    <t>RECOLECCION DE RESIDUOS SOLIDOS  URBANOS</t>
  </si>
  <si>
    <t>VESTUARIO Y UNIFORMES</t>
  </si>
  <si>
    <t>VIVIENDA PROTEGIDA</t>
  </si>
  <si>
    <t>MATERIALES COMPLEMENTARIOS</t>
  </si>
  <si>
    <t>PRENDAS DE SEGURIDAD Y PROTECCIÓN PERSONAL</t>
  </si>
  <si>
    <t>OTROS MATERIALES Y ARTÍCULOS DE CONSTRUCCIÓN Y REPARACIÓN</t>
  </si>
  <si>
    <t>SERVICIOS DE LIMPIEZA Y MANEJO DE DESECHOS</t>
  </si>
  <si>
    <t>REFACCIONES Y ACCESORIOS MENORES DE EDIFICIOS</t>
  </si>
  <si>
    <t>HERRAMIENTAS MENORES</t>
  </si>
  <si>
    <t>FERTILIZANTES, PESTICIDAS Y OTROS AGROQUÍMICOS</t>
  </si>
  <si>
    <t>ENERGÍA ELÉCTRICA</t>
  </si>
  <si>
    <t>DIRECCÍON GENERAL DE DESARROLLO RURAL</t>
  </si>
  <si>
    <t>PAQUETE AGROECOLÓGICO</t>
  </si>
  <si>
    <t>MEDICINAS Y PRODUCTOS FARMACÉUTICOS</t>
  </si>
  <si>
    <t>EQUIPOS DE PROTECCIÓN  Y HERRAMIENTA MANUAL</t>
  </si>
  <si>
    <t>MATERIALES, ACCESORIOS Y SUMINISTROS MÉDICOS</t>
  </si>
  <si>
    <t>MATERIALES, ACCESORIOS Y SUMINISTROS DE LABORATORIO</t>
  </si>
  <si>
    <t>FIBRAS SINTÉTICAS, HULES PLÁSTICOS Y DERIVADOS</t>
  </si>
  <si>
    <t>OTROS PRODUCTOS QUÍMICOS</t>
  </si>
  <si>
    <t>COMBUSTIBLES, LUBRICANTES Y ADITIVOS</t>
  </si>
  <si>
    <t>DESPLIEGUE OPERATIVO COMISARIA DE LA POLICIA</t>
  </si>
  <si>
    <t>DESPLIEGUE OPERATIVO PROTECCIÓN CIVIL Y SERVICIOS MEDICOS</t>
  </si>
  <si>
    <t>REFACCIONES Y ACCESORIOS MENORES DE EQUIPO DE DEFE</t>
  </si>
  <si>
    <t>P</t>
  </si>
  <si>
    <t>JEFATURA DE GABINETE</t>
  </si>
  <si>
    <t>DESPACHO DE LA JEFATURA DE GABINETE</t>
  </si>
  <si>
    <t>ARRENDAMIENTO DE MAQUINARIA, OTROS EQUIPOS Y HERRAMIENTAS</t>
  </si>
  <si>
    <t>SERVICIOS DE PROTECCIÓN Y SEGURIDAD</t>
  </si>
  <si>
    <t>MATRIALES Y SUMINISTROS PARA SEGURIDAD</t>
  </si>
  <si>
    <t>CAPACITACIÓN</t>
  </si>
  <si>
    <t>PRENDAS DE PROTECCIÓN PARA SEGURIDAD PÚBLICA Y NACIONAL</t>
  </si>
  <si>
    <t>AYUDAS SOCIALES A INSTITUCIONES DE ENSEÑANZA</t>
  </si>
  <si>
    <t>REFACCIONES Y ACCESORIOS MENORES DE EQUIPO DE TRANSPORTE</t>
  </si>
  <si>
    <t>SERVICIO DE UNIDADES MOVILES ARRENDADAS</t>
  </si>
  <si>
    <t>ARRENDAMIENTO DE EQUIPO DE TRANSPORTE</t>
  </si>
  <si>
    <t>BIENES MUEBLES, INMUEBLES E INTANGIBLES</t>
  </si>
  <si>
    <t>HERRAMIENTAS Y MÁQUINAS-HERRAMIENTA</t>
  </si>
  <si>
    <t>2.7.1</t>
  </si>
  <si>
    <t>OTROS ASUNTOS SOCIALES</t>
  </si>
  <si>
    <t>APOYO A LAS AGENCIAS Y DELEGACIONES DEL MUNICIPIO</t>
  </si>
  <si>
    <t>INSTALACIÓN, REPARACIÓN Y MANTENIMIENTO DE MAQUINARIA, OTROS EQUIPOS Y HERRAMIENTA</t>
  </si>
  <si>
    <t>REFACCIONES Y ACCESORIOS MENORES DE EQUIPO DE CÓMPUTO Y TECNOLOGÍAS DE LA INFORMACIÓN</t>
  </si>
  <si>
    <t>EQUIPO DE COMUNICACIÓN Y TELECOMUNICACIÓN</t>
  </si>
  <si>
    <t>REFACCIONES Y ACCESORIOS MENORES DE MAQUINARIA Y OTROS EQUIPOS</t>
  </si>
  <si>
    <t>ACTAS DE INSTALACIÓN DE MESAS DE PAZ</t>
  </si>
  <si>
    <t>TELEFONÍA TRADICIONAL</t>
  </si>
  <si>
    <t>SERVICIOS DE TELECOMUNICACIONES Y SATÉLITES</t>
  </si>
  <si>
    <t>SERVICIOS POSTALES Y TELEGRÁFICOS</t>
  </si>
  <si>
    <t>ARRENDAMIENTO DE EDIFICIOS</t>
  </si>
  <si>
    <t>ARRENDAMIENTO DE MOBILIARIO Y EQUIPO DE ADMINISTRACIÓN, EDUCACIONAL Y RECREATIVO</t>
  </si>
  <si>
    <t>DIRECCIÓN GENERAL DE POLÍTICA SOCIAL</t>
  </si>
  <si>
    <t>UNIFORMES ESCOLARES</t>
  </si>
  <si>
    <t>OTROS EQUIPOS</t>
  </si>
  <si>
    <t>SERVICIOS DE APOYO ADMINISTRATIVO, FOTOCOPIADO E IMPRESIÓN</t>
  </si>
  <si>
    <t>SERVICIOS PROFESIONALES, CIENTÍFICOS Y TÉCNICOS INTEGRALES</t>
  </si>
  <si>
    <t>OTROS ARRENDAMIENTOS</t>
  </si>
  <si>
    <t>SERVICIOS LEGALES, DE CONTABILIDAD, AUDITORÍA Y RELACIONADOS</t>
  </si>
  <si>
    <t>INSTALACIÓN, REPARACIÓN Y MANTENIMIENTO DE EQUIPO E INSTRUMENTAL MÉDICO Y DE LABORATORIO</t>
  </si>
  <si>
    <t>SERVICIOS DE DISEÑO, ARQUITECTURA, INGENIERÍA Y ACTIVIDADES RELACIONADAS</t>
  </si>
  <si>
    <t>REPARACIÓN Y MANTENIMIENTO DE EQUIPO DE DEFENSA Y SEGURIDAD</t>
  </si>
  <si>
    <t>SERVICIOS DE CONSULTORÍA ADMINISTRATIVA, PROCESOS, TÉCNICA Y EN TECNOLOGÍAS DE LA INFORMACIÓN</t>
  </si>
  <si>
    <t>SERVICIOS DE CAPACITACIÓN</t>
  </si>
  <si>
    <t>GESTIÓN INTEGRAL DEL AGUA</t>
  </si>
  <si>
    <t>SUMINISTRO DE AGUA</t>
  </si>
  <si>
    <t>SERVICIOS DE INVESTIGACION CIENTIFICA Y DESARROLLO</t>
  </si>
  <si>
    <t>RECONSTRUCCIÓN DEL TEJIDO SOCIAL</t>
  </si>
  <si>
    <t>EQUIPO MÉDICO Y DE LABORATORIO</t>
  </si>
  <si>
    <t>INSTRUMENTAL MÉDICO Y DE LABORATORIO</t>
  </si>
  <si>
    <t>DIRECCIÓN DE COMUNICACIÓN</t>
  </si>
  <si>
    <t>COMUNICACIÓN ESTRATÉGICA DEL GOBIERNO</t>
  </si>
  <si>
    <t>PROCESOS ESTADISTICOS DEL MUNICIPIO</t>
  </si>
  <si>
    <t>MAQUINARIA Y EQUIPO INDUSTRIAL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</si>
  <si>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</si>
  <si>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</si>
  <si>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</si>
  <si>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</si>
  <si>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COMISIONES POR VENTAS</t>
  </si>
  <si>
    <t>CONSERVACIÓN Y MANTENIMIENTO MENOR DE INMUEBLES</t>
  </si>
  <si>
    <t>INSTALACIÓN, REPARACIÓN Y MANTENIMIENTO DE EQUIPO DE CÓMPUTO Y TECNOLOGÍA DE LA INFORMACIÓN</t>
  </si>
  <si>
    <t>EQUIPO DE GENERACIÓN ELECTRICA, APARATOS Y ACCESORIOS ELECTRICOS</t>
  </si>
  <si>
    <t>REPARACIÓN Y MANTENIMIENTO DE EQUIPO DE TRANSPORTE</t>
  </si>
  <si>
    <t>DIFUSIÓN POR RADIO, TELEVISIÓN Y OTROS MEDIOS DE MENSAJES SOBRE PROGRAMAS Y ACTIVIDADES GUBERNAMENTALES</t>
  </si>
  <si>
    <t>APOYO A LAS ESTANCIAS INFANTILES</t>
  </si>
  <si>
    <t>SERVICIOS DE CREATIVIDAD, PREPRODUCCIÓN Y PRODUCCIÓN DE PUBLICIDAD, EXCEPTO INTERNET</t>
  </si>
  <si>
    <t>SERVICIOS DE LA INDUSTRIA FÍLMICA, DEL SONIDO Y DEL VIDEO</t>
  </si>
  <si>
    <t>SERVICIO DE CREACIÓN Y DIFUSIÓN DE CONTENIDO EXCLUSIVAMENTE A  TRAVÉS DE INTERNET</t>
  </si>
  <si>
    <t>APOYO ECONÓMICO A PERSONAS FÍSICAS, ASOCIACIONES E INSTITUCIONES SIN FINES DE LUCRO</t>
  </si>
  <si>
    <t>RELACIONES GUBERNAMENTALES</t>
  </si>
  <si>
    <t>BECAS  A ESTUDIANTES</t>
  </si>
  <si>
    <t>MOCHILAS Y ÚTILES ESCOLARES</t>
  </si>
  <si>
    <t>DIRECCIÓN GENERAL DE TURISMO Y PROMOCIÓN</t>
  </si>
  <si>
    <t>APOYO A TRADICIONES</t>
  </si>
  <si>
    <t>DIRECCIÓN GENERAL DE FINANZAS</t>
  </si>
  <si>
    <t>PROYECTO DE PRESUPUESTO</t>
  </si>
  <si>
    <t>IMPUESTOS Y DERECHOS</t>
  </si>
  <si>
    <t>SENTENCIAS Y RESOLUCIONES POR AUTORIDAD COMPETENTE</t>
  </si>
  <si>
    <t>DIVERSAS DEVOLUCIONES</t>
  </si>
  <si>
    <t>PENAS, MULTAS, ACCESORIOS Y ACTUALIZACIONES</t>
  </si>
  <si>
    <t>DIVERSOS GASTOS POR INCIDENTE VIAL</t>
  </si>
  <si>
    <t>TRANSFERENCIAS OTORGADAS A ENTIDADES PARAESTATALES NO EMPRESARIALES Y NO FINANCIERAS</t>
  </si>
  <si>
    <t>2.6.3</t>
  </si>
  <si>
    <t>FAMILIA E HIJOS</t>
  </si>
  <si>
    <t>SISTEMA INTEGRAL PARA EL DESARROLLO DE LA FAMILIA</t>
  </si>
  <si>
    <t>2.6.8</t>
  </si>
  <si>
    <t>OTROS GRUPOS VULNERABLES</t>
  </si>
  <si>
    <t>ATENCION A MUJERES DEL MUNICIPIO</t>
  </si>
  <si>
    <t>ATENCIÓN PARA PERSONAS CON DISCAPACIDAD INTELECTUAL</t>
  </si>
  <si>
    <t>PROGRAMAS Y ACCIONES CULTURALES, RECREATIVOS Y DEPORTIVAS</t>
  </si>
  <si>
    <t>2.4.1</t>
  </si>
  <si>
    <t>DEPORTE Y RECREACIÓN</t>
  </si>
  <si>
    <t>F</t>
  </si>
  <si>
    <t>ACTIVIDADES DEPORTIVAS Y RECREATIVAS EN EL MUNICIPIO</t>
  </si>
  <si>
    <t>TRANSFERENCIAS A FIDEICOMISOS DE ENTIDADES FEDERATIVAS Y MUNICIPIOS</t>
  </si>
  <si>
    <t>CAL AGRÍCOLA</t>
  </si>
  <si>
    <t>INDEMINIZACIÓN AL PRODUCTOR GANADERO</t>
  </si>
  <si>
    <t>APOYO A LAS TRADICIONES (XAYACATES)</t>
  </si>
  <si>
    <t>TRAILER CONCERT</t>
  </si>
  <si>
    <t>FESTIVAL MAROMETA</t>
  </si>
  <si>
    <t>ALDEA PASITOS</t>
  </si>
  <si>
    <t>FESTIVAL DEL CINE EN GUADALAJARA</t>
  </si>
  <si>
    <t>TELETON</t>
  </si>
  <si>
    <t>ONU</t>
  </si>
  <si>
    <t>PROGRAMA ABC Y REZAGO EDUCATIVO</t>
  </si>
  <si>
    <t>BECAS Y OTRAS AYUDAS PARA PROGRAMAS DE CAPACITACIÓN</t>
  </si>
  <si>
    <t>MÉXICO DANZA</t>
  </si>
  <si>
    <t>MUEBLES DE OFICINA Y ESTANTERÍA</t>
  </si>
  <si>
    <t>EQUIPO DE CÓMPUTO DE TECNOLOGÍAS DE LA INFORMACIÓN</t>
  </si>
  <si>
    <t>OTROS MOBILIARIOS Y EQUIPOS DE ADMINISTRACIÓN</t>
  </si>
  <si>
    <t>PRODUCTOS QUÍMICOS BÁSICOS</t>
  </si>
  <si>
    <t>MAQUINARIA Y EQUIPO AGROPECUARIO</t>
  </si>
  <si>
    <t>ARBOLES Y PLANTAS</t>
  </si>
  <si>
    <t>TERRENOS</t>
  </si>
  <si>
    <t>SOFTWARE</t>
  </si>
  <si>
    <t>LICENCIAS INFORMÁTICAS E INTELECTUALES</t>
  </si>
  <si>
    <t>SERVICIOS DE VIGILANCIA</t>
  </si>
  <si>
    <t>EJECUCIÓN DE PROYECTOS PRODUCTIVOS NO INCLUIDOS EN CONCEPTOS ANTERIORES DE ESTE CAPÍTULO</t>
  </si>
  <si>
    <t>PLANTAS DE TRATAMIENTO</t>
  </si>
  <si>
    <t>CAT</t>
  </si>
  <si>
    <t>DEUDA PUBLICA</t>
  </si>
  <si>
    <t>AMORTIZACIÓN DE LA DEUDA INTERNA CON INSTITUCIONES DE CRÉDITO</t>
  </si>
  <si>
    <t>INTERESES DE LA DEUDA INTERNA CON INSTITUCIONES  DE CRÉDITO</t>
  </si>
  <si>
    <t>FONDO DE APORTACIÓN AL FORTALECIMIENTO MUNICIPAL 2023 (FORTAMUN)</t>
  </si>
  <si>
    <t>FONDO DE APORTACIÓN A LA INFRAESTRUCTURA SOCIAL MUNICIPAL 2023 (FAISM)</t>
  </si>
  <si>
    <t>2.5-01-23</t>
  </si>
  <si>
    <t>2.5-02-23</t>
  </si>
  <si>
    <t>1.6-01-23</t>
  </si>
  <si>
    <t>1.5-01-23</t>
  </si>
  <si>
    <t>1.1-00-23</t>
  </si>
  <si>
    <t>RECURSOS FISCALES (RESERVAS TERRITORIALES) 2023</t>
  </si>
  <si>
    <t>1.1-14-23</t>
  </si>
  <si>
    <t>Total general</t>
  </si>
  <si>
    <t>001_23</t>
  </si>
  <si>
    <t>002_23</t>
  </si>
  <si>
    <t>003_23</t>
  </si>
  <si>
    <t>004_23</t>
  </si>
  <si>
    <t>005_23</t>
  </si>
  <si>
    <t>006_23</t>
  </si>
  <si>
    <t>Descripción Clasificación Programatica</t>
  </si>
  <si>
    <t>Planeación, seguimiento y evaluación de políticas públicas</t>
  </si>
  <si>
    <t>Prestación de Servicios Públicos</t>
  </si>
  <si>
    <t>Codigo Finalidad</t>
  </si>
  <si>
    <t>Descripción Finalidad</t>
  </si>
  <si>
    <t>Codigo Función</t>
  </si>
  <si>
    <t>Descripción Función</t>
  </si>
  <si>
    <t>Descripción Subfuncion</t>
  </si>
  <si>
    <t>GOBIERNO</t>
  </si>
  <si>
    <t>COORDINACION DE LA POLITICA DE GOBIERNO</t>
  </si>
  <si>
    <t>01_23</t>
  </si>
  <si>
    <t>DIRECCIÓN GENERAL DE CULTURA DE LA PAZ Y CORRESPONSABILIDAD</t>
  </si>
  <si>
    <t>PROGRAMA DE ECONOMÍA SOLIDARIA TLAJOMULCO "CHAMBA PARA TODOS"</t>
  </si>
  <si>
    <t>007_23</t>
  </si>
  <si>
    <t>008_23</t>
  </si>
  <si>
    <t>009_23</t>
  </si>
  <si>
    <t>010_23</t>
  </si>
  <si>
    <t>Apoyo a la función pública y al mejoramiento de la gestión</t>
  </si>
  <si>
    <t>Específicos</t>
  </si>
  <si>
    <t>Sujetos a Reglas de Operación</t>
  </si>
  <si>
    <t>Promoción y fomento</t>
  </si>
  <si>
    <t>ASUNTOS DE ORDEN PÚBLICO Y DE SEGURIDAD INTERIOR</t>
  </si>
  <si>
    <t>DESARROLLO SOCIAL</t>
  </si>
  <si>
    <t>VIVIENDA Y SERVICIOS A LA COMUNIDAD</t>
  </si>
  <si>
    <t>N</t>
  </si>
  <si>
    <t>Desastres Naturales</t>
  </si>
  <si>
    <t>011_23</t>
  </si>
  <si>
    <t>03_23</t>
  </si>
  <si>
    <t>012_23</t>
  </si>
  <si>
    <t>014_23</t>
  </si>
  <si>
    <t>013_23</t>
  </si>
  <si>
    <t>04_23</t>
  </si>
  <si>
    <t>Apoyo al proceso presupuestario y para mejorar la eficiencia institucional</t>
  </si>
  <si>
    <t>02_23</t>
  </si>
  <si>
    <t>06_23</t>
  </si>
  <si>
    <t>05_23</t>
  </si>
  <si>
    <t>015_23</t>
  </si>
  <si>
    <t>017_23</t>
  </si>
  <si>
    <t>016_23</t>
  </si>
  <si>
    <t>018_23</t>
  </si>
  <si>
    <t>EDUCACIÓN</t>
  </si>
  <si>
    <t>RECREACION, CULTURA Y OTRAS MANIFESTACIONES SOCIALES</t>
  </si>
  <si>
    <t>07_23</t>
  </si>
  <si>
    <t>DIRECCIÓN ADMINISTRATIVA DE INFRAESTRUCTURA Y SERVICIOS PÚBLICOS</t>
  </si>
  <si>
    <t>DIRECCIÓN GENERAL DE AGUA POTABLE Y SANEAMIENTO</t>
  </si>
  <si>
    <t>019_23</t>
  </si>
  <si>
    <t>020_23</t>
  </si>
  <si>
    <t>021_23</t>
  </si>
  <si>
    <t>024_23</t>
  </si>
  <si>
    <t>025_23</t>
  </si>
  <si>
    <t>026_23</t>
  </si>
  <si>
    <t>022_23</t>
  </si>
  <si>
    <t>023_23</t>
  </si>
  <si>
    <t>2.3.1</t>
  </si>
  <si>
    <t>PRESTACIÓN DE SERVICIOS DE SALUD A LA COMUNIDAD</t>
  </si>
  <si>
    <t>SALUD</t>
  </si>
  <si>
    <t>PROTECCION AMBIENTAL</t>
  </si>
  <si>
    <t>2.2.4</t>
  </si>
  <si>
    <t>ALUMBRADO PÚBLICO</t>
  </si>
  <si>
    <t>Proyectos de Inversión</t>
  </si>
  <si>
    <t>08_23</t>
  </si>
  <si>
    <t>09_23</t>
  </si>
  <si>
    <t>027_23</t>
  </si>
  <si>
    <t>028_23</t>
  </si>
  <si>
    <t>029_23</t>
  </si>
  <si>
    <t>ELABORACIÓN DE COMPOSTA</t>
  </si>
  <si>
    <t>LIMPIEZA DE MINAS DE BASALTO</t>
  </si>
  <si>
    <t>CABALGATA</t>
  </si>
  <si>
    <t>EXPO AGROPECUARIA</t>
  </si>
  <si>
    <t>CHARRERIA</t>
  </si>
  <si>
    <t>MICTLAN</t>
  </si>
  <si>
    <t>ARBOL NAVIDEÑO</t>
  </si>
  <si>
    <t>ACTIBAZAREZ</t>
  </si>
  <si>
    <t>SECTOR EMPRESARIAL</t>
  </si>
  <si>
    <t>DESARROLLO ECONOMICO</t>
  </si>
  <si>
    <t>ASUNTOS ECONOMICOS, COMERCIALES Y LABORALES EN GENERAL</t>
  </si>
  <si>
    <t>TURISMO</t>
  </si>
  <si>
    <t>3.7.1</t>
  </si>
  <si>
    <t>10_23</t>
  </si>
  <si>
    <t>030_23</t>
  </si>
  <si>
    <t>Otros asuntos sociales</t>
  </si>
  <si>
    <t>11_23</t>
  </si>
  <si>
    <t>031_23</t>
  </si>
  <si>
    <t>3.8.4</t>
  </si>
  <si>
    <t>INNOVACIÓN</t>
  </si>
  <si>
    <t>CIENCIA, TECNOLOGIA E INNOVACION</t>
  </si>
  <si>
    <t>PROTECCION SOCIAL</t>
  </si>
  <si>
    <t>12_23</t>
  </si>
  <si>
    <t>032_23</t>
  </si>
  <si>
    <t>13_23</t>
  </si>
  <si>
    <t>033_23</t>
  </si>
  <si>
    <t>14_23</t>
  </si>
  <si>
    <t>15_23</t>
  </si>
  <si>
    <t>16_23</t>
  </si>
  <si>
    <t>034_23</t>
  </si>
  <si>
    <t>035_23</t>
  </si>
  <si>
    <t>036_23</t>
  </si>
  <si>
    <t>17_23</t>
  </si>
  <si>
    <t>037_23</t>
  </si>
  <si>
    <t>FESTIVAL PAPIROLAS 2023</t>
  </si>
  <si>
    <t>Tipo de Gasto</t>
  </si>
  <si>
    <t>GASTO CAPITAL</t>
  </si>
  <si>
    <t>GASTO CORRIENTE</t>
  </si>
  <si>
    <t>AMORTIZACION DE LA DEUDA Y DISMINUCION DE PASIVOS</t>
  </si>
  <si>
    <t>SI</t>
  </si>
  <si>
    <t>NO</t>
  </si>
  <si>
    <t>LAS CORONELAS</t>
  </si>
  <si>
    <t>RENTA TU CASA</t>
  </si>
  <si>
    <t xml:space="preserve">Presupuesto 2023 </t>
  </si>
  <si>
    <t>Fuente de Financiamiento</t>
  </si>
  <si>
    <t>Capitulo</t>
  </si>
  <si>
    <t>FUENTE DE FINANCIAMIENTO</t>
  </si>
  <si>
    <t>ETIQUETADO</t>
  </si>
  <si>
    <t>DESCRIPCIÓN</t>
  </si>
  <si>
    <t>PRESUPUESTO 2023</t>
  </si>
  <si>
    <t>Nombre</t>
  </si>
  <si>
    <t>Centro de Costos</t>
  </si>
  <si>
    <t xml:space="preserve">Proyecto    </t>
  </si>
  <si>
    <t>Nombre Programa</t>
  </si>
  <si>
    <t>Subsidios y Apoyos</t>
  </si>
  <si>
    <t>MUNICIPIO DE TLAJOMULCO DE ZÚÑIGA, JALISCO</t>
  </si>
  <si>
    <t>INICIATIVA LEY DE INGRESOS PARA EL EJERCICIO FISCAL 2023</t>
  </si>
  <si>
    <t>CRI/LI</t>
  </si>
  <si>
    <t xml:space="preserve"> INGRESO ESTIMADO 2023</t>
  </si>
  <si>
    <t>TOTAL</t>
  </si>
  <si>
    <t>IMPUESTOS</t>
  </si>
  <si>
    <t>IMPUESTOS SOBRE LOS INGRESOS</t>
  </si>
  <si>
    <t>1.1.1</t>
  </si>
  <si>
    <t>Impuestos sobre espectáculos públicos</t>
  </si>
  <si>
    <t>1.1.1.1</t>
  </si>
  <si>
    <t>Función de circo y espectáculos de carpa</t>
  </si>
  <si>
    <t>1.1.1.2</t>
  </si>
  <si>
    <t>Conciertos, presentación de artistas, audiciones musicales, funciones de box, lucha libre, futbol, básquetbol, beisbol y otros espectáculos deportivos.</t>
  </si>
  <si>
    <t>1.1.1.3</t>
  </si>
  <si>
    <t>Peleas de gallos, palenques, carreras de caballos y similares</t>
  </si>
  <si>
    <t>1.1.1.4</t>
  </si>
  <si>
    <t>Eventos y espectáculos deportivos</t>
  </si>
  <si>
    <t>1.1.1.5</t>
  </si>
  <si>
    <t>Espectáculos culturales, teatrales, ballet, ópera y taurinos</t>
  </si>
  <si>
    <t>1.1.1.6</t>
  </si>
  <si>
    <t>Espectáculos taurinos y ecuestres</t>
  </si>
  <si>
    <t>1.1.1.7</t>
  </si>
  <si>
    <t>Otros espectáculos públicos</t>
  </si>
  <si>
    <t>IMPUESTOS SOBRE EL PATRIMONIO</t>
  </si>
  <si>
    <t>1.2.1</t>
  </si>
  <si>
    <t>Impuesto predial</t>
  </si>
  <si>
    <t>1.2.1.1</t>
  </si>
  <si>
    <t>Predios urbanos</t>
  </si>
  <si>
    <t>1.2.1.2</t>
  </si>
  <si>
    <t>Predios rústicos</t>
  </si>
  <si>
    <t>1.2.2</t>
  </si>
  <si>
    <t>Impuesto sobre transmisiones patrimoniales</t>
  </si>
  <si>
    <t>1.2.2.1</t>
  </si>
  <si>
    <t>Adquisición de departamentos, viviendas y casas para habitación</t>
  </si>
  <si>
    <t>1.2.2.2</t>
  </si>
  <si>
    <t>Regularización de terrenos</t>
  </si>
  <si>
    <t>1.2.3</t>
  </si>
  <si>
    <t>Impuestos sobre negocios jurídicos</t>
  </si>
  <si>
    <t>1.2.3.1</t>
  </si>
  <si>
    <t>Construcción de inmuebles</t>
  </si>
  <si>
    <t>1.2.3.2</t>
  </si>
  <si>
    <t>Reconstrucción de inmuebles</t>
  </si>
  <si>
    <t>1.2.3.3</t>
  </si>
  <si>
    <t>Ampliación de inmuebles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</si>
  <si>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</si>
  <si>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</si>
  <si>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</si>
  <si>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</si>
  <si>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LOS IMPUESTOS</t>
  </si>
  <si>
    <t>Recargos</t>
  </si>
  <si>
    <t>1.7.1.1</t>
  </si>
  <si>
    <t>Falta de pago</t>
  </si>
  <si>
    <t>Multas</t>
  </si>
  <si>
    <t>1.7.2.1</t>
  </si>
  <si>
    <t>Infracciones</t>
  </si>
  <si>
    <t>1.7.3</t>
  </si>
  <si>
    <t>Intereses</t>
  </si>
  <si>
    <t>1.7.3.1</t>
  </si>
  <si>
    <t>Plazo de créditos fiscales</t>
  </si>
  <si>
    <t>1.7.4</t>
  </si>
  <si>
    <t>Gastos de ejecución y de embargo</t>
  </si>
  <si>
    <t>1.7.4.1</t>
  </si>
  <si>
    <t>Gastos de notificación</t>
  </si>
  <si>
    <t>1.7.4.2</t>
  </si>
  <si>
    <t>Gastos de embargo</t>
  </si>
  <si>
    <t>1.7.4.3</t>
  </si>
  <si>
    <t>Otros gastos del procedimiento</t>
  </si>
  <si>
    <t>1.7.5</t>
  </si>
  <si>
    <t>Actualización</t>
  </si>
  <si>
    <t>1.7.5.1</t>
  </si>
  <si>
    <t>1.7.9</t>
  </si>
  <si>
    <t>Otros no especificados</t>
  </si>
  <si>
    <t>1.7.9.1</t>
  </si>
  <si>
    <t>Otros  accesorios</t>
  </si>
  <si>
    <t>OTROS IMPUESTOS</t>
  </si>
  <si>
    <t>1.8.1</t>
  </si>
  <si>
    <t>Impuestos extraordinarios</t>
  </si>
  <si>
    <t>1.8.1.1</t>
  </si>
  <si>
    <t>1.8.1.2</t>
  </si>
  <si>
    <t>Otros Impuestos</t>
  </si>
  <si>
    <t>IMPUESTOS NO COMPRENDIDOS EN LA LEY DE INGRESOS VIGENTE, CAUSADOS EN EJERCICIOS FISCALES ANTERIORES PENDIENTES DE LIQUIDACION O PAGO</t>
  </si>
  <si>
    <t>CUOTAS Y APORTACIONES DE SEGURIDAD SOCIAL</t>
  </si>
  <si>
    <t>APORTACIONES PARA FONDOS DE VIVIENDA</t>
  </si>
  <si>
    <t xml:space="preserve">CUOTAS PARA LA SEGURIDAD SOCIAL 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</si>
  <si>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</si>
  <si>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</si>
  <si>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</si>
  <si>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</si>
  <si>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CONTRIBUCIÓN DE MEJORAS POR OBRAS PÚBLICAS</t>
  </si>
  <si>
    <t>Contribuciones de mejoras</t>
  </si>
  <si>
    <t>3.1.1.1</t>
  </si>
  <si>
    <t>Contribuciones de mejoras por obras públicas</t>
  </si>
  <si>
    <t>CONTRIBUCIONES DE MEJORAS NO COMPRENDIDAS EN LA LEY DE INGRESOS VIGENTE, CAUSADOS EN EJERCICIOS FISCALES ANTERIORES PENDIENTES DE LIQUIDACION O PAGO</t>
  </si>
  <si>
    <t>DERECHOS</t>
  </si>
  <si>
    <t>DERECHOS POR EL USO, GOCE, APROVECHAMIENTO O EXPLOTACIÓN DE BIENES DE DOMINIO PÚBLICO</t>
  </si>
  <si>
    <t>4.1.1</t>
  </si>
  <si>
    <t>Uso del piso</t>
  </si>
  <si>
    <t>4.1.1.1</t>
  </si>
  <si>
    <t>Estacionamientos exclusivos</t>
  </si>
  <si>
    <t>4.1.1.2</t>
  </si>
  <si>
    <t>Puestos permanentes y eventuales</t>
  </si>
  <si>
    <t>4.1.1.3</t>
  </si>
  <si>
    <t>Actividades comerciales e industriales</t>
  </si>
  <si>
    <t>4.1.1.4</t>
  </si>
  <si>
    <t>Espectáculos y diversiones públicas</t>
  </si>
  <si>
    <t>4.1.1.5</t>
  </si>
  <si>
    <t>Otros fines o actividades no previstas</t>
  </si>
  <si>
    <t>4.1.2</t>
  </si>
  <si>
    <t>Estacionamientos</t>
  </si>
  <si>
    <t>4.1.2.1</t>
  </si>
  <si>
    <t>Concesión de estacionamientos</t>
  </si>
  <si>
    <t>4.1.3</t>
  </si>
  <si>
    <t>De los Cementerios de dominio público</t>
  </si>
  <si>
    <t>4.1.3.1</t>
  </si>
  <si>
    <t>Lotes uso perpetuidad y temporal</t>
  </si>
  <si>
    <t>4.1.3.2</t>
  </si>
  <si>
    <t>Mantenimiento</t>
  </si>
  <si>
    <t>4.1.3.3</t>
  </si>
  <si>
    <t>Venta de gavetas a perpetuidad</t>
  </si>
  <si>
    <t>4.1.3.4</t>
  </si>
  <si>
    <t>Otros en cementerios</t>
  </si>
  <si>
    <t>4.1.4</t>
  </si>
  <si>
    <t>Uso, goce, aprovechamiento o explotación de otros bienes de dominio público</t>
  </si>
  <si>
    <t>4.1.4.1</t>
  </si>
  <si>
    <t>Arrendamiento o concesión de locales en mercados</t>
  </si>
  <si>
    <t>4.1.4.2</t>
  </si>
  <si>
    <t xml:space="preserve">Arrendamiento o concesión de kioscos en plazas y jardines </t>
  </si>
  <si>
    <t>4.1.4.3</t>
  </si>
  <si>
    <t>Arrendamiento o concesión de escusados y baños</t>
  </si>
  <si>
    <t>4.1.4.4</t>
  </si>
  <si>
    <t>Arrendamiento de inmuebles para anuncios</t>
  </si>
  <si>
    <t>4.1.4.5</t>
  </si>
  <si>
    <t>Otros arrendamientos o concesiones de bienes</t>
  </si>
  <si>
    <t>DERECHOS POR PRESTACIÓN DE SERVICIOS</t>
  </si>
  <si>
    <t>4.3.1</t>
  </si>
  <si>
    <t>Licencias y permisos de giros</t>
  </si>
  <si>
    <t>4.3.1.1</t>
  </si>
  <si>
    <t>Licencias, permisos o autorización de giros con venta de bebidas alcohólicas</t>
  </si>
  <si>
    <t>4.3.1.2</t>
  </si>
  <si>
    <t>Licencias, permisos o autorización de giros con servicios de bebidas alcohólicas</t>
  </si>
  <si>
    <t>4.3.1.3</t>
  </si>
  <si>
    <t>Licencias, permisos o autorización de otros conceptos distintos a los anteriores giros con bebidas alcohólicas</t>
  </si>
  <si>
    <t>4.3.1.4</t>
  </si>
  <si>
    <t>Permiso para el funcionamiento de horario extraordinario</t>
  </si>
  <si>
    <t>4.3.2</t>
  </si>
  <si>
    <t>Licencias y permisos para anuncios</t>
  </si>
  <si>
    <t>4.3.2.1</t>
  </si>
  <si>
    <t>Licencias y permisos de anuncios permanentes</t>
  </si>
  <si>
    <t>4.3.2.2</t>
  </si>
  <si>
    <t>Licencias y permisos de anuncios eventuales</t>
  </si>
  <si>
    <t>4.3.2.3</t>
  </si>
  <si>
    <t>Licencias y permisos de anuncios distintos a los anteriores</t>
  </si>
  <si>
    <t>4.3.3</t>
  </si>
  <si>
    <t>Licencias de construcción, reconstrucción, reparación o demolición de obras</t>
  </si>
  <si>
    <t>4.3.3.1</t>
  </si>
  <si>
    <t>Licencias de construcción</t>
  </si>
  <si>
    <t>4.3.3.2</t>
  </si>
  <si>
    <t>Licencias para demolición</t>
  </si>
  <si>
    <t>4.3.3.3</t>
  </si>
  <si>
    <t>Licencias para remodelación</t>
  </si>
  <si>
    <t>4.3.3.4</t>
  </si>
  <si>
    <t>Licencias para reconstrucción, reestructuración o adaptación</t>
  </si>
  <si>
    <t>4.3.3.5</t>
  </si>
  <si>
    <t>Licencias para ocupación provisional en la vía pública</t>
  </si>
  <si>
    <t>4.3.3.6</t>
  </si>
  <si>
    <t>Licencias para movimientos de tierras</t>
  </si>
  <si>
    <t>4.3.3.7</t>
  </si>
  <si>
    <t>Licencias similares no previstas en las anteriores</t>
  </si>
  <si>
    <t>4.3.4</t>
  </si>
  <si>
    <t>Alineamiento, designación de número oficial e inspección</t>
  </si>
  <si>
    <t>4.3.4.1</t>
  </si>
  <si>
    <t>Alineamiento</t>
  </si>
  <si>
    <t>4.3.4.2</t>
  </si>
  <si>
    <t>Designación de número oficial</t>
  </si>
  <si>
    <t>4.3.4.3</t>
  </si>
  <si>
    <t>Inspección de valor sobre inmuebles</t>
  </si>
  <si>
    <t>4.3.4.4</t>
  </si>
  <si>
    <t>Otros servicios similares</t>
  </si>
  <si>
    <t>4.3.5</t>
  </si>
  <si>
    <t>Licencias de cambio de régimen de propiedad y urbanización</t>
  </si>
  <si>
    <t>4.3.5.1</t>
  </si>
  <si>
    <t>Licencia de cambio de régimen de propiedad</t>
  </si>
  <si>
    <t>4.3.5.2</t>
  </si>
  <si>
    <t>Licencia de urbanización</t>
  </si>
  <si>
    <t>4.3.5.3</t>
  </si>
  <si>
    <t>Peritaje, dictamen e inspección de carácter extraordinario</t>
  </si>
  <si>
    <t>4.3.5.4</t>
  </si>
  <si>
    <t>Aprovechamiento de la infraestructura básica existente (vialidades)</t>
  </si>
  <si>
    <t>4.3.5.5</t>
  </si>
  <si>
    <t>Otros servicios en cambio de régimen de propiedad y urbanización</t>
  </si>
  <si>
    <t>4.3.6</t>
  </si>
  <si>
    <t>Servicios por obras</t>
  </si>
  <si>
    <t>4.3.6.1</t>
  </si>
  <si>
    <t>Medición de terrenos</t>
  </si>
  <si>
    <t>4.3.6.2</t>
  </si>
  <si>
    <t>Autorización para romper pavimento, banquetas o machuelos</t>
  </si>
  <si>
    <t>4.3.6.3</t>
  </si>
  <si>
    <t>Autorización para construcciones de infraestructura en la vía pública</t>
  </si>
  <si>
    <t>4.3.7</t>
  </si>
  <si>
    <t>Regularizaciones de los registros de obra</t>
  </si>
  <si>
    <t>4.3.7.1</t>
  </si>
  <si>
    <t>Regularización de predios en zonas de origen ejidal destinados al uso de casa habitación</t>
  </si>
  <si>
    <t>4.3.7.2</t>
  </si>
  <si>
    <t>Regularización de edificaciones existentes de uso no habitacional en zonas de origen ejidal con antigüedad mayor a los 5 años</t>
  </si>
  <si>
    <t>4.3.7.3</t>
  </si>
  <si>
    <t>Regularización de edificaciones existentes de uso no habitación en zonas de origen ejidal con antigüedad de hasta 5 años</t>
  </si>
  <si>
    <t>4.3.8</t>
  </si>
  <si>
    <t>Servicios de sanidad</t>
  </si>
  <si>
    <t>4.3.8.1</t>
  </si>
  <si>
    <t>Inhumaciones y reinhumaciones</t>
  </si>
  <si>
    <t>4.3.8.2</t>
  </si>
  <si>
    <t>Exhumaciones</t>
  </si>
  <si>
    <t>4.3.8.3</t>
  </si>
  <si>
    <t>Servicio de cremación</t>
  </si>
  <si>
    <t>4.3.8.4</t>
  </si>
  <si>
    <t>Traslado de cadáveres fuera del municipio</t>
  </si>
  <si>
    <t>4.3.9</t>
  </si>
  <si>
    <t>Servicio de limpieza, recolección, traslado, tratamiento y disposición final de residuos</t>
  </si>
  <si>
    <t>4.3.9.1</t>
  </si>
  <si>
    <t>Recolección y traslado de basura, desechos o desperdicios no peligrosos</t>
  </si>
  <si>
    <t>4.3.9.2</t>
  </si>
  <si>
    <t>Recolección y traslado de basura, desechos o desperdicios peligrosos</t>
  </si>
  <si>
    <t>4.3.9.3</t>
  </si>
  <si>
    <t>Limpieza de lotes baldíos, jardines, prados, banquetas y similares</t>
  </si>
  <si>
    <t>4.3.9.4</t>
  </si>
  <si>
    <t>Servicio exclusivo de camiones de aseo</t>
  </si>
  <si>
    <t>4.3.9.5</t>
  </si>
  <si>
    <t>Por utilizar tiraderos y rellenos sanitarios del municipio</t>
  </si>
  <si>
    <t>4.3.9.9</t>
  </si>
  <si>
    <t>4.3.10</t>
  </si>
  <si>
    <t>Agua potable y alcantarillado</t>
  </si>
  <si>
    <t>4.3.10.1</t>
  </si>
  <si>
    <t>Servicio doméstico</t>
  </si>
  <si>
    <t>4.3.10.2</t>
  </si>
  <si>
    <t>Servicio no doméstico</t>
  </si>
  <si>
    <t>4.3.10.3</t>
  </si>
  <si>
    <t>Predios baldíos</t>
  </si>
  <si>
    <t>4.3.10.4</t>
  </si>
  <si>
    <t>Servicios en localidades</t>
  </si>
  <si>
    <t>4.3.10.5</t>
  </si>
  <si>
    <t>20% para el saneamiento de las aguas residuales</t>
  </si>
  <si>
    <t>4.3.10.6</t>
  </si>
  <si>
    <t>3% para la infraestructura básica existente</t>
  </si>
  <si>
    <t>4.3.10.7</t>
  </si>
  <si>
    <t>Aprovechamiento de la infraestructura básica existente</t>
  </si>
  <si>
    <t>4.3.10.8</t>
  </si>
  <si>
    <t>Conexión o reconexión al servicio</t>
  </si>
  <si>
    <t>4.3.10.9</t>
  </si>
  <si>
    <t>Otros servicios de Agua Potable no previstos</t>
  </si>
  <si>
    <t>4.3.11</t>
  </si>
  <si>
    <t>Rastro</t>
  </si>
  <si>
    <t>4.3.11.1</t>
  </si>
  <si>
    <t>Autorización de matanza</t>
  </si>
  <si>
    <t>4.3.11.2</t>
  </si>
  <si>
    <t>Autorización de salida de animales del rastro para envíos fuera del municipio</t>
  </si>
  <si>
    <t>4.3.11.3</t>
  </si>
  <si>
    <t>Autorización de la introducción de ganado al rastro en horas extraordinarias</t>
  </si>
  <si>
    <t>4.3.11.4</t>
  </si>
  <si>
    <t>Sello de inspección sanitaria</t>
  </si>
  <si>
    <t>4.3.11.5</t>
  </si>
  <si>
    <t>Acarreo de carnes en camiones del municipio</t>
  </si>
  <si>
    <t>4.3.11.6</t>
  </si>
  <si>
    <t>Servicios de matanza en el rastro municipal</t>
  </si>
  <si>
    <t>4.3.11.7</t>
  </si>
  <si>
    <t>Venta de productos obtenidos en el rastro</t>
  </si>
  <si>
    <t>4.3.11.9</t>
  </si>
  <si>
    <t>Otros servicios prestados por el rastro municipal</t>
  </si>
  <si>
    <t>4.3.12</t>
  </si>
  <si>
    <t>Registro civil</t>
  </si>
  <si>
    <t>4.3.12.1</t>
  </si>
  <si>
    <t xml:space="preserve">Servicios en oficina fuera del horario </t>
  </si>
  <si>
    <t>4.3.12.2</t>
  </si>
  <si>
    <t>Servicios a domicilio</t>
  </si>
  <si>
    <t>4.3.12.3</t>
  </si>
  <si>
    <t>Anotaciones e inserciones en actas</t>
  </si>
  <si>
    <t>4.3.13</t>
  </si>
  <si>
    <t>Certificaciones</t>
  </si>
  <si>
    <t>4.3.13.1</t>
  </si>
  <si>
    <t>Expedición de certificados, certificaciones, constancias o copias certificadas</t>
  </si>
  <si>
    <t>4.3.13.2</t>
  </si>
  <si>
    <t>Extractos de actas</t>
  </si>
  <si>
    <t>4.3.13.3</t>
  </si>
  <si>
    <t>Dictámenes de trazo, uso y destino</t>
  </si>
  <si>
    <t>4.3.13.4</t>
  </si>
  <si>
    <t>Certificados o autorizaciones especiales</t>
  </si>
  <si>
    <t>4.3.14</t>
  </si>
  <si>
    <t>Servicios de catastro</t>
  </si>
  <si>
    <t>4.3.14.1</t>
  </si>
  <si>
    <t>Copias de planos</t>
  </si>
  <si>
    <t>4.3.14.2</t>
  </si>
  <si>
    <t>Certificaciones catastrales</t>
  </si>
  <si>
    <t>4.3.14.3</t>
  </si>
  <si>
    <t>Informes catastrales</t>
  </si>
  <si>
    <t>4.3.14.4</t>
  </si>
  <si>
    <t>Deslindes catastrales</t>
  </si>
  <si>
    <t>4.3.14.5</t>
  </si>
  <si>
    <t>Dictámenes catastrales</t>
  </si>
  <si>
    <t>4.3.14.6</t>
  </si>
  <si>
    <t>Revisión y autorización de avalúos</t>
  </si>
  <si>
    <t>OTROS DERECHOS</t>
  </si>
  <si>
    <t>4.4.1</t>
  </si>
  <si>
    <t>Derechos no especificados</t>
  </si>
  <si>
    <t>4.4.1.1</t>
  </si>
  <si>
    <t>Servicios prestados en horas hábiles</t>
  </si>
  <si>
    <t>4.4.1.2</t>
  </si>
  <si>
    <t>Servicios prestados en horas inhábiles</t>
  </si>
  <si>
    <t>4.4.1.3</t>
  </si>
  <si>
    <t>Solicitudes de información</t>
  </si>
  <si>
    <t>4.4.1.4</t>
  </si>
  <si>
    <t>Servicios médicos</t>
  </si>
  <si>
    <t>4.4.1.9</t>
  </si>
  <si>
    <t>Otros servicios no especificados</t>
  </si>
  <si>
    <t>ACCESORIOS DE DERECHOS</t>
  </si>
  <si>
    <t>4.5.1</t>
  </si>
  <si>
    <t>4.5.1.1</t>
  </si>
  <si>
    <t>4.5.2</t>
  </si>
  <si>
    <t>4.5.2.1</t>
  </si>
  <si>
    <t>4.5.3</t>
  </si>
  <si>
    <t>4.5.3.1</t>
  </si>
  <si>
    <t>4.5.4</t>
  </si>
  <si>
    <t>4.5.4.1</t>
  </si>
  <si>
    <t>4.5.4.2</t>
  </si>
  <si>
    <t>4.5.4.3</t>
  </si>
  <si>
    <t>4.5.5</t>
  </si>
  <si>
    <t>4.5.5.1</t>
  </si>
  <si>
    <t>4.5.9</t>
  </si>
  <si>
    <t>4.5.9.9</t>
  </si>
  <si>
    <t>DERECHOS NO COMPRENDIDOS EN LA LEY DE INGRESOS VIGENTE, CAUSADOS EN EJERCICIOS FISCALES ANTERIORES PENDIENTES DE LIQUIDACION O PAGO</t>
  </si>
  <si>
    <t>4.9.1</t>
  </si>
  <si>
    <t>DERECHOS NO COMPRENDIDOS EN LA LEY DE INGRESOS VIGENTE DE EJERCICIOS FISCALES ANTERIORES</t>
  </si>
  <si>
    <t>4.9.1.1</t>
  </si>
  <si>
    <t>Derechos no comprendidos en la ley de ingresos vigente causados en ejercicios fiscales anteriores</t>
  </si>
  <si>
    <t>PRODUCTOS</t>
  </si>
  <si>
    <t>5.1.1</t>
  </si>
  <si>
    <t>Uso, goce, aprovechamiento o explotación de  bienes de dominio privado</t>
  </si>
  <si>
    <t>5.1.1.1</t>
  </si>
  <si>
    <t>5.1.1.2</t>
  </si>
  <si>
    <t>5.1.1.3</t>
  </si>
  <si>
    <t>5.1.1.4</t>
  </si>
  <si>
    <t>5.1.1.9</t>
  </si>
  <si>
    <t>5.1.2</t>
  </si>
  <si>
    <t>Cementerios de dominio privado</t>
  </si>
  <si>
    <t>5.1.2.1</t>
  </si>
  <si>
    <t>5.1.2.2</t>
  </si>
  <si>
    <t>5.1.2.3</t>
  </si>
  <si>
    <t>5.1.2.9</t>
  </si>
  <si>
    <t>Otros</t>
  </si>
  <si>
    <t>5.1.9</t>
  </si>
  <si>
    <t>Productos diversos</t>
  </si>
  <si>
    <t>5.1.9.1</t>
  </si>
  <si>
    <t>Formas y ediciones impresas</t>
  </si>
  <si>
    <t>5.1.9.2</t>
  </si>
  <si>
    <t>Calcomanías, credenciales, placas, escudos y otros medios de identificación</t>
  </si>
  <si>
    <t>5.1.9.3</t>
  </si>
  <si>
    <t>Depósito de vehículos</t>
  </si>
  <si>
    <t>5.1.9.4</t>
  </si>
  <si>
    <t>Explotación de bienes municipales de dominio privado</t>
  </si>
  <si>
    <t>5.1.9.5</t>
  </si>
  <si>
    <t>Productos o utilidades de talleres y centros de trabajo</t>
  </si>
  <si>
    <t>5.1.9.6</t>
  </si>
  <si>
    <t>Venta de esquilmos, productos de aparcería, desechos y basuras</t>
  </si>
  <si>
    <t>5.1.9.7</t>
  </si>
  <si>
    <t>Venta de productos procedentes de viveros y jardines</t>
  </si>
  <si>
    <t>5.1.9.8</t>
  </si>
  <si>
    <t>Por proporcionar información en documentos o elementos técnicos</t>
  </si>
  <si>
    <t>5.1.9.9</t>
  </si>
  <si>
    <t>Otros productos no especificados</t>
  </si>
  <si>
    <t>PRODUCTOS NO COMPRENDIDOS EN LA LEY DE INGRESOS VIGENTE, CAUSADOS EN EJERCICIOS FISCALES ANTERIORES PENDIENTES DE LIQUIDACION O PAGO</t>
  </si>
  <si>
    <t>APROVECHAMIENTOS</t>
  </si>
  <si>
    <t>6.1.2</t>
  </si>
  <si>
    <t>6.1.2.1</t>
  </si>
  <si>
    <t>6.1.3</t>
  </si>
  <si>
    <t>Indemnizaciones</t>
  </si>
  <si>
    <t>6.1.3.1</t>
  </si>
  <si>
    <t>6.1.4</t>
  </si>
  <si>
    <t>Reintegros</t>
  </si>
  <si>
    <t>6.1.4.1</t>
  </si>
  <si>
    <t>6.1.5</t>
  </si>
  <si>
    <t>Aprovechamiento provenientes de obras públicas</t>
  </si>
  <si>
    <t>6.1.5.1</t>
  </si>
  <si>
    <t>Aprovechamientos provenientes de obras públicas</t>
  </si>
  <si>
    <t>6.1.6</t>
  </si>
  <si>
    <t>Aprovechamiento por participaciones derivadas de la aplicación de leyes</t>
  </si>
  <si>
    <t>6.1.6.1</t>
  </si>
  <si>
    <t>6.1.7</t>
  </si>
  <si>
    <t>Aprovechamientos por aportaciones y cooperaciones</t>
  </si>
  <si>
    <t>6.1.7.1</t>
  </si>
  <si>
    <t>6.1.8</t>
  </si>
  <si>
    <t>Otros aprovechamientos</t>
  </si>
  <si>
    <t>6.1.8.1</t>
  </si>
  <si>
    <t>Otros  aprovechamientos</t>
  </si>
  <si>
    <t>APROVECHAMIENTOS PATRIMONIALES</t>
  </si>
  <si>
    <t>ACCESORIOS DE APROVECHAMIENTOS</t>
  </si>
  <si>
    <t>6.3.1</t>
  </si>
  <si>
    <t>6.3.1.9</t>
  </si>
  <si>
    <t>Accesorios en aprovechamientos</t>
  </si>
  <si>
    <t>APROVECHAMIENTOS NO COMPRENDIDOS EN LA LEY DE INGRESOS VIGENTE, CAUSADOS EN EJERCICIOS FISCALES ANTERIORES PENDIENTES DE LIQUIDACION O PAGO</t>
  </si>
  <si>
    <t>6.9.1</t>
  </si>
  <si>
    <t>APROVECHAMIENTOS NO COMPRENDIDOS EN LA LEY DE INGRESOS VIGENTE</t>
  </si>
  <si>
    <t>6.9.1.1</t>
  </si>
  <si>
    <t>Aprovechamientos no comprendidos en la ley de ingresos vigente, ejercicios anteriores</t>
  </si>
  <si>
    <t>INGRESOS POR VENTA DE BIENES, PRESTACIÓN DE SERVICIOS Y OTROS INGRESOS</t>
  </si>
  <si>
    <t>INGRESOS POR VENTA DE BIENES Y PRESTACION DE SERVICIOS DE INSTITUCIONES PUBLICAS DE SEGURIDAD SOCIAL</t>
  </si>
  <si>
    <t>INGRESOS POR VENTA DE BIENES Y PRESTACION DE SERVICIOS DE EMPRESAS PRODUCTIVAS DEL ESTADO</t>
  </si>
  <si>
    <t>INGRESOS POR VENTA DE BIENES Y PRESTACION DE SERVICIOS DE ENTIDADES PARAESTATALES Y FIDEICOMISOS NO EMPRESARIALES Y NO FINANCIEROS</t>
  </si>
  <si>
    <t>INGRESOS POR VENTA DE BIENES Y PRESTACION DE SERVICIOS DE ENTIDADES PARAESTATALES EMPRESARIALES NO FINANCIERAS CON PARTICIPACION ESTATAL MAYORITARIA</t>
  </si>
  <si>
    <t>INGRESOS POR VENTA DE BIENES Y PRESTACION DE SERVICIOS DE ENTIDADES PARAESTATALES EMPRESARIALES FINANCIERAS MONETARIAS CON PARTICIPACION ESTATAL MAYORITARIA</t>
  </si>
  <si>
    <t>INGRESOS POR VENTA DE BIENES Y PRESTACION DE SERVICIOS DE ENTIDADES PARAESTATALES EMPRESARIALES FINANCIERAS NO MONETARIAS CON PARTICIPACION ESTATAL MAYORITARIA</t>
  </si>
  <si>
    <t>INGRESOS POR VENTA DE BIENES Y PRESTACION DE SERVICIOS DE FIDEICOMISOS FINANCIEROS PUBLICOS CON PARTICIPACION ESTATAL MAYORITARIA</t>
  </si>
  <si>
    <t>INGRESOS POR VENTA DE BIENES Y PRESTACION DE SERVICIOS DE LOS PODERES LEGISLATIVO Y JUDICIAL, Y DE LOS ORGANOS AUTONOMOS</t>
  </si>
  <si>
    <t>OTROS INGRESOS</t>
  </si>
  <si>
    <t>7.9.1</t>
  </si>
  <si>
    <t>Otros ingresos y beneficios</t>
  </si>
  <si>
    <t>7.9.1.1</t>
  </si>
  <si>
    <t xml:space="preserve">Otros ingresos y beneficios varios </t>
  </si>
  <si>
    <t>PARTICIPACIONES, APORTACIONES, CONVENIOS, INCENTIVOS DERIVADOS DE LA COLABORACION FISCAL Y FONDOS DISTINTOS DE APORTACIONES</t>
  </si>
  <si>
    <t>PARTICIPACIONES</t>
  </si>
  <si>
    <t>8.1.1</t>
  </si>
  <si>
    <t>Participaciones Federales</t>
  </si>
  <si>
    <t>8.1.1.1</t>
  </si>
  <si>
    <t>Fondo General de Participaciones</t>
  </si>
  <si>
    <t>8.1.1.2</t>
  </si>
  <si>
    <t>Fondo de Fomento Municipal</t>
  </si>
  <si>
    <t>8.1.1.3</t>
  </si>
  <si>
    <t>Fondo de Fiscalización y Recaudación</t>
  </si>
  <si>
    <t>8.1.1.4</t>
  </si>
  <si>
    <t>Impuesto Especial Sobre Producción y Servicios</t>
  </si>
  <si>
    <t>8.1.1.5</t>
  </si>
  <si>
    <t>Gasolinas y Diesel</t>
  </si>
  <si>
    <t>8.1.1.6</t>
  </si>
  <si>
    <t>Fondo de Impuesto Sobre la Renta</t>
  </si>
  <si>
    <t>8.1.1.7</t>
  </si>
  <si>
    <t>Fondo de Estabilización de los Ingresos de las Entidades Federativas</t>
  </si>
  <si>
    <t>8.1.2</t>
  </si>
  <si>
    <t>Estatales</t>
  </si>
  <si>
    <t>8.1.2.1</t>
  </si>
  <si>
    <t>Participaciones Estatales</t>
  </si>
  <si>
    <t>APORTACIONES</t>
  </si>
  <si>
    <t>8.2.1</t>
  </si>
  <si>
    <t>Aportaciones federales</t>
  </si>
  <si>
    <t>8.2.1.1</t>
  </si>
  <si>
    <t>Del fondo de infraestructura social municipal</t>
  </si>
  <si>
    <t>8.2.1.2</t>
  </si>
  <si>
    <t>Rendimientos financieros del fondo de aportaciones para la infraestructura social</t>
  </si>
  <si>
    <t>8.2.1.3</t>
  </si>
  <si>
    <t>Del fondo para el fortalecimiento municipal</t>
  </si>
  <si>
    <t>8.2.1.4</t>
  </si>
  <si>
    <t>Rendimientos financieros del fondo de aportaciones para el fortalecimiento municipal</t>
  </si>
  <si>
    <t>CONVENIOS</t>
  </si>
  <si>
    <t>8.3.1</t>
  </si>
  <si>
    <t>Convenios</t>
  </si>
  <si>
    <t>8.3.1.1</t>
  </si>
  <si>
    <t>Derivados del Gobierno Federal</t>
  </si>
  <si>
    <t>8.3.1.2</t>
  </si>
  <si>
    <t>Derivados del Gobierno Estatal</t>
  </si>
  <si>
    <t>8.3.1.9</t>
  </si>
  <si>
    <t>Otros Convenios</t>
  </si>
  <si>
    <t>INCENTIVOS DERIVADOS DE LA COLABORACION FISCAL</t>
  </si>
  <si>
    <t>8.4.1</t>
  </si>
  <si>
    <t>INCENTIVOS DE LA COLABORACION FISCAL</t>
  </si>
  <si>
    <t>8.4.1.1</t>
  </si>
  <si>
    <t>Tenencia o Uso de Vehículos</t>
  </si>
  <si>
    <t>8.4.1.2</t>
  </si>
  <si>
    <t>Fondo de Compensación ISAN</t>
  </si>
  <si>
    <t>8.4.1.3</t>
  </si>
  <si>
    <t>Impuesto Sobre Automóviles Nuevos</t>
  </si>
  <si>
    <t>8.4.1.4</t>
  </si>
  <si>
    <t>Otros Incentivos Económicos</t>
  </si>
  <si>
    <t>FONDOS DISTINTOS DE APORTACIONES</t>
  </si>
  <si>
    <t>TRANSFERENCIAS, ASIGNACIONES, SUBSIDIOS Y SUBVENCIONES, Y PENSIONES Y JUBILACIONES</t>
  </si>
  <si>
    <t>TRANSFERENCIAS Y ASIGNACIONES</t>
  </si>
  <si>
    <t>9.1.1</t>
  </si>
  <si>
    <t>Transferencias internas y asignaciones al sector público</t>
  </si>
  <si>
    <t>9.1.1.1</t>
  </si>
  <si>
    <t>SUBSIDIOS Y SUBVENCIONES</t>
  </si>
  <si>
    <t>9.3.1</t>
  </si>
  <si>
    <t>Subsidio</t>
  </si>
  <si>
    <t>9.3.1.1</t>
  </si>
  <si>
    <t>9.3.2</t>
  </si>
  <si>
    <t>Subvenciones</t>
  </si>
  <si>
    <t>9.3.2.1</t>
  </si>
  <si>
    <t>PENSIONES Y JUBILACIONES</t>
  </si>
  <si>
    <t>TRANSFERENCIAS DEL FONDO MEXICANO DEL PETROLEO PARA LA ESTABILIZACION Y EL DESARROLLO</t>
  </si>
  <si>
    <t>INGRESOS DERIVADOS DE FINANCIAMIENTO</t>
  </si>
  <si>
    <t>ENDEUDAMIENTO INTERNO</t>
  </si>
  <si>
    <t>10.1.0.1</t>
  </si>
  <si>
    <t>Financiamientos</t>
  </si>
  <si>
    <t>10.1.0.1.1</t>
  </si>
  <si>
    <t>Banca oficial</t>
  </si>
  <si>
    <t>10.1.0.1.2</t>
  </si>
  <si>
    <t>Banca comercial</t>
  </si>
  <si>
    <t>10.1.0.1.3</t>
  </si>
  <si>
    <t>Créditos financieros</t>
  </si>
  <si>
    <t>10.1.0.1.9</t>
  </si>
  <si>
    <t>Otros financiamientos no especificados</t>
  </si>
  <si>
    <t>ENDEUDAMIENTO EXTERNO</t>
  </si>
  <si>
    <t>FINANCIAMIENTO INTERNO</t>
  </si>
  <si>
    <t>Codigo Partida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</si>
  <si>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</si>
  <si>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</si>
  <si>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</si>
  <si>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</si>
  <si>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</si>
  <si>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</si>
  <si>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</si>
  <si>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</si>
  <si>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</si>
  <si>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</si>
  <si>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VESTUARIO, BLANCOS, PRENDAS DE PROTECCION Y ARTICULOS DEPORTIVOS</t>
  </si>
  <si>
    <t>MATERIALES Y SUMINISTROS PARA SEGURIDAD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</si>
  <si>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</si>
  <si>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</si>
  <si>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</si>
  <si>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</si>
  <si>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</si>
  <si>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</si>
  <si>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</si>
  <si>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OFICIALES</t>
  </si>
  <si>
    <t>OTROS SERVICIOS GENERALES</t>
  </si>
  <si>
    <t>TRANSFERENCIAS AL RESTO DEL SECTOR PUBLICO</t>
  </si>
  <si>
    <t>AYUDAS SOCIALES</t>
  </si>
  <si>
    <t>MOBILIARIO Y EQUIPO DE ADMINISTRACION</t>
  </si>
  <si>
    <t>EQUIPO E INSTRUMENTAL MEDICO Y DE LABORATORIO</t>
  </si>
  <si>
    <t>MAQUINARIA, OTROS EQUIPOS Y HERRAMIENTAS</t>
  </si>
  <si>
    <t>BIENES INMUEBLES</t>
  </si>
  <si>
    <t>ACTIVOS INTANGIBLES</t>
  </si>
  <si>
    <t>INVERSIÓN PÚBLICA</t>
  </si>
  <si>
    <t>OBRA PUBLICA EN BIENES DE DOMINIO PUBLICO</t>
  </si>
  <si>
    <t>PROYECTOS PRODUCTIVOS Y ACCIONES DE FOMENTO</t>
  </si>
  <si>
    <t>DEUDA PÚBLICA</t>
  </si>
  <si>
    <t>AMORTIZACION DE LA DEUDA PUBLICA</t>
  </si>
  <si>
    <t>INTERESES DE LA DEUDA PUBLICA</t>
  </si>
  <si>
    <t>Nombre del Municipio: Tlajomulco de Zuñiga, Jalisco.</t>
  </si>
  <si>
    <t>Conceptos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</si>
  <si>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</si>
  <si>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</si>
  <si>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</si>
  <si>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</si>
  <si>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</si>
  <si>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</si>
  <si>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</si>
  <si>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</si>
  <si>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</si>
  <si>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</si>
  <si>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</si>
  <si>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</si>
  <si>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PRESUPUESTO DE EGRESOS 2023</t>
  </si>
  <si>
    <t xml:space="preserve">PROYECCIONES Y RESULTADOS DE INGRESOS  L D F - 2023
</t>
  </si>
  <si>
    <t>Nombre del Municipio: Tlajomulco de Zuñiga</t>
  </si>
  <si>
    <t>CONCEPTOS</t>
  </si>
  <si>
    <t>EJERCICIO
 2017</t>
  </si>
  <si>
    <t>EJERCICIO
 2018</t>
  </si>
  <si>
    <t>EJERCICIO
 2019</t>
  </si>
  <si>
    <t>EJERCICIO
 2020</t>
  </si>
  <si>
    <t>EJERCICIO
 2021</t>
  </si>
  <si>
    <t>ESTIMADO
 2022</t>
  </si>
  <si>
    <t>EJERCICIO
 2023</t>
  </si>
  <si>
    <t>EJERCICIO
 2024</t>
  </si>
  <si>
    <t>EJERCICIO
 2025</t>
  </si>
  <si>
    <t>EJERCICIO
 2026</t>
  </si>
  <si>
    <t>EJERCICIO
 2027</t>
  </si>
  <si>
    <t>I N G R E S O S</t>
  </si>
  <si>
    <t>Impuesto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</si>
  <si>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</si>
  <si>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</si>
  <si>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</si>
  <si>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</si>
  <si>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</si>
  <si>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los Impuestos</t>
  </si>
  <si>
    <t>Impuestos no comprendidos en la Ley de Ingresos Vigente, causados en Ejercicios Fiscales Anteriores
 Pendientes de Liquidación  o Pago</t>
  </si>
  <si>
    <t>Aportaciones para Fondos de Vivienda</t>
  </si>
  <si>
    <t xml:space="preserve">Cuotas para el Seguro Social </t>
  </si>
  <si>
    <t>Cuotas de Ahorro para el Retiro</t>
  </si>
  <si>
    <t>Otras Cuotas y Aportaciones para la Seguridad Social</t>
  </si>
  <si>
    <t>Accesorios de Cuotas y Aportaciones de Seguridad Social</t>
  </si>
  <si>
    <t>Contribuciones de Mejoras por Obras Públicas</t>
  </si>
  <si>
    <t>Contribuciones de Mejoras no comprendidas en la Ley de Ingresos Vigente, causadas en Ejercicios 
 Anteriores Pendientes de Liquidación o Pago</t>
  </si>
  <si>
    <t>DERECHOS.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</si>
  <si>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</si>
  <si>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</si>
  <si>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</si>
  <si>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</si>
  <si>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</si>
  <si>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</si>
  <si>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</si>
  <si>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</si>
  <si>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</si>
  <si>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</si>
  <si>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</si>
  <si>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Accesosrios de Aprovechamientos</t>
  </si>
  <si>
    <t>Aprovechamientos no Comprendidos en la Ley de Ingresos Vigente, Causados en Ejercicios Fiscales Anteriores, Pendientes de Liquidación o Pago</t>
  </si>
  <si>
    <t xml:space="preserve">INGRESOS POR VENTA DE BIENES, PRESTACIÓN DE SERVICIOS Y OTROS INGRESOS </t>
  </si>
  <si>
    <t>Ingreso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</si>
  <si>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</si>
  <si>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</si>
  <si>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</si>
  <si>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</si>
  <si>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</si>
  <si>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</si>
  <si>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</si>
  <si>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</si>
  <si>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</si>
  <si>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</si>
  <si>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</si>
  <si>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Incentivos Derivados de la Colaboración Fiscal</t>
  </si>
  <si>
    <t>Fondos Distintos de Aportaciones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</si>
  <si>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</si>
  <si>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</si>
  <si>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</si>
  <si>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</si>
  <si>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</si>
  <si>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</si>
  <si>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</si>
  <si>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Endeudamiento Interno</t>
  </si>
  <si>
    <t>Endeudamiento Externo</t>
  </si>
  <si>
    <t>Financiamiento Interno</t>
  </si>
  <si>
    <t>TOTAL DE INGRESOS</t>
  </si>
  <si>
    <t>Resultado
2019</t>
  </si>
  <si>
    <t>Resultado
2020</t>
  </si>
  <si>
    <t>Proyección
2023</t>
  </si>
  <si>
    <t>Proyección
2024</t>
  </si>
  <si>
    <t>Proyección
2025</t>
  </si>
  <si>
    <t>Proyección
2026</t>
  </si>
  <si>
    <t>GASTOS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</si>
  <si>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</si>
  <si>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</si>
  <si>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</si>
  <si>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</si>
  <si>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</si>
  <si>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pública</t>
  </si>
  <si>
    <t>Inversiones financieras y otras provisiones</t>
  </si>
  <si>
    <t>Participaciones y aportaciones</t>
  </si>
  <si>
    <t>Deuda pública</t>
  </si>
  <si>
    <t>Total de gasto no etiquetado</t>
  </si>
  <si>
    <t>GASTO ETIQUETADO</t>
  </si>
  <si>
    <t>Total de gasto etiquetado</t>
  </si>
  <si>
    <t>TOTAL DE EGRESOS</t>
  </si>
  <si>
    <t>Proyección
2027</t>
  </si>
  <si>
    <t>Resultado 2021</t>
  </si>
  <si>
    <t>Suma de PRESUPUESTO 2023</t>
  </si>
  <si>
    <t>Total</t>
  </si>
  <si>
    <t>PROYECCIONES Y RESULTADOS DE EGRESOS  L D F - 2023</t>
  </si>
  <si>
    <t>DIA DEL MAESTRO</t>
  </si>
  <si>
    <t xml:space="preserve"> Preliminar Presupuesto
2022</t>
  </si>
  <si>
    <t>Preliminar Presupuesto 2022 Cierre de ejercicio</t>
  </si>
  <si>
    <t>PLANTA POTABILIZADORA</t>
  </si>
  <si>
    <t>DESPACHO DE LA COMISARÍA DE LA POLICÍA PREVENTIVA MUNICIPAL</t>
  </si>
  <si>
    <t>DESPACHO DE LA COORDINACIÓN GENERAL DE CONSTRUCCIÓN DE COMUNIDAD</t>
  </si>
  <si>
    <t>DESPACHO DE LA COORDINACIÓN GENERAL DE DESARROLLO ECONÓMICO</t>
  </si>
  <si>
    <t>DESPACHO DE LA COORDINACIÓN GENERAL DE GOBIERNO INTELIGENTE E INNOVACIÓN GUBERNAMENTAL</t>
  </si>
  <si>
    <t>INSTITUTO DE ALTERNATIVAS PARA LOS JÓVENES (INDAJO)</t>
  </si>
  <si>
    <t>INSTITUTO MUNICIPAL DE LA MUJER TLAJOMULQUENSE (IMMT)</t>
  </si>
  <si>
    <t>DIRECCIÓN GENERAL DE CENSOS Y ESTADISTICAS</t>
  </si>
  <si>
    <t>DIRECCIÓN GENERAL DE RELACIONES GUBERNAMENTALES</t>
  </si>
  <si>
    <t>SECRETARÍA PARTICULAR DE PRESIDENCIA</t>
  </si>
  <si>
    <t>DIRECCIÓN GENERAL ADJUNTA DE PROTECCIÓN CIVIL Y BOMBEROS</t>
  </si>
  <si>
    <t>SISTEMA INTEGRAL PARA EL DESARROLLO DE LA FAMILIA (DIF)</t>
  </si>
  <si>
    <t>DIRECCIÓN DE PROCESOS ADMINISTRATIVOS Y PROYECTOS</t>
  </si>
  <si>
    <t>UNIDAD DE ACOPIO Y SALUD ANIMAL MUNICIPAL (UNASAM)</t>
  </si>
  <si>
    <t>CENTRO DE ESTIMULACIÓN PARA PERSONAS CON DISCAPACIDAD INTELECTUAL (CENDI)</t>
  </si>
  <si>
    <t>CONSEJO MUNICIPAL DEL DEPORTE (COMUDE)</t>
  </si>
  <si>
    <t>ok</t>
  </si>
  <si>
    <t>ROSCA DE REYES</t>
  </si>
  <si>
    <t>Estatal</t>
  </si>
  <si>
    <t>2.6-01-23</t>
  </si>
  <si>
    <t>POLICIA METROPOLITANA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</si>
</sst>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#,##0_ ;\-#,##0\ "/>
    <numFmt numFmtId="166" formatCode="#,##0.00_ ;\-#,##0.00\ "/>
    <numFmt numFmtId="167" formatCode="_-* #,##0.00_-;\-* #,##0.00_-;_-* &quot;-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CB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medium">
        <color indexed="64"/>
      </left>
      <right style="medium">
        <color indexed="64"/>
      </right>
      <top/>
      <bottom style="thin">
        <color rgb="FF92D050"/>
      </bottom>
      <diagonal/>
    </border>
    <border>
      <left/>
      <right style="thin">
        <color indexed="64"/>
      </right>
      <top/>
      <bottom style="thin">
        <color rgb="FF92D050"/>
      </bottom>
      <diagonal/>
    </border>
    <border>
      <left style="medium">
        <color indexed="64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indexed="64"/>
      </left>
      <right style="medium">
        <color indexed="64"/>
      </right>
      <top style="thin">
        <color rgb="FF92D050"/>
      </top>
      <bottom style="thin">
        <color rgb="FF92D050"/>
      </bottom>
      <diagonal/>
    </border>
    <border>
      <left/>
      <right style="thin">
        <color indexed="64"/>
      </right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 style="medium">
        <color indexed="64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/>
      <bottom/>
      <diagonal/>
    </border>
    <border>
      <left style="thin">
        <color rgb="FF92D050"/>
      </left>
      <right style="thin">
        <color rgb="FF92D050"/>
      </right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 style="thin">
        <color rgb="FF92D050"/>
      </top>
      <bottom/>
      <diagonal/>
    </border>
    <border>
      <left style="medium">
        <color indexed="64"/>
      </left>
      <right style="thin">
        <color rgb="FF92D050"/>
      </right>
      <top style="thin">
        <color rgb="FF92D050"/>
      </top>
      <bottom style="medium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indexed="64"/>
      </bottom>
      <diagonal/>
    </border>
    <border>
      <left style="thin">
        <color rgb="FF92D050"/>
      </left>
      <right/>
      <top style="thin">
        <color rgb="FF92D05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92D050"/>
      </top>
      <bottom style="medium">
        <color indexed="64"/>
      </bottom>
      <diagonal/>
    </border>
    <border>
      <left/>
      <right style="thin">
        <color indexed="64"/>
      </right>
      <top style="thin">
        <color rgb="FF92D050"/>
      </top>
      <bottom style="medium">
        <color indexed="64"/>
      </bottom>
      <diagonal/>
    </border>
    <border>
      <left/>
      <right style="medium">
        <color indexed="64"/>
      </right>
      <top style="thin">
        <color rgb="FF92D05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20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4" fillId="0" borderId="0" xfId="0" applyFont="1"/>
    <xf numFmtId="43" fontId="3" fillId="0" borderId="0" xfId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/>
    </xf>
    <xf numFmtId="0" fontId="5" fillId="7" borderId="0" xfId="0" applyFont="1" applyFill="1"/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6" fillId="0" borderId="0" xfId="0" pivotButton="1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vertical="center"/>
    </xf>
    <xf numFmtId="43" fontId="0" fillId="0" borderId="0" xfId="1" applyFont="1"/>
    <xf numFmtId="0" fontId="2" fillId="11" borderId="9" xfId="0" applyFont="1" applyFill="1" applyBorder="1" applyAlignment="1">
      <alignment horizontal="left" vertical="center"/>
    </xf>
    <xf numFmtId="0" fontId="2" fillId="11" borderId="9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left"/>
    </xf>
    <xf numFmtId="43" fontId="8" fillId="11" borderId="9" xfId="0" applyNumberFormat="1" applyFont="1" applyFill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9" xfId="0" applyFont="1" applyBorder="1"/>
    <xf numFmtId="43" fontId="7" fillId="0" borderId="9" xfId="1" applyFont="1" applyBorder="1"/>
    <xf numFmtId="43" fontId="8" fillId="11" borderId="9" xfId="1" applyFont="1" applyFill="1" applyBorder="1" applyAlignment="1">
      <alignment horizontal="left"/>
    </xf>
    <xf numFmtId="43" fontId="8" fillId="11" borderId="9" xfId="0" applyNumberFormat="1" applyFont="1" applyFill="1" applyBorder="1"/>
    <xf numFmtId="0" fontId="13" fillId="7" borderId="21" xfId="2" applyFont="1" applyFill="1" applyBorder="1" applyAlignment="1">
      <alignment vertical="center"/>
    </xf>
    <xf numFmtId="0" fontId="13" fillId="7" borderId="0" xfId="2" applyFont="1" applyFill="1" applyAlignment="1">
      <alignment vertical="center"/>
    </xf>
    <xf numFmtId="0" fontId="13" fillId="7" borderId="17" xfId="2" applyFont="1" applyFill="1" applyBorder="1" applyAlignment="1">
      <alignment vertical="center"/>
    </xf>
    <xf numFmtId="0" fontId="13" fillId="7" borderId="22" xfId="2" applyFont="1" applyFill="1" applyBorder="1" applyAlignment="1">
      <alignment vertical="center"/>
    </xf>
    <xf numFmtId="0" fontId="13" fillId="7" borderId="23" xfId="2" applyFont="1" applyFill="1" applyBorder="1" applyAlignment="1">
      <alignment vertical="center"/>
    </xf>
    <xf numFmtId="164" fontId="13" fillId="9" borderId="14" xfId="0" applyNumberFormat="1" applyFont="1" applyFill="1" applyBorder="1" applyAlignment="1">
      <alignment horizontal="center" vertical="center"/>
    </xf>
    <xf numFmtId="37" fontId="13" fillId="9" borderId="9" xfId="2" applyNumberFormat="1" applyFont="1" applyFill="1" applyBorder="1" applyAlignment="1">
      <alignment vertical="center"/>
    </xf>
    <xf numFmtId="37" fontId="13" fillId="9" borderId="24" xfId="2" applyNumberFormat="1" applyFont="1" applyFill="1" applyBorder="1" applyAlignment="1">
      <alignment vertical="center"/>
    </xf>
    <xf numFmtId="37" fontId="13" fillId="9" borderId="25" xfId="2" applyNumberFormat="1" applyFont="1" applyFill="1" applyBorder="1" applyAlignment="1">
      <alignment vertical="center"/>
    </xf>
    <xf numFmtId="37" fontId="13" fillId="9" borderId="18" xfId="2" applyNumberFormat="1" applyFont="1" applyFill="1" applyBorder="1" applyAlignment="1">
      <alignment vertical="center"/>
    </xf>
    <xf numFmtId="37" fontId="0" fillId="0" borderId="0" xfId="0" applyNumberFormat="1"/>
    <xf numFmtId="0" fontId="14" fillId="0" borderId="26" xfId="2" applyFont="1" applyBorder="1" applyAlignment="1">
      <alignment horizontal="left" vertical="center"/>
    </xf>
    <xf numFmtId="37" fontId="14" fillId="7" borderId="29" xfId="2" applyNumberFormat="1" applyFont="1" applyFill="1" applyBorder="1" applyAlignment="1" applyProtection="1">
      <alignment vertical="center"/>
      <protection locked="0"/>
    </xf>
    <xf numFmtId="37" fontId="14" fillId="7" borderId="30" xfId="2" applyNumberFormat="1" applyFont="1" applyFill="1" applyBorder="1" applyAlignment="1" applyProtection="1">
      <alignment vertical="center"/>
      <protection locked="0"/>
    </xf>
    <xf numFmtId="37" fontId="14" fillId="7" borderId="31" xfId="2" applyNumberFormat="1" applyFont="1" applyFill="1" applyBorder="1" applyAlignment="1" applyProtection="1">
      <alignment vertical="center"/>
      <protection locked="0"/>
    </xf>
    <xf numFmtId="37" fontId="14" fillId="7" borderId="32" xfId="2" applyNumberFormat="1" applyFont="1" applyFill="1" applyBorder="1" applyAlignment="1" applyProtection="1">
      <alignment vertical="center"/>
      <protection locked="0"/>
    </xf>
    <xf numFmtId="0" fontId="14" fillId="0" borderId="33" xfId="2" applyFont="1" applyBorder="1" applyAlignment="1">
      <alignment horizontal="left" vertical="center"/>
    </xf>
    <xf numFmtId="37" fontId="14" fillId="7" borderId="34" xfId="2" applyNumberFormat="1" applyFont="1" applyFill="1" applyBorder="1" applyAlignment="1" applyProtection="1">
      <alignment vertical="center"/>
      <protection locked="0"/>
    </xf>
    <xf numFmtId="37" fontId="14" fillId="7" borderId="35" xfId="2" applyNumberFormat="1" applyFont="1" applyFill="1" applyBorder="1" applyAlignment="1" applyProtection="1">
      <alignment vertical="center"/>
      <protection locked="0"/>
    </xf>
    <xf numFmtId="37" fontId="14" fillId="0" borderId="29" xfId="2" applyNumberFormat="1" applyFont="1" applyBorder="1" applyAlignment="1" applyProtection="1">
      <alignment vertical="center"/>
      <protection locked="0"/>
    </xf>
    <xf numFmtId="37" fontId="14" fillId="0" borderId="30" xfId="2" applyNumberFormat="1" applyFont="1" applyBorder="1" applyAlignment="1" applyProtection="1">
      <alignment vertical="center"/>
      <protection locked="0"/>
    </xf>
    <xf numFmtId="37" fontId="14" fillId="0" borderId="34" xfId="2" applyNumberFormat="1" applyFont="1" applyBorder="1" applyAlignment="1" applyProtection="1">
      <alignment vertical="center"/>
      <protection locked="0"/>
    </xf>
    <xf numFmtId="37" fontId="14" fillId="0" borderId="35" xfId="2" applyNumberFormat="1" applyFont="1" applyBorder="1" applyAlignment="1" applyProtection="1">
      <alignment vertical="center"/>
      <protection locked="0"/>
    </xf>
    <xf numFmtId="37" fontId="14" fillId="7" borderId="38" xfId="2" applyNumberFormat="1" applyFont="1" applyFill="1" applyBorder="1" applyAlignment="1" applyProtection="1">
      <alignment vertical="center"/>
      <protection locked="0"/>
    </xf>
    <xf numFmtId="164" fontId="13" fillId="9" borderId="33" xfId="0" applyNumberFormat="1" applyFont="1" applyFill="1" applyBorder="1" applyAlignment="1">
      <alignment horizontal="center" vertical="center"/>
    </xf>
    <xf numFmtId="37" fontId="13" fillId="9" borderId="29" xfId="2" applyNumberFormat="1" applyFont="1" applyFill="1" applyBorder="1" applyAlignment="1">
      <alignment vertical="center"/>
    </xf>
    <xf numFmtId="37" fontId="13" fillId="9" borderId="30" xfId="2" applyNumberFormat="1" applyFont="1" applyFill="1" applyBorder="1" applyAlignment="1">
      <alignment vertical="center"/>
    </xf>
    <xf numFmtId="37" fontId="13" fillId="9" borderId="34" xfId="2" applyNumberFormat="1" applyFont="1" applyFill="1" applyBorder="1" applyAlignment="1">
      <alignment vertical="center"/>
    </xf>
    <xf numFmtId="37" fontId="13" fillId="9" borderId="35" xfId="2" applyNumberFormat="1" applyFont="1" applyFill="1" applyBorder="1" applyAlignment="1">
      <alignment vertical="center"/>
    </xf>
    <xf numFmtId="37" fontId="13" fillId="9" borderId="38" xfId="2" applyNumberFormat="1" applyFont="1" applyFill="1" applyBorder="1" applyAlignment="1">
      <alignment vertical="center"/>
    </xf>
    <xf numFmtId="37" fontId="14" fillId="0" borderId="29" xfId="0" applyNumberFormat="1" applyFont="1" applyBorder="1" applyAlignment="1" applyProtection="1">
      <alignment horizontal="right" vertical="center"/>
      <protection locked="0"/>
    </xf>
    <xf numFmtId="37" fontId="14" fillId="0" borderId="30" xfId="0" applyNumberFormat="1" applyFont="1" applyBorder="1" applyAlignment="1" applyProtection="1">
      <alignment horizontal="right" vertical="center"/>
      <protection locked="0"/>
    </xf>
    <xf numFmtId="37" fontId="14" fillId="0" borderId="39" xfId="0" applyNumberFormat="1" applyFont="1" applyBorder="1" applyAlignment="1" applyProtection="1">
      <alignment horizontal="right" vertical="center"/>
      <protection locked="0"/>
    </xf>
    <xf numFmtId="37" fontId="14" fillId="7" borderId="0" xfId="2" applyNumberFormat="1" applyFont="1" applyFill="1" applyAlignment="1" applyProtection="1">
      <alignment vertical="center"/>
      <protection locked="0"/>
    </xf>
    <xf numFmtId="37" fontId="14" fillId="0" borderId="40" xfId="0" applyNumberFormat="1" applyFont="1" applyBorder="1" applyAlignment="1" applyProtection="1">
      <alignment horizontal="right" vertical="center"/>
      <protection locked="0"/>
    </xf>
    <xf numFmtId="37" fontId="14" fillId="0" borderId="41" xfId="2" applyNumberFormat="1" applyFont="1" applyBorder="1" applyAlignment="1" applyProtection="1">
      <alignment horizontal="right" vertical="center"/>
      <protection locked="0"/>
    </xf>
    <xf numFmtId="37" fontId="14" fillId="0" borderId="42" xfId="2" applyNumberFormat="1" applyFont="1" applyBorder="1" applyAlignment="1" applyProtection="1">
      <alignment horizontal="right" vertical="center"/>
      <protection locked="0"/>
    </xf>
    <xf numFmtId="37" fontId="15" fillId="9" borderId="44" xfId="2" applyNumberFormat="1" applyFont="1" applyFill="1" applyBorder="1"/>
    <xf numFmtId="37" fontId="15" fillId="9" borderId="45" xfId="2" applyNumberFormat="1" applyFont="1" applyFill="1" applyBorder="1"/>
    <xf numFmtId="37" fontId="15" fillId="9" borderId="46" xfId="2" applyNumberFormat="1" applyFont="1" applyFill="1" applyBorder="1"/>
    <xf numFmtId="165" fontId="15" fillId="9" borderId="47" xfId="2" applyNumberFormat="1" applyFont="1" applyFill="1" applyBorder="1"/>
    <xf numFmtId="37" fontId="15" fillId="9" borderId="47" xfId="2" applyNumberFormat="1" applyFont="1" applyFill="1" applyBorder="1"/>
    <xf numFmtId="37" fontId="15" fillId="9" borderId="48" xfId="2" applyNumberFormat="1" applyFont="1" applyFill="1" applyBorder="1"/>
    <xf numFmtId="37" fontId="15" fillId="0" borderId="0" xfId="2" applyNumberFormat="1" applyFont="1"/>
    <xf numFmtId="166" fontId="0" fillId="0" borderId="0" xfId="0" applyNumberFormat="1"/>
    <xf numFmtId="43" fontId="0" fillId="0" borderId="0" xfId="0" applyNumberFormat="1"/>
    <xf numFmtId="0" fontId="2" fillId="11" borderId="9" xfId="0" applyFont="1" applyFill="1" applyBorder="1" applyAlignment="1">
      <alignment horizontal="center" vertical="center" wrapText="1"/>
    </xf>
    <xf numFmtId="0" fontId="2" fillId="12" borderId="24" xfId="0" applyFont="1" applyFill="1" applyBorder="1" applyAlignment="1">
      <alignment horizontal="left" vertical="center"/>
    </xf>
    <xf numFmtId="41" fontId="2" fillId="12" borderId="17" xfId="0" applyNumberFormat="1" applyFont="1" applyFill="1" applyBorder="1" applyAlignment="1">
      <alignment vertical="center"/>
    </xf>
    <xf numFmtId="41" fontId="2" fillId="12" borderId="49" xfId="0" applyNumberFormat="1" applyFont="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4" fontId="0" fillId="0" borderId="9" xfId="0" applyNumberFormat="1" applyBorder="1"/>
    <xf numFmtId="4" fontId="0" fillId="0" borderId="9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left" vertical="center" wrapText="1"/>
    </xf>
    <xf numFmtId="4" fontId="0" fillId="0" borderId="9" xfId="0" applyNumberFormat="1" applyBorder="1" applyAlignment="1" applyProtection="1">
      <alignment vertical="center"/>
      <protection hidden="1"/>
    </xf>
    <xf numFmtId="4" fontId="0" fillId="0" borderId="9" xfId="1" applyNumberFormat="1" applyFont="1" applyFill="1" applyBorder="1" applyAlignment="1" applyProtection="1">
      <alignment horizontal="right" vertical="center"/>
      <protection locked="0"/>
    </xf>
    <xf numFmtId="0" fontId="16" fillId="13" borderId="9" xfId="0" applyFont="1" applyFill="1" applyBorder="1" applyAlignment="1">
      <alignment horizontal="right" vertical="center" wrapText="1"/>
    </xf>
    <xf numFmtId="167" fontId="2" fillId="13" borderId="9" xfId="0" applyNumberFormat="1" applyFont="1" applyFill="1" applyBorder="1" applyAlignment="1" applyProtection="1">
      <alignment vertical="center"/>
      <protection hidden="1"/>
    </xf>
    <xf numFmtId="41" fontId="2" fillId="13" borderId="9" xfId="0" applyNumberFormat="1" applyFont="1" applyFill="1" applyBorder="1" applyAlignment="1" applyProtection="1">
      <alignment vertical="center"/>
      <protection hidden="1"/>
    </xf>
    <xf numFmtId="43" fontId="0" fillId="0" borderId="9" xfId="0" applyNumberFormat="1" applyBorder="1"/>
    <xf numFmtId="2" fontId="0" fillId="7" borderId="9" xfId="0" applyNumberFormat="1" applyFill="1" applyBorder="1" applyAlignment="1" applyProtection="1">
      <alignment horizontal="right" vertical="center"/>
      <protection locked="0"/>
    </xf>
    <xf numFmtId="4" fontId="0" fillId="7" borderId="9" xfId="0" applyNumberFormat="1" applyFill="1" applyBorder="1" applyAlignment="1" applyProtection="1">
      <alignment horizontal="right" vertical="center"/>
      <protection locked="0"/>
    </xf>
    <xf numFmtId="41" fontId="0" fillId="7" borderId="9" xfId="0" applyNumberFormat="1" applyFill="1" applyBorder="1" applyAlignment="1" applyProtection="1">
      <alignment horizontal="right" vertical="center"/>
      <protection locked="0"/>
    </xf>
    <xf numFmtId="2" fontId="0" fillId="0" borderId="9" xfId="0" applyNumberFormat="1" applyBorder="1"/>
    <xf numFmtId="2" fontId="0" fillId="0" borderId="9" xfId="0" applyNumberFormat="1" applyBorder="1" applyAlignment="1" applyProtection="1">
      <alignment vertical="center"/>
      <protection hidden="1"/>
    </xf>
    <xf numFmtId="0" fontId="16" fillId="4" borderId="9" xfId="0" applyFont="1" applyFill="1" applyBorder="1" applyAlignment="1">
      <alignment horizontal="right" vertical="center" wrapText="1"/>
    </xf>
    <xf numFmtId="167" fontId="2" fillId="4" borderId="9" xfId="0" applyNumberFormat="1" applyFont="1" applyFill="1" applyBorder="1" applyAlignment="1" applyProtection="1">
      <alignment vertical="center"/>
      <protection hidden="1"/>
    </xf>
    <xf numFmtId="41" fontId="2" fillId="4" borderId="9" xfId="0" applyNumberFormat="1" applyFont="1" applyFill="1" applyBorder="1" applyAlignment="1" applyProtection="1">
      <alignment vertical="center"/>
      <protection hidden="1"/>
    </xf>
    <xf numFmtId="4" fontId="2" fillId="4" borderId="9" xfId="0" applyNumberFormat="1" applyFont="1" applyFill="1" applyBorder="1" applyAlignment="1" applyProtection="1">
      <alignment vertical="center"/>
      <protection hidden="1"/>
    </xf>
    <xf numFmtId="41" fontId="0" fillId="0" borderId="0" xfId="0" applyNumberFormat="1"/>
    <xf numFmtId="0" fontId="0" fillId="0" borderId="0" xfId="0" pivotButton="1"/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0" xfId="0" applyFont="1"/>
    <xf numFmtId="0" fontId="2" fillId="14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9" borderId="5" xfId="0" applyFont="1" applyFill="1" applyBorder="1" applyAlignment="1">
      <alignment horizontal="right" vertical="center"/>
    </xf>
    <xf numFmtId="0" fontId="19" fillId="9" borderId="5" xfId="0" applyFont="1" applyFill="1" applyBorder="1" applyAlignment="1">
      <alignment vertical="center"/>
    </xf>
    <xf numFmtId="43" fontId="19" fillId="9" borderId="5" xfId="1" applyFont="1" applyFill="1" applyBorder="1" applyAlignment="1">
      <alignment horizontal="right" vertical="center"/>
    </xf>
    <xf numFmtId="0" fontId="19" fillId="10" borderId="6" xfId="0" applyFont="1" applyFill="1" applyBorder="1" applyAlignment="1">
      <alignment horizontal="center" vertical="center"/>
    </xf>
    <xf numFmtId="0" fontId="19" fillId="10" borderId="5" xfId="0" applyFont="1" applyFill="1" applyBorder="1" applyAlignment="1">
      <alignment vertical="center"/>
    </xf>
    <xf numFmtId="43" fontId="19" fillId="10" borderId="7" xfId="1" applyFont="1" applyFill="1" applyBorder="1" applyAlignment="1">
      <alignment horizontal="right" vertical="center"/>
    </xf>
    <xf numFmtId="0" fontId="20" fillId="10" borderId="6" xfId="0" applyFont="1" applyFill="1" applyBorder="1" applyAlignment="1">
      <alignment horizontal="center" vertical="center"/>
    </xf>
    <xf numFmtId="0" fontId="19" fillId="10" borderId="7" xfId="0" applyFont="1" applyFill="1" applyBorder="1" applyAlignment="1">
      <alignment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43" fontId="21" fillId="0" borderId="7" xfId="1" applyFont="1" applyBorder="1" applyAlignment="1">
      <alignment horizontal="right" vertical="center"/>
    </xf>
    <xf numFmtId="0" fontId="19" fillId="9" borderId="6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vertical="center"/>
    </xf>
    <xf numFmtId="43" fontId="19" fillId="9" borderId="7" xfId="1" applyFont="1" applyFill="1" applyBorder="1" applyAlignment="1">
      <alignment horizontal="right" vertical="center"/>
    </xf>
    <xf numFmtId="0" fontId="21" fillId="0" borderId="7" xfId="0" applyFont="1" applyBorder="1" applyAlignment="1">
      <alignment horizontal="justify" vertical="center"/>
    </xf>
    <xf numFmtId="0" fontId="22" fillId="9" borderId="5" xfId="0" applyFont="1" applyFill="1" applyBorder="1" applyAlignment="1">
      <alignment vertical="center"/>
    </xf>
    <xf numFmtId="43" fontId="22" fillId="9" borderId="5" xfId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3" fillId="0" borderId="0" xfId="1" applyNumberFormat="1" applyFont="1" applyFill="1" applyAlignment="1">
      <alignment wrapText="1"/>
    </xf>
    <xf numFmtId="4" fontId="0" fillId="0" borderId="0" xfId="0" applyNumberFormat="1" applyAlignment="1">
      <alignment wrapText="1"/>
    </xf>
    <xf numFmtId="4" fontId="4" fillId="0" borderId="0" xfId="1" applyNumberFormat="1" applyFont="1" applyFill="1" applyAlignment="1">
      <alignment wrapText="1"/>
    </xf>
    <xf numFmtId="4" fontId="2" fillId="0" borderId="0" xfId="1" applyNumberFormat="1" applyFont="1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2" borderId="0" xfId="0" applyFill="1" applyAlignment="1">
      <alignment wrapText="1"/>
    </xf>
    <xf numFmtId="43" fontId="4" fillId="0" borderId="0" xfId="1" applyFont="1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wrapText="1"/>
    </xf>
    <xf numFmtId="43" fontId="0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wrapText="1"/>
    </xf>
    <xf numFmtId="43" fontId="0" fillId="0" borderId="0" xfId="1" applyFont="1" applyFill="1" applyAlignment="1">
      <alignment wrapText="1"/>
    </xf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3" fillId="0" borderId="5" xfId="0" applyFont="1" applyBorder="1" applyAlignment="1">
      <alignment vertical="center"/>
    </xf>
    <xf numFmtId="0" fontId="0" fillId="0" borderId="0" xfId="0" applyNumberFormat="1"/>
    <xf numFmtId="0" fontId="5" fillId="7" borderId="0" xfId="0" applyFont="1" applyFill="1" applyAlignment="1">
      <alignment wrapText="1"/>
    </xf>
    <xf numFmtId="0" fontId="0" fillId="0" borderId="0" xfId="0" pivotButton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7" borderId="0" xfId="0" applyFont="1" applyFill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43" fontId="9" fillId="8" borderId="8" xfId="1" applyFont="1" applyFill="1" applyBorder="1" applyAlignment="1">
      <alignment horizontal="center" vertical="center" wrapText="1"/>
    </xf>
    <xf numFmtId="43" fontId="9" fillId="8" borderId="4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11" borderId="9" xfId="0" applyFont="1" applyFill="1" applyBorder="1" applyAlignment="1">
      <alignment horizontal="left" vertical="center"/>
    </xf>
    <xf numFmtId="0" fontId="8" fillId="11" borderId="9" xfId="0" applyFont="1" applyFill="1" applyBorder="1" applyAlignment="1">
      <alignment horizontal="left" vertical="center"/>
    </xf>
    <xf numFmtId="0" fontId="15" fillId="9" borderId="43" xfId="2" applyFont="1" applyFill="1" applyBorder="1" applyAlignment="1">
      <alignment horizontal="right"/>
    </xf>
    <xf numFmtId="0" fontId="15" fillId="9" borderId="44" xfId="2" applyFont="1" applyFill="1" applyBorder="1" applyAlignment="1">
      <alignment horizontal="right"/>
    </xf>
    <xf numFmtId="0" fontId="14" fillId="0" borderId="29" xfId="0" applyFont="1" applyBorder="1" applyAlignment="1">
      <alignment horizontal="left" vertical="center" wrapText="1"/>
    </xf>
    <xf numFmtId="0" fontId="13" fillId="9" borderId="29" xfId="0" applyFont="1" applyFill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0" xfId="2" applyFont="1" applyBorder="1" applyAlignment="1">
      <alignment horizontal="left" vertical="center" wrapText="1"/>
    </xf>
    <xf numFmtId="0" fontId="14" fillId="0" borderId="36" xfId="2" applyFont="1" applyBorder="1" applyAlignment="1">
      <alignment horizontal="left" vertical="center"/>
    </xf>
    <xf numFmtId="0" fontId="14" fillId="0" borderId="37" xfId="2" applyFont="1" applyBorder="1" applyAlignment="1">
      <alignment horizontal="left" vertical="center"/>
    </xf>
    <xf numFmtId="0" fontId="14" fillId="0" borderId="30" xfId="2" applyFont="1" applyBorder="1" applyAlignment="1">
      <alignment horizontal="left" vertical="center"/>
    </xf>
    <xf numFmtId="0" fontId="14" fillId="0" borderId="29" xfId="2" applyFont="1" applyBorder="1" applyAlignment="1">
      <alignment horizontal="left" vertical="center"/>
    </xf>
    <xf numFmtId="0" fontId="14" fillId="0" borderId="29" xfId="2" applyFont="1" applyBorder="1" applyAlignment="1">
      <alignment horizontal="left" vertical="center" wrapText="1"/>
    </xf>
    <xf numFmtId="3" fontId="13" fillId="9" borderId="15" xfId="2" applyNumberFormat="1" applyFont="1" applyFill="1" applyBorder="1" applyAlignment="1">
      <alignment horizontal="center" vertical="center" wrapText="1"/>
    </xf>
    <xf numFmtId="3" fontId="13" fillId="9" borderId="19" xfId="2" applyNumberFormat="1" applyFont="1" applyFill="1" applyBorder="1" applyAlignment="1">
      <alignment horizontal="center" vertical="center" wrapText="1"/>
    </xf>
    <xf numFmtId="3" fontId="13" fillId="9" borderId="18" xfId="2" applyNumberFormat="1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left" vertical="center" wrapText="1"/>
    </xf>
    <xf numFmtId="0" fontId="14" fillId="0" borderId="27" xfId="2" applyFont="1" applyBorder="1" applyAlignment="1">
      <alignment horizontal="left" vertical="center"/>
    </xf>
    <xf numFmtId="0" fontId="14" fillId="0" borderId="28" xfId="2" applyFont="1" applyBorder="1" applyAlignment="1">
      <alignment horizontal="left" vertical="center"/>
    </xf>
    <xf numFmtId="3" fontId="13" fillId="9" borderId="17" xfId="2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3" fillId="9" borderId="14" xfId="2" applyFont="1" applyFill="1" applyBorder="1" applyAlignment="1">
      <alignment horizontal="center" vertical="center"/>
    </xf>
    <xf numFmtId="0" fontId="13" fillId="9" borderId="9" xfId="2" applyFont="1" applyFill="1" applyBorder="1" applyAlignment="1">
      <alignment horizontal="center" vertical="center"/>
    </xf>
    <xf numFmtId="3" fontId="13" fillId="9" borderId="16" xfId="2" applyNumberFormat="1" applyFont="1" applyFill="1" applyBorder="1" applyAlignment="1">
      <alignment horizontal="center" vertical="center" wrapText="1"/>
    </xf>
    <xf numFmtId="3" fontId="13" fillId="9" borderId="20" xfId="2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1956"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 readingOrder="0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b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color theme="9"/>
      </font>
    </dxf>
    <dxf>
      <font>
        <color theme="9"/>
      </font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theme="9"/>
      </font>
    </dxf>
    <dxf>
      <font>
        <color theme="9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kuit" refreshedDate="44928.520046296297" createdVersion="4" refreshedVersion="4" minRefreshableVersion="3" recordCount="291">
  <cacheSource type="worksheet">
    <worksheetSource ref="A1:AC292" sheet="BASE GENERAL 2023"/>
  </cacheSource>
  <cacheFields count="29">
    <cacheField name="CLAVE" numFmtId="0">
      <sharedItems/>
    </cacheField>
    <cacheField name="Codigo Origen" numFmtId="0">
      <sharedItems count="6">
        <s v="1.1-00-23"/>
        <s v="2.5-02-23"/>
        <s v="1.1-14-23"/>
        <s v="1.5-01-23"/>
        <s v="1.6-01-23"/>
        <s v="2.5-01-23"/>
      </sharedItems>
    </cacheField>
    <cacheField name="FUENTE DE FINANCIAMIENTO" numFmtId="0">
      <sharedItems count="6">
        <s v="RECURSOS FISCALES 2023"/>
        <s v="FONDO DE APORTACIÓN AL FORTALECIMIENTO MUNICIPAL 2023 (FORTAMUN)"/>
        <s v="RECURSOS FISCALES (RESERVAS TERRITORIALES) 2023"/>
        <s v="PARTICIPACIONES FEDERALES 2023"/>
        <s v="PARTICIPACIONES ESTATALES 2023"/>
        <s v="FONDO DE APORTACIÓN A LA INFRAESTRUCTURA SOCIAL MUNICIPAL 2023 (FAISM)"/>
      </sharedItems>
    </cacheField>
    <cacheField name="ETIQUETADO" numFmtId="0">
      <sharedItems count="2">
        <s v="NO"/>
        <s v="SI"/>
      </sharedItems>
    </cacheField>
    <cacheField name="Codigo Finalidad" numFmtId="0">
      <sharedItems containsSemiMixedTypes="0" containsString="0" containsNumber="1" containsInteger="1" minValue="1" maxValue="3" count="3">
        <n v="1"/>
        <n v="2"/>
        <n v="3"/>
      </sharedItems>
    </cacheField>
    <cacheField name="Descripción Finalidad" numFmtId="0">
      <sharedItems count="3">
        <s v="GOBIERNO"/>
        <s v="DESARROLLO SOCIAL"/>
        <s v="DESARROLLO ECONOMICO"/>
      </sharedItems>
    </cacheField>
    <cacheField name="Codigo Función" numFmtId="0">
      <sharedItems containsSemiMixedTypes="0" containsString="0" containsNumber="1" minValue="1.3" maxValue="3.8" count="12">
        <n v="1.3"/>
        <n v="2.2000000000000002"/>
        <n v="1.7"/>
        <n v="2.5"/>
        <n v="2.7"/>
        <n v="2.4"/>
        <n v="2.1"/>
        <n v="2.2999999999999998"/>
        <n v="3.1"/>
        <n v="3.7"/>
        <n v="3.8"/>
        <n v="2.6"/>
      </sharedItems>
    </cacheField>
    <cacheField name="Descripción Función" numFmtId="0">
      <sharedItems count="12">
        <s v="COORDINACION DE LA POLITICA DE GOBIERNO"/>
        <s v="VIVIENDA Y SERVICIOS A LA COMUNIDAD"/>
        <s v="ASUNTOS DE ORDEN PÚBLICO Y DE SEGURIDAD INTERIOR"/>
        <s v="EDUCACIÓN"/>
        <s v="OTROS ASUNTOS SOCIALES"/>
        <s v="RECREACION, CULTURA Y OTRAS MANIFESTACIONES SOCIALES"/>
        <s v="PROTECCION AMBIENTAL"/>
        <s v="SALUD"/>
        <s v="ASUNTOS ECONOMICOS, COMERCIALES Y LABORALES EN GENERAL"/>
        <s v="TURISMO"/>
        <s v="CIENCIA, TECNOLOGIA E INNOVACION"/>
        <s v="PROTECCION SOCIAL"/>
      </sharedItems>
    </cacheField>
    <cacheField name="Codigo Subfuncion" numFmtId="0">
      <sharedItems containsMixedTypes="1" containsNumber="1" minValue="3.7" maxValue="3.7" count="19">
        <s v="1.3.4"/>
        <s v="2.2.7"/>
        <s v="1.7.2"/>
        <s v="1.3.5"/>
        <s v="1.7.1"/>
        <s v="2.5.6"/>
        <n v="3.7"/>
        <s v="2.7.1"/>
        <s v="2.4.2"/>
        <s v="2.2.4"/>
        <s v="2.1.1"/>
        <s v="2.3.1"/>
        <s v="3.1.1"/>
        <s v="3.7.1"/>
        <s v="3.8.4"/>
        <s v="2.6.3"/>
        <s v="2.6.8"/>
        <s v="2.4.1"/>
        <s v="2.1.5"/>
      </sharedItems>
    </cacheField>
    <cacheField name="Descripción Subfuncion" numFmtId="0">
      <sharedItems count="18">
        <s v="FUNCIÓN PÚBLICA"/>
        <s v="DESARROLLO REGIONAL"/>
        <s v="PROTECCIÓN CIVIL"/>
        <s v="ASUNTOS JURÍDICOS"/>
        <s v="POLICÍA"/>
        <s v="OTRO SERVICIOS EDUCATIVOS Y ACTIVIDADES INHERENTES"/>
        <s v="TURISMO"/>
        <s v="OTROS ASUNTOS SOCIALES"/>
        <s v="CULTURA"/>
        <s v="ALUMBRADO PÚBLICO"/>
        <s v="ORDENACIÓN DE DESECHOS"/>
        <s v="PRESTACIÓN DE SERVICIOS DE SALUD A LA COMUNIDAD"/>
        <s v="ASUNTOS ECONÓMICOS Y COMERCIALES EN GENERAL"/>
        <s v="INNOVACIÓN"/>
        <s v="FAMILIA E HIJOS"/>
        <s v="OTROS GRUPOS VULNERABLES"/>
        <s v="DEPORTE Y RECREACIÓN"/>
        <s v="PROTECCIÓN DE LA DIVERSIDAD BIOLÓGICA Y DEL PAISAJE"/>
      </sharedItems>
    </cacheField>
    <cacheField name="Codigo Clasifi. Prog" numFmtId="0">
      <sharedItems/>
    </cacheField>
    <cacheField name="Descripción Clasificación Programatica" numFmtId="0">
      <sharedItems/>
    </cacheField>
    <cacheField name="Codigo Programa" numFmtId="0">
      <sharedItems containsSemiMixedTypes="0" containsString="0" containsNumber="1" containsInteger="1" minValue="1" maxValue="8"/>
    </cacheField>
    <cacheField name="Nombre Programa" numFmtId="0">
      <sharedItems count="8">
        <s v="CORRESPONSABILIDAD SOCIAL (TRANSVERSAL)"/>
        <s v="SOCIEDAD COHESIVA Y RESILENTE"/>
        <s v="GOBIERNO EFECTIVO"/>
        <s v="INFRAESTRUCTURA Y SERVICIOS PÚBLICOS"/>
        <s v="GESTIÓN INTEGRAL DEL AGUA"/>
        <s v="SEGURIDAD CIUDADANA"/>
        <s v="DESARROLLO ECONÓMICO Y EMPLEO"/>
        <s v="CIUDAD SUSTENTABLE"/>
      </sharedItems>
    </cacheField>
    <cacheField name="Tipo de Gasto" numFmtId="0">
      <sharedItems count="3">
        <s v="GASTO CORRIENTE"/>
        <s v="GASTO CAPITAL"/>
        <s v="AMORTIZACION DE LA DEUDA Y DISMINUCION DE PASIVOS"/>
      </sharedItems>
    </cacheField>
    <cacheField name="Cod. Dependencia" numFmtId="0">
      <sharedItems/>
    </cacheField>
    <cacheField name="Dependencia" numFmtId="0">
      <sharedItems count="23">
        <s v="PRESIDENCIA"/>
        <s v="SECRETARÍA GENERAL DEL AYUNTAMIENTO"/>
        <s v="SINDICATURA MUNICIPAL"/>
        <s v="TESORERÍA MUNICIPAL"/>
        <s v="OFICIALÍA MAYOR"/>
        <s v="COORDINACIÓN GENERAL DE CONSTRUCCIÓN DE COMUNIDAD"/>
        <s v="GABINETE INTEGRAL DE INFRAESTRUCTURA Y SERVICIOS PÚBLICOS"/>
        <s v="COMISARÍA DE LA POLICÍA PREVENTIVA MUNICIPAL"/>
        <s v="COORDINACIÓN GENERAL DE DESARROLLO ECONÓMICO"/>
        <s v="COORDINACIÓN GENERAL DE GESTIÓN INTEGRAL DE LA CIUDAD"/>
        <s v="COORDINACIÓN GENERAL DE GOBIERNO INTELIGENTE E INNOVACIÓN GUBERNAMENTAL"/>
        <s v="SISTEMA INTEGRAL PARA EL DESARROLLO DE LA FAMILIA (DIF)"/>
        <s v="INSTITUTO MUNICIPAL DE LA MUJER TLAJOMULQUENSE (IMMT)"/>
        <s v="CENTRO DE ESTIMULACIÓN PARA PERSONAS CON DISCAPACIDAD INTELECTUAL (CENDI)"/>
        <s v="INSTITUTO DE ALTERNATIVAS PARA LOS JÓVENES (INDAJO)"/>
        <s v="CONSEJO MUNICIPAL DEL DEPORTE (COMUDE)"/>
        <s v="UNIDAD DE ACOPIO Y SALUD ANIMAL MUNICIPAL (UNASAM)"/>
        <s v="INSTITUTO MUNICIPAL DE LA MUJER TLAJOMULQUENSE" u="1"/>
        <s v="INSTITUTO DE ALTERNATIVAS PARA LOS JÓVENES" u="1"/>
        <s v="CENTRO DE ESTIMULACIÓN PARA PERSONAS CON DISCAPACIDAD INTELECTUAL" u="1"/>
        <s v="UNIDAD DE ACOPIO Y SALUD ANIMAL MUNICIPAL" u="1"/>
        <s v="SISTEMA INTEGRAL PARA EL DESARROLLO DE LA FAMILIA" u="1"/>
        <s v="CONSEJO MUNICIPAL DEL DEPORTE" u="1"/>
      </sharedItems>
    </cacheField>
    <cacheField name="Cod. Unidad Ejectura" numFmtId="0">
      <sharedItems/>
    </cacheField>
    <cacheField name="Centro de Costos" numFmtId="0">
      <sharedItems count="52">
        <s v="SECRETARÍA PARTICULAR DE PRESIDENCIA"/>
        <s v="DIRECCIÓN GENERAL DE RELACIONES PÚBLICAS"/>
        <s v="JEFATURA DE GABINETE"/>
        <s v="DIRECCIÓN DE COMUNICACIÓN"/>
        <s v="DIRECCIÓN GENERAL DE RELACIONES GUBERNAMENTALES"/>
        <s v="DIRECCIÓN GENERAL DE CENSOS Y ESTADISTICAS"/>
        <s v="DIRECCIÓN DE LA SECRETARÍA GENERAL"/>
        <s v="DIRECCIÓN DE VIVIENDA"/>
        <s v="DIRECCIÓN GENERAL ADJUNTA DE PROTECCIÓN CIVIL Y BOMBEROS"/>
        <s v="DIRECCIÓN GENERAL DE CULTURA DE LA PAZ Y CORRESPONSABILIDAD"/>
        <s v="DIRECCIÓN GENERAL JURIDÍCA"/>
        <s v="DIRECCIÓN DE PROCESOS ADMINISTRATIVOS Y PROYECTOS"/>
        <s v="DIRECCIÓN GENERAL DE FINANZAS"/>
        <s v="DIRECCIÓN GENERAL DE INGRESOS"/>
        <s v="DIRECCIÓN GENERAL DE ADMINISTRACIÓN"/>
        <s v="DESPACHO DE LA COORDINACIÓN GENERAL DE CONSTRUCCIÓN DE COMUNIDAD"/>
        <s v="DIRECCIÓN GENERAL DE CULTURA"/>
        <s v="DIRECCIÓN GENERAL DE POLÍTICA SOCIAL"/>
        <s v="DIRECCIÓN ADMINISTRATIVA DE INFRAESTRUCTURA Y SERVICIOS PÚBLICOS"/>
        <s v="DIRECCIÓN DE ALUMBRADO PÚBLICO"/>
        <s v="DIRECCIÓN DE ASEO PÚBLICO"/>
        <s v="DIRECCIÓN GENERAL DE AGUA POTABLE Y SANEAMIENTO"/>
        <s v="DIRECCIÓN GENERAL DE OBRAS PÚBLICAS"/>
        <s v="DIRECCIÓN GENERAL DE SALUD PÚBLICA"/>
        <s v="DESPACHO DE LA COMISARÍA DE LA POLICÍA PREVENTIVA MUNICIPAL"/>
        <s v="DESPACHO DE LA COORDINACIÓN GENERAL DE DESARROLLO ECONÓMICO"/>
        <s v="DIRECCIÓN DE RASTRO MUNICIPAL"/>
        <s v="DIRECCÍON GENERAL DE DESARROLLO RURAL"/>
        <s v="DIRECCIÓN GENERAL DE TURISMO Y PROMOCIÓN"/>
        <s v="DIRECCIÓN DE PROYECTOS ESTRATEGICOS"/>
        <s v="DESPACHO DE LA COORDINACIÓN GENERAL DE GOBIERNO INTELIGENTE E INNOVACIÓN GUBERNAMENTAL"/>
        <s v="SISTEMA INTEGRAL PARA EL DESARROLLO DE LA FAMILIA (DIF)"/>
        <s v="INSTITUTO MUNICIPAL DE LA MUJER TLAJOMULQUENSE (IMMT)"/>
        <s v="CENTRO DE ESTIMULACIÓN PARA PERSONAS CON DISCAPACIDAD INTELECTUAL (CENDI)"/>
        <s v="INSTITUTO DE ALTERNATIVAS PARA LOS JÓVENES (INDAJO)"/>
        <s v="CONSEJO MUNICIPAL DEL DEPORTE (COMUDE)"/>
        <s v="UNIDAD DE ACOPIO Y SALUD ANIMAL MUNICIPAL (UNASAM)"/>
        <s v="DIRECCIÓN DE PROCESOS ADMINISTRATIVOS Y" u="1"/>
        <s v="DESPACHO DE LA COORDINACIÓN GENERAL DE C" u="1"/>
        <s v="UNIDAD DE ACOPIO Y SALUD ANIMAL MUNICIPA" u="1"/>
        <s v="DESPACHO DE LA COMISARÍA DE LA POLICÍA P" u="1"/>
        <s v="CONSEJO MUNICIPAL DEL DEPORTE" u="1"/>
        <s v="DIRECCIÓN GENERAL ADJUNTA DE PROTECCIÓN" u="1"/>
        <s v="DIRECCIÓN GENERAL DE RELACIONES GUBERNAM" u="1"/>
        <s v="INSTITUTO DE ALTERNATIVAS PARA LOS JÓVEN" u="1"/>
        <s v="SECRETARÍA PARTICULAR" u="1"/>
        <s v="DESPACHO DE LA COORDINACIÓN GENERAL DE GOBIERNO INTELIGENTE" u="1"/>
        <s v="CENTRO DE ESTIMULACIÓN PARA PERSONAS CON" u="1"/>
        <s v="DESPACHO DE LA COORDINACIÓN GENERAL DE D" u="1"/>
        <s v="DIRECCIÓN GENERAL DE CENSOS Y ESTADISTIC" u="1"/>
        <s v="INSTITUTO MUNICIPAL DE LA MUJER TLAJOMUL" u="1"/>
        <s v="SISTEMA INTEGRAL PARA EL DESARROLLO DE L" u="1"/>
      </sharedItems>
    </cacheField>
    <cacheField name="Codigo Proyecto" numFmtId="0">
      <sharedItems containsSemiMixedTypes="0" containsString="0" containsNumber="1" containsInteger="1" minValue="1" maxValue="56" count="5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</sharedItems>
    </cacheField>
    <cacheField name="Proyecto    " numFmtId="0">
      <sharedItems count="56">
        <s v="APOYO ECONÓMICO A PERSONAS FÍSICAS, ASOCIACIONES E INSTITUCIONES SIN FINES DE LUCRO"/>
        <s v="ATENCIÓN A EVENTOS DEL GOBIERNO MUNICIPAL  Y AGENDA GUBERNAMENTAL"/>
        <s v="DESPACHO DE LA JEFATURA DE GABINETE"/>
        <s v="COMUNICACIÓN ESTRATÉGICA DEL GOBIERNO"/>
        <s v="RELACIONES GUBERNAMENTALES"/>
        <s v="PROCESOS ESTADISTICOS DEL MUNICIPIO"/>
        <s v="CONDONACIÓN Y/O REDUCCIÓN DE SANCIONES"/>
        <s v="APOYO A INSTITUCIONES"/>
        <s v="FOEDEN"/>
        <s v="POLÍTICA DE VIVIENDA"/>
        <s v="ADMINISTRACIÓN CENTRAL DE PROTECCIÓN CIVIL Y BOMBEROS"/>
        <s v="EQUIPOS DE PROTECCIÓN  Y HERRAMIENTA MANUAL"/>
        <s v="SERVICIO DE UNIDADES MOVILES ARRENDADAS"/>
        <s v="ECONOMIA ALIMENTARIA"/>
        <s v="ACTAS DE INSTALACIÓN DE MESAS DE PAZ"/>
        <s v="PROGRAMA DE ECONOMÍA SOLIDARIA TLAJOMULCO &quot;CHAMBA PARA TODOS&quot;"/>
        <s v="DEFENSORÍA LEGAL"/>
        <s v="DESPACHO DE LA TESORERÍA MUNICIPAL"/>
        <s v="PROYECTO DE PRESUPUESTO"/>
        <s v="RECURSOS RECAUDADOS DE MANERA EFICIENTE PROGRAMADOS"/>
        <s v="BIENES ADQUIRIDOS"/>
        <s v="DESPLIEGUE OPERATIVO COMISARIA DE LA POLICIA"/>
        <s v="DESPLIEGUE OPERATIVO PROTECCIÓN CIVIL Y SERVICIOS MEDICOS"/>
        <s v="SERVICIOS PERSONALES"/>
        <s v="APOYO A INSTITUCIONES EDUCATIVAS"/>
        <s v="APOYO A LAS AGENCIAS Y DELEGACIONES DEL MUNICIPIO"/>
        <s v="APOYO A LAS ESTANCIAS INFANTILES"/>
        <s v="PROGRAMA ABC Y REZAGO EDUCATIVO"/>
        <s v="POLITICA CULTURAL DE TLAJOMULCO DE ZUÑIGA"/>
        <s v="BECAS  A ESTUDIANTES"/>
        <s v="MOCHILAS Y ÚTILES ESCOLARES"/>
        <s v="UNIFORMES ESCOLARES"/>
        <s v="SERVICIO DE MANTENIMIENTO EN LOS ESPACIOS PÚBLICOS"/>
        <s v="SERVICIO DE MANTENIMIENTO DE ALUMBRADO PÚBLICO"/>
        <s v="RECOLECCION DE RESIDUOS SOLIDOS  URBANOS"/>
        <s v="SUMINISTRO DE AGUA"/>
        <s v="OBRAS DE INFRAESTRUCTURA MUNICIPAL"/>
        <s v="PRESUPUESTO PARTICIPATIVO"/>
        <s v="SERVICIOS MÉDICOS DE CALIDAD"/>
        <s v="CAPACITACIÓN"/>
        <s v="EQUIPAMIENTO"/>
        <s v="ADMINISTRACIÓN CENTRAL DE LA COORDINACIÓN GENERAL DE DESARROLLO ECONÓMICO"/>
        <s v="SACRIFICIO DE BOVINOS Y PORCINOS EN EL RASTRO MUNICIPAL"/>
        <s v="PAQUETE AGROECOLÓGICO"/>
        <s v="CAL AGRÍCOLA"/>
        <s v="INDEMINIZACIÓN AL PRODUCTOR GANADERO"/>
        <s v="APOYO A TRADICIONES"/>
        <s v="POLITICA DE INTEGRAL DE LA CIUDAD"/>
        <s v="INFRAESTRUCTURA TECNOLOGICA ENTREGADA"/>
        <s v="SISTEMAS INFORMATICOS MODERNIZADOS RECIBIDOS"/>
        <s v="SISTEMA INTEGRAL PARA EL DESARROLLO DE LA FAMILIA"/>
        <s v="ATENCION A MUJERES DEL MUNICIPIO"/>
        <s v="ATENCIÓN PARA PERSONAS CON DISCAPACIDAD INTELECTUAL"/>
        <s v="PROGRAMAS Y ACCIONES CULTURALES, RECREATIVOS Y DEPORTIVAS"/>
        <s v="ACTIVIDADES DEPORTIVAS Y RECREATIVAS EN EL MUNICIPIO"/>
        <s v="CONTROL DE FELINOS, CANINOS Y VIDA SILVESTRE EN EL MUNICIPIO"/>
      </sharedItems>
    </cacheField>
    <cacheField name="Capitulo codigo" numFmtId="0">
      <sharedItems containsSemiMixedTypes="0" containsString="0" containsNumber="1" containsInteger="1" minValue="1000" maxValue="9000" count="7">
        <n v="4000"/>
        <n v="2000"/>
        <n v="3000"/>
        <n v="5000"/>
        <n v="6000"/>
        <n v="9000"/>
        <n v="1000"/>
      </sharedItems>
    </cacheField>
    <cacheField name="Capitulo nombre" numFmtId="0">
      <sharedItems count="7">
        <s v="TRANSFERENCIAS, ASIGNACIONES, SUBSIDIOS Y OTRAS AYUDAS"/>
        <s v="MATERIALES Y SUMINISTROS"/>
        <s v="SERVICIOS GENERALES"/>
        <s v="BIENES MUEBLES, INMUEBLES E INTANGIBLES"/>
        <s v="INVERSION PUBLICA"/>
        <s v="DEUDA PUBLICA"/>
        <s v="SERVICIOS PERSONALES"/>
      </sharedItems>
    </cacheField>
    <cacheField name="Codigo Partida" numFmtId="0">
      <sharedItems containsSemiMixedTypes="0" containsString="0" containsNumber="1" containsInteger="1" minValue="1100" maxValue="9200"/>
    </cacheField>
    <cacheField name="Partida" numFmtId="0">
      <sharedItems containsSemiMixedTypes="0" containsString="0" containsNumber="1" containsInteger="1" minValue="1111" maxValue="9211" count="120">
        <n v="4411"/>
        <n v="4451"/>
        <n v="2211"/>
        <n v="3291"/>
        <n v="3581"/>
        <n v="3821"/>
        <n v="2711"/>
        <n v="3361"/>
        <n v="3391"/>
        <n v="3611"/>
        <n v="3651"/>
        <n v="3661"/>
        <n v="3411"/>
        <n v="4481"/>
        <n v="2461"/>
        <n v="2471"/>
        <n v="2961"/>
        <n v="3571"/>
        <n v="2531"/>
        <n v="2541"/>
        <n v="2721"/>
        <n v="2911"/>
        <n v="5651"/>
        <n v="5691"/>
        <n v="3251"/>
        <n v="4311"/>
        <n v="2491"/>
        <n v="3311"/>
        <n v="3181"/>
        <n v="3331"/>
        <n v="3421"/>
        <n v="3431"/>
        <n v="3511"/>
        <n v="6321"/>
        <n v="3941"/>
        <n v="4211"/>
        <n v="4251"/>
        <n v="5811"/>
        <n v="9111"/>
        <n v="9211"/>
        <n v="2181"/>
        <n v="3942"/>
        <n v="2111"/>
        <n v="2161"/>
        <n v="2421"/>
        <n v="2451"/>
        <n v="2521"/>
        <n v="2611"/>
        <n v="2981"/>
        <n v="3111"/>
        <n v="3141"/>
        <n v="3161"/>
        <n v="3221"/>
        <n v="3231"/>
        <n v="3441"/>
        <n v="3451"/>
        <n v="3481"/>
        <n v="3551"/>
        <n v="3631"/>
        <n v="3922"/>
        <n v="3962"/>
        <n v="5111"/>
        <n v="5191"/>
        <n v="1111"/>
        <n v="1131"/>
        <n v="1221"/>
        <n v="1231"/>
        <n v="1321"/>
        <n v="1322"/>
        <n v="1331"/>
        <n v="1341"/>
        <n v="1411"/>
        <n v="1421"/>
        <n v="1431"/>
        <n v="1432"/>
        <n v="1441"/>
        <n v="1521"/>
        <n v="1591"/>
        <n v="2921"/>
        <n v="4431"/>
        <n v="5671"/>
        <n v="4421"/>
        <n v="3351"/>
        <n v="2411"/>
        <n v="2971"/>
        <n v="3261"/>
        <n v="3371"/>
        <n v="2511"/>
        <n v="2551"/>
        <n v="2561"/>
        <n v="3321"/>
        <n v="3381"/>
        <n v="3951"/>
        <n v="5611"/>
        <n v="6121"/>
        <n v="6131"/>
        <n v="6151"/>
        <n v="2481"/>
        <n v="3541"/>
        <n v="3561"/>
        <n v="5311"/>
        <n v="5321"/>
        <n v="5621"/>
        <n v="5661"/>
        <n v="3341"/>
        <n v="2821"/>
        <n v="2831"/>
        <n v="2221"/>
        <n v="2351"/>
        <n v="2391"/>
        <n v="2431"/>
        <n v="2171"/>
        <n v="2591"/>
        <n v="5781"/>
        <n v="2141"/>
        <n v="2941"/>
        <n v="3531"/>
        <n v="5151"/>
        <n v="5911"/>
        <n v="5971"/>
      </sharedItems>
    </cacheField>
    <cacheField name="Descripción" numFmtId="0">
      <sharedItems count="120">
        <s v="AYUDAS SOCIALES A PERSONAS"/>
        <s v="AYUDAS SOCIALES A INSTITUCIONES SIN FINES DE LUCRO"/>
        <s v="PRODUCTOS ALIMENTICIOS PARA PERSONAS"/>
        <s v="OTROS ARRENDAMIENTOS"/>
        <s v="SERVICIOS DE LIMPIEZA Y MANEJO DE DESECHOS"/>
        <s v="GASTOS DE ORDEN  SOCIAL Y CULTURAL"/>
        <s v="VESTUARIO Y UNIFORMES"/>
        <s v="SERVICIOS DE APOYO ADMINISTRATIVO, FOTOCOPIADO E IMPRESIÓN"/>
        <s v="SERVICIOS PROFESIONALES, CIENTÍFICOS Y TÉCNICOS INTEGRALES"/>
        <s v="DIFUSIÓN POR RADIO, TELEVISIÓN Y OTROS MEDIOS DE MENSAJES SOBRE PROGRAMAS Y ACTIVIDADES GUBERNAMENTALES"/>
        <s v="SERVICIOS DE LA INDUSTRIA FÍLMICA, DEL SONIDO Y DEL VIDEO"/>
        <s v="SERVICIO DE CREACIÓN Y DIFUSIÓN DE CONTENIDO EXCLUSIVAMENTE A  TRAVÉS DE INTERNET"/>
        <s v="SERVICIOS FINANCIEROS Y BANCARIOS"/>
        <s v="AYUDAS POR DESASTRES NATURALES Y OTROS SINIESTROS"/>
        <s v="MATERIAL ELÉCTRICO Y ELECTRÓNICO"/>
        <s v="ARTÍCULOS METÁLICOS PARA LA CONSTRUCCIÓN"/>
        <s v="REFACCIONES Y ACCESORIOS MENORES DE EQUIPO DE TRANSPORTE"/>
        <s v="INSTALACIÓN, REPARACIÓN Y MANTENIMIENTO DE MAQUINARIA, OTROS EQUIPOS Y HERRAMIENTA"/>
        <s v="MEDICINAS Y PRODUCTOS FARMACÉUTICOS"/>
        <s v="MATERIALES, ACCESORIOS Y SUMINISTROS MÉDICOS"/>
        <s v="PRENDAS DE SEGURIDAD Y PROTECCIÓN PERSONAL"/>
        <s v="HERRAMIENTAS MENORES"/>
        <s v="EQUIPO DE COMUNICACIÓN Y TELECOMUNICACIÓN"/>
        <s v="OTROS EQUIPOS"/>
        <s v="ARRENDAMIENTO DE EQUIPO DE TRANSPORTE"/>
        <s v="SUBSIDIOS A LA PRODUCCIÓN"/>
        <s v="OTROS MATERIALES Y ARTÍCULOS DE CONSTRUCCIÓN Y REPARACIÓN"/>
        <s v="SERVICIOS LEGALES, DE CONTABILIDAD, AUDITORÍA Y RELACIONADOS"/>
        <s v="SERVICIOS POSTALES Y TELEGRÁFICOS"/>
        <s v="SERVICIOS DE CONSULTORÍA ADMINISTRATIVA, PROCESOS, TÉCNICA Y EN TECNOLOGÍAS DE LA INFORMACIÓN"/>
        <s v="SERVICIOS DE COBRANZA, INVESTIGACIÓN CREDITICIA Y SIMILAR"/>
        <s v="SERVICIOS DE RECAUDACIÓN, TRASLADO Y CUSTODIA DE VALORES"/>
        <s v="CONSERVACIÓN Y MANTENIMIENTO MENOR DE INMUEBLES"/>
        <s v="EJECUCIÓN DE PROYECTOS PRODUCTIVOS NO INCLUIDOS EN CONCEPTOS ANTERIORES DE ESTE CAPÍTULO"/>
        <s v="SENTENCIAS Y RESOLUCIONES POR AUTORIDAD COMPETENTE"/>
        <s v="TRANSFERENCIAS OTORGADAS A ENTIDADES PARAESTATALES NO EMPRESARIALES Y NO FINANCIERAS"/>
        <s v="TRANSFERENCIAS A FIDEICOMISOS DE ENTIDADES FEDERATIVAS Y MUNICIPIOS"/>
        <s v="TERRENOS"/>
        <s v="AMORTIZACIÓN DE LA DEUDA INTERNA CON INSTITUCIONES DE CRÉDITO"/>
        <s v="INTERESES DE LA DEUDA INTERNA CON INSTITUCIONES  DE CRÉDITO"/>
        <s v="MATERIALES PARA EL REGISTRO E IDENTIFICACIÓN DE BIENES Y PERSONAS"/>
        <s v="DIVERSAS DEVOLUCIONES"/>
        <s v="MATERIALES, ÚTILES Y EQUIPOS MENORES DE OFICINA"/>
        <s v="MATERIAL DE LIMPIEZA"/>
        <s v="CEMENTO Y PRODUCTOS DE CONCRETO"/>
        <s v="VIDRIO Y PRODUCTOS DE VIDRIO"/>
        <s v="FERTILIZANTES, PESTICIDAS Y OTROS AGROQUÍMICOS"/>
        <s v="COMBUSTIBLES, LUBRICANTES Y ADITIVOS"/>
        <s v="REFACCIONES Y ACCESORIOS MENORES DE MAQUINARIA Y OTROS EQUIPOS"/>
        <s v="ENERGÍA ELÉCTRICA"/>
        <s v="TELEFONÍA TRADICIONAL"/>
        <s v="SERVICIOS DE TELECOMUNICACIONES Y SATÉLITES"/>
        <s v="ARRENDAMIENTO DE EDIFICIOS"/>
        <s v="ARRENDAMIENTO DE MOBILIARIO Y EQUIPO DE ADMINISTRACIÓN, EDUCACIONAL Y RECREATIVO"/>
        <s v="SEGUROS DE RESPONSABILIDAD PATRIMONIAL Y FIANZAS"/>
        <s v="SEGURO DE BIENES PATRIMONIALES"/>
        <s v="COMISIONES POR VENTAS"/>
        <s v="REPARACIÓN Y MANTENIMIENTO DE EQUIPO DE TRANSPORTE"/>
        <s v="SERVICIOS DE CREATIVIDAD, PREPRODUCCIÓN Y PRODUCCIÓN DE PUBLICIDAD, EXCEPTO INTERNET"/>
        <s v="IMPUESTOS Y DERECHOS"/>
        <s v="DIVERSOS GASTOS POR INCIDENTE VIAL"/>
        <s v="MUEBLES DE OFICINA Y ESTANTERÍA"/>
        <s v="OTROS MOBILIARIOS Y EQUIPOS DE ADMINISTRACIÓN"/>
        <s v="DIETAS"/>
        <s v="SUELDO BASE AL PERSONAL PERMANENTE"/>
        <s v="SUELDOS BASE AL PERSONAL EVENTUAL"/>
        <s v="RETRIBUCIONES POR SERVICIOS DE CARÁCTER SOCIAL"/>
        <s v="PRIMAS VACACIONALES"/>
        <s v="GRATIFICACIÓN DE FIN DE AÑO"/>
        <s v="HORAS EXTRAORDINARIAS"/>
        <s v="COMPENSACIONES"/>
        <s v="CUOTAS AL IMSS POR ENFERMEDADES Y MATERNIDAD (Modalidad 38)"/>
        <s v="CUOTAS PARA LA VIVIENDA (IPEJAL 3%)"/>
        <s v="APORTACIONES AL SISTEMA DE RETIRO SEDAR"/>
        <s v="APORTACIONES AL SISTEMA DE RETIRO DE PENSIONES"/>
        <s v="APORTACIONES PARA SEGUROS"/>
        <s v="INDEMNIZACIONES"/>
        <s v="OTRAS PRESTACIONES SOCIALES Y ECONÓMICAS"/>
        <s v="REFACCIONES Y ACCESORIOS MENORES DE EDIFICIOS"/>
        <s v="AYUDAS SOCIALES A INSTITUCIONES DE ENSEÑANZA"/>
        <s v="HERRAMIENTAS Y MÁQUINAS-HERRAMIENTA"/>
        <s v="BECAS Y OTRAS AYUDAS PARA PROGRAMAS DE CAPACITACIÓN"/>
        <s v="SERVICIOS DE INVESTIGACION CIENTIFICA Y DESARROLLO"/>
        <s v="PRODUCTOS MINERALES NO METÁLICOS"/>
        <s v="REFACCIONES Y ACCESORIOS MENORES DE EQUIPO DE DEFE"/>
        <s v="ARRENDAMIENTO DE MAQUINARIA, OTROS EQUIPOS Y HERRAMIENTAS"/>
        <s v="SERVICIOS DE PROTECCIÓN Y SEGURIDAD"/>
        <s v="PRODUCTOS QUÍMICOS BÁSICOS"/>
        <s v="MATERIALES, ACCESORIOS Y SUMINISTROS DE LABORATORIO"/>
        <s v="FIBRAS SINTÉTICAS, HULES PLÁSTICOS Y DERIVADOS"/>
        <s v="SERVICIOS DE DISEÑO, ARQUITECTURA, INGENIERÍA Y ACTIVIDADES RELACIONADAS"/>
        <s v="SERVICIOS DE VIGILANCIA"/>
        <s v="PENAS, MULTAS, ACCESORIOS Y ACTUALIZACIONES"/>
        <s v="MAQUINARIA Y EQUIPO AGROPECUARIO"/>
        <s v="EDIFICACIÓN NO  HABITACIONAL"/>
        <s v="CONSTRUCCIÓN DE OBRAS PARA EL ABASTECIMIENTO DE AGUA, PETRÓLEO, GAS, ELECTRICIDAD Y TELECOMUNICACIONES"/>
        <s v="CONSTRUCCIÓN DE VÍAS DE COMUNICACIÓN"/>
        <s v="MATERIALES COMPLEMENTARIOS"/>
        <s v="INSTALACIÓN, REPARACIÓN Y MANTENIMIENTO DE EQUIPO E INSTRUMENTAL MÉDICO Y DE LABORATORIO"/>
        <s v="REPARACIÓN Y MANTENIMIENTO DE EQUIPO DE DEFENSA Y SEGURIDAD"/>
        <s v="EQUIPO MÉDICO Y DE LABORATORIO"/>
        <s v="INSTRUMENTAL MÉDICO Y DE LABORATORIO"/>
        <s v="MAQUINARIA Y EQUIPO INDUSTRIAL"/>
        <s v="EQUIPO DE GENERACIÓN ELECTRICA, APARATOS Y ACCESORIOS ELECTRICOS"/>
        <s v="SERVICIOS DE CAPACITACIÓN"/>
        <s v="MATRIALES Y SUMINISTROS PARA SEGURIDAD"/>
        <s v="PRENDAS DE PROTECCIÓN PARA SEGURIDAD PÚBLICA Y NACIONAL"/>
        <s v="PRODUCTOS ALIMENTICIOS PARA ANIMALES"/>
        <s v="PRODUCTOS QUÍMICOS, FARMACÉUTICOS Y DE LABORATORIO ADQUIRIDOS COMO MATERIA PRIMA"/>
        <s v="OTROS PRODUCTOS ADQUIRIDOS COMO MATERIA PRIMA"/>
        <s v="CAL, YESO Y PRODUCTOS DE YESO"/>
        <s v="MATERIALES Y ÚTILES DE ENSEÑANZA"/>
        <s v="OTROS PRODUCTOS QUÍMICOS"/>
        <s v="ARBOLES Y PLANTAS"/>
        <s v="MATERIALES, ÚTILES Y EQUIPOS MENORES DE TECNOLOGÍAS DE LA INFORMACIÓN Y COMUNICACIONES"/>
        <s v="REFACCIONES Y ACCESORIOS MENORES DE EQUIPO DE CÓMPUTO Y TECNOLOGÍAS DE LA INFORMACIÓN"/>
        <s v="INSTALACIÓN, REPARACIÓN Y MANTENIMIENTO DE EQUIPO DE CÓMPUTO Y TECNOLOGÍA DE LA INFORMACIÓN"/>
        <s v="EQUIPO DE CÓMPUTO DE TECNOLOGÍAS DE LA INFORMACIÓN"/>
        <s v="SOFTWARE"/>
        <s v="LICENCIAS INFORMÁTICAS E INTELECTUALES"/>
      </sharedItems>
    </cacheField>
    <cacheField name="Codigo Destino" numFmtId="0">
      <sharedItems containsSemiMixedTypes="0" containsString="0" containsNumber="1" containsInteger="1" minValue="0" maxValue="30" count="31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30"/>
        <n v="16"/>
        <n v="28"/>
        <n v="17"/>
        <n v="18"/>
        <n v="29"/>
        <n v="19"/>
        <n v="20"/>
        <n v="21"/>
        <n v="22"/>
        <n v="23"/>
        <n v="24"/>
        <n v="25"/>
        <n v="26"/>
        <n v="27"/>
      </sharedItems>
    </cacheField>
    <cacheField name="Concepto Destino" numFmtId="0">
      <sharedItems count="31">
        <s v="SIN DESCRIPCIÓN PARA DESTINOS 00"/>
        <s v="ALDEA PASITOS"/>
        <s v="FESTIVAL DEL CINE EN GUADALAJARA"/>
        <s v="TELETON"/>
        <s v="ONU"/>
        <s v="MÉXICO DANZA"/>
        <s v="LAS CORONELAS"/>
        <s v="TRAILER CONCERT"/>
        <s v="FIL"/>
        <s v="CLAD"/>
        <s v="FESTIVAL PAPIROLAS 2023"/>
        <s v="RENTA TU CASA"/>
        <s v="VIVIENDA PROTEGIDA"/>
        <s v="PLANTAS DE TRATAMIENTO"/>
        <s v="CAT"/>
        <s v="RECONSTRUCCIÓN DEL TEJIDO SOCIAL"/>
        <s v="DIA DEL MAESTRO"/>
        <s v="FESTIVAL MAROMETA"/>
        <s v="PLANTA POTABILIZADORA"/>
        <s v="ELABORACIÓN DE COMPOSTA"/>
        <s v="LIMPIEZA DE MINAS DE BASALTO"/>
        <s v="ROSCA DE REYES"/>
        <s v="CABALGATA"/>
        <s v="EXPO AGROPECUARIA"/>
        <s v="CHARRERIA"/>
        <s v="MICTLAN"/>
        <s v="ARBOL NAVIDEÑO"/>
        <s v="ACTIBAZAREZ"/>
        <s v="SECTOR EMPRESARIAL"/>
        <s v="ESCUELA DE CHARRERIA"/>
        <s v="APOYO A LAS TRADICIONES (XAYACATES)"/>
      </sharedItems>
    </cacheField>
    <cacheField name="PRESUPUESTO 2023" numFmtId="0">
      <sharedItems containsSemiMixedTypes="0" containsString="0" containsNumber="1" minValue="1000" maxValue="600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1">
  <r>
    <s v="1.1-00-2301_231001_23144110"/>
    <x v="0"/>
    <x v="0"/>
    <x v="0"/>
    <x v="0"/>
    <x v="0"/>
    <x v="0"/>
    <x v="0"/>
    <x v="0"/>
    <x v="0"/>
    <s v="E"/>
    <s v="Prestación de Servicios Públicos"/>
    <n v="1"/>
    <x v="0"/>
    <x v="0"/>
    <s v="01_23"/>
    <x v="0"/>
    <s v="001_23"/>
    <x v="0"/>
    <x v="0"/>
    <x v="0"/>
    <x v="0"/>
    <x v="0"/>
    <n v="4400"/>
    <x v="0"/>
    <x v="0"/>
    <x v="0"/>
    <x v="0"/>
    <n v="1082347"/>
  </r>
  <r>
    <s v="1.1-00-2301_231001_23144510"/>
    <x v="0"/>
    <x v="0"/>
    <x v="0"/>
    <x v="0"/>
    <x v="0"/>
    <x v="0"/>
    <x v="0"/>
    <x v="0"/>
    <x v="0"/>
    <s v="E"/>
    <s v="Prestación de Servicios Públicos"/>
    <n v="1"/>
    <x v="0"/>
    <x v="0"/>
    <s v="01_23"/>
    <x v="0"/>
    <s v="001_23"/>
    <x v="0"/>
    <x v="0"/>
    <x v="0"/>
    <x v="0"/>
    <x v="0"/>
    <n v="4400"/>
    <x v="1"/>
    <x v="1"/>
    <x v="0"/>
    <x v="0"/>
    <n v="475000"/>
  </r>
  <r>
    <s v="1.1-00-2301_231001_23144511"/>
    <x v="0"/>
    <x v="0"/>
    <x v="0"/>
    <x v="0"/>
    <x v="0"/>
    <x v="0"/>
    <x v="0"/>
    <x v="0"/>
    <x v="0"/>
    <s v="E"/>
    <s v="Prestación de Servicios Públicos"/>
    <n v="1"/>
    <x v="0"/>
    <x v="0"/>
    <s v="01_23"/>
    <x v="0"/>
    <s v="001_23"/>
    <x v="0"/>
    <x v="0"/>
    <x v="0"/>
    <x v="0"/>
    <x v="0"/>
    <n v="4400"/>
    <x v="1"/>
    <x v="1"/>
    <x v="1"/>
    <x v="1"/>
    <n v="180000"/>
  </r>
  <r>
    <s v="1.1-00-2301_231001_23144512"/>
    <x v="0"/>
    <x v="0"/>
    <x v="0"/>
    <x v="0"/>
    <x v="0"/>
    <x v="0"/>
    <x v="0"/>
    <x v="0"/>
    <x v="0"/>
    <s v="E"/>
    <s v="Prestación de Servicios Públicos"/>
    <n v="1"/>
    <x v="0"/>
    <x v="0"/>
    <s v="01_23"/>
    <x v="0"/>
    <s v="001_23"/>
    <x v="0"/>
    <x v="0"/>
    <x v="0"/>
    <x v="0"/>
    <x v="0"/>
    <n v="4400"/>
    <x v="1"/>
    <x v="1"/>
    <x v="2"/>
    <x v="2"/>
    <n v="300000"/>
  </r>
  <r>
    <s v="1.1-00-2301_231001_23144513"/>
    <x v="0"/>
    <x v="0"/>
    <x v="0"/>
    <x v="0"/>
    <x v="0"/>
    <x v="0"/>
    <x v="0"/>
    <x v="0"/>
    <x v="0"/>
    <s v="E"/>
    <s v="Prestación de Servicios Públicos"/>
    <n v="1"/>
    <x v="0"/>
    <x v="0"/>
    <s v="01_23"/>
    <x v="0"/>
    <s v="001_23"/>
    <x v="0"/>
    <x v="0"/>
    <x v="0"/>
    <x v="0"/>
    <x v="0"/>
    <n v="4400"/>
    <x v="1"/>
    <x v="1"/>
    <x v="3"/>
    <x v="3"/>
    <n v="1000000"/>
  </r>
  <r>
    <s v="1.1-00-2301_231001_23144514"/>
    <x v="0"/>
    <x v="0"/>
    <x v="0"/>
    <x v="0"/>
    <x v="0"/>
    <x v="0"/>
    <x v="0"/>
    <x v="0"/>
    <x v="0"/>
    <s v="E"/>
    <s v="Prestación de Servicios Públicos"/>
    <n v="1"/>
    <x v="0"/>
    <x v="0"/>
    <s v="01_23"/>
    <x v="0"/>
    <s v="001_23"/>
    <x v="0"/>
    <x v="0"/>
    <x v="0"/>
    <x v="0"/>
    <x v="0"/>
    <n v="4400"/>
    <x v="1"/>
    <x v="1"/>
    <x v="4"/>
    <x v="4"/>
    <n v="1000000"/>
  </r>
  <r>
    <s v="1.1-00-2301_231001_23144515"/>
    <x v="0"/>
    <x v="0"/>
    <x v="0"/>
    <x v="0"/>
    <x v="0"/>
    <x v="0"/>
    <x v="0"/>
    <x v="0"/>
    <x v="0"/>
    <s v="E"/>
    <s v="Prestación de Servicios Públicos"/>
    <n v="1"/>
    <x v="0"/>
    <x v="0"/>
    <s v="01_23"/>
    <x v="0"/>
    <s v="001_23"/>
    <x v="0"/>
    <x v="0"/>
    <x v="0"/>
    <x v="0"/>
    <x v="0"/>
    <n v="4400"/>
    <x v="1"/>
    <x v="1"/>
    <x v="5"/>
    <x v="5"/>
    <n v="70000"/>
  </r>
  <r>
    <s v="1.1-00-2301_231001_23144516"/>
    <x v="0"/>
    <x v="0"/>
    <x v="0"/>
    <x v="0"/>
    <x v="0"/>
    <x v="0"/>
    <x v="0"/>
    <x v="0"/>
    <x v="0"/>
    <s v="E"/>
    <s v="Prestación de Servicios Públicos"/>
    <n v="1"/>
    <x v="0"/>
    <x v="0"/>
    <s v="01_23"/>
    <x v="0"/>
    <s v="001_23"/>
    <x v="0"/>
    <x v="0"/>
    <x v="0"/>
    <x v="0"/>
    <x v="0"/>
    <n v="4400"/>
    <x v="1"/>
    <x v="1"/>
    <x v="6"/>
    <x v="6"/>
    <n v="324000"/>
  </r>
  <r>
    <s v="1.1-00-2301_235002_23222110"/>
    <x v="0"/>
    <x v="0"/>
    <x v="0"/>
    <x v="0"/>
    <x v="0"/>
    <x v="0"/>
    <x v="0"/>
    <x v="0"/>
    <x v="0"/>
    <s v="E"/>
    <s v="Prestación de Servicios Públicos"/>
    <n v="5"/>
    <x v="1"/>
    <x v="0"/>
    <s v="01_23"/>
    <x v="0"/>
    <s v="002_23"/>
    <x v="1"/>
    <x v="1"/>
    <x v="1"/>
    <x v="1"/>
    <x v="1"/>
    <n v="2200"/>
    <x v="2"/>
    <x v="2"/>
    <x v="0"/>
    <x v="0"/>
    <n v="150000"/>
  </r>
  <r>
    <s v="1.1-00-2301_235002_23232910"/>
    <x v="0"/>
    <x v="0"/>
    <x v="0"/>
    <x v="0"/>
    <x v="0"/>
    <x v="0"/>
    <x v="0"/>
    <x v="0"/>
    <x v="0"/>
    <s v="E"/>
    <s v="Prestación de Servicios Públicos"/>
    <n v="5"/>
    <x v="1"/>
    <x v="0"/>
    <s v="01_23"/>
    <x v="0"/>
    <s v="002_23"/>
    <x v="1"/>
    <x v="1"/>
    <x v="1"/>
    <x v="2"/>
    <x v="2"/>
    <n v="3200"/>
    <x v="3"/>
    <x v="3"/>
    <x v="0"/>
    <x v="0"/>
    <n v="500000"/>
  </r>
  <r>
    <s v="1.1-00-2301_235002_23235810"/>
    <x v="0"/>
    <x v="0"/>
    <x v="0"/>
    <x v="0"/>
    <x v="0"/>
    <x v="0"/>
    <x v="0"/>
    <x v="0"/>
    <x v="0"/>
    <s v="E"/>
    <s v="Prestación de Servicios Públicos"/>
    <n v="5"/>
    <x v="1"/>
    <x v="0"/>
    <s v="01_23"/>
    <x v="0"/>
    <s v="002_23"/>
    <x v="1"/>
    <x v="1"/>
    <x v="1"/>
    <x v="2"/>
    <x v="2"/>
    <n v="3500"/>
    <x v="4"/>
    <x v="4"/>
    <x v="0"/>
    <x v="0"/>
    <n v="5000"/>
  </r>
  <r>
    <s v="1.1-00-2301_235002_23238210"/>
    <x v="0"/>
    <x v="0"/>
    <x v="0"/>
    <x v="0"/>
    <x v="0"/>
    <x v="0"/>
    <x v="0"/>
    <x v="0"/>
    <x v="0"/>
    <s v="E"/>
    <s v="Prestación de Servicios Públicos"/>
    <n v="5"/>
    <x v="1"/>
    <x v="0"/>
    <s v="01_23"/>
    <x v="0"/>
    <s v="002_23"/>
    <x v="1"/>
    <x v="1"/>
    <x v="1"/>
    <x v="2"/>
    <x v="2"/>
    <n v="3800"/>
    <x v="5"/>
    <x v="5"/>
    <x v="0"/>
    <x v="0"/>
    <n v="492000"/>
  </r>
  <r>
    <s v="1.1-00-2301_236003_23327110"/>
    <x v="0"/>
    <x v="0"/>
    <x v="0"/>
    <x v="0"/>
    <x v="0"/>
    <x v="0"/>
    <x v="0"/>
    <x v="0"/>
    <x v="0"/>
    <s v="E"/>
    <s v="Prestación de Servicios Públicos"/>
    <n v="6"/>
    <x v="2"/>
    <x v="0"/>
    <s v="01_23"/>
    <x v="0"/>
    <s v="003_23"/>
    <x v="2"/>
    <x v="2"/>
    <x v="2"/>
    <x v="1"/>
    <x v="1"/>
    <n v="2700"/>
    <x v="6"/>
    <x v="6"/>
    <x v="0"/>
    <x v="0"/>
    <n v="1500000"/>
  </r>
  <r>
    <s v="1.1-00-2301_236003_23333610"/>
    <x v="0"/>
    <x v="0"/>
    <x v="0"/>
    <x v="0"/>
    <x v="0"/>
    <x v="0"/>
    <x v="0"/>
    <x v="0"/>
    <x v="0"/>
    <s v="E"/>
    <s v="Prestación de Servicios Públicos"/>
    <n v="6"/>
    <x v="2"/>
    <x v="0"/>
    <s v="01_23"/>
    <x v="0"/>
    <s v="003_23"/>
    <x v="2"/>
    <x v="2"/>
    <x v="2"/>
    <x v="2"/>
    <x v="2"/>
    <n v="3300"/>
    <x v="7"/>
    <x v="7"/>
    <x v="0"/>
    <x v="0"/>
    <n v="10500000"/>
  </r>
  <r>
    <s v="1.1-00-2301_236004_23433910"/>
    <x v="0"/>
    <x v="0"/>
    <x v="0"/>
    <x v="0"/>
    <x v="0"/>
    <x v="0"/>
    <x v="0"/>
    <x v="0"/>
    <x v="0"/>
    <s v="E"/>
    <s v="Prestación de Servicios Públicos"/>
    <n v="6"/>
    <x v="2"/>
    <x v="0"/>
    <s v="01_23"/>
    <x v="0"/>
    <s v="004_23"/>
    <x v="3"/>
    <x v="3"/>
    <x v="3"/>
    <x v="2"/>
    <x v="2"/>
    <n v="3300"/>
    <x v="8"/>
    <x v="8"/>
    <x v="0"/>
    <x v="0"/>
    <n v="450000"/>
  </r>
  <r>
    <s v="1.1-00-2301_236004_23436110"/>
    <x v="0"/>
    <x v="0"/>
    <x v="0"/>
    <x v="0"/>
    <x v="0"/>
    <x v="0"/>
    <x v="0"/>
    <x v="0"/>
    <x v="0"/>
    <s v="E"/>
    <s v="Prestación de Servicios Públicos"/>
    <n v="6"/>
    <x v="2"/>
    <x v="0"/>
    <s v="01_23"/>
    <x v="0"/>
    <s v="004_23"/>
    <x v="3"/>
    <x v="3"/>
    <x v="3"/>
    <x v="2"/>
    <x v="2"/>
    <n v="3600"/>
    <x v="9"/>
    <x v="9"/>
    <x v="0"/>
    <x v="0"/>
    <n v="30500000"/>
  </r>
  <r>
    <s v="1.1-00-2301_236004_23436117"/>
    <x v="0"/>
    <x v="0"/>
    <x v="0"/>
    <x v="0"/>
    <x v="0"/>
    <x v="0"/>
    <x v="0"/>
    <x v="0"/>
    <x v="0"/>
    <s v="E"/>
    <s v="Prestación de Servicios Públicos"/>
    <n v="6"/>
    <x v="2"/>
    <x v="0"/>
    <s v="01_23"/>
    <x v="0"/>
    <s v="004_23"/>
    <x v="3"/>
    <x v="3"/>
    <x v="3"/>
    <x v="2"/>
    <x v="2"/>
    <n v="3600"/>
    <x v="9"/>
    <x v="9"/>
    <x v="7"/>
    <x v="7"/>
    <n v="1500000"/>
  </r>
  <r>
    <s v="1.1-00-2301_236004_23436510"/>
    <x v="0"/>
    <x v="0"/>
    <x v="0"/>
    <x v="0"/>
    <x v="0"/>
    <x v="0"/>
    <x v="0"/>
    <x v="0"/>
    <x v="0"/>
    <s v="E"/>
    <s v="Prestación de Servicios Públicos"/>
    <n v="6"/>
    <x v="2"/>
    <x v="0"/>
    <s v="01_23"/>
    <x v="0"/>
    <s v="004_23"/>
    <x v="3"/>
    <x v="3"/>
    <x v="3"/>
    <x v="2"/>
    <x v="2"/>
    <n v="3600"/>
    <x v="10"/>
    <x v="10"/>
    <x v="0"/>
    <x v="0"/>
    <n v="3228216"/>
  </r>
  <r>
    <s v="1.1-00-2301_236004_23436610"/>
    <x v="0"/>
    <x v="0"/>
    <x v="0"/>
    <x v="0"/>
    <x v="0"/>
    <x v="0"/>
    <x v="0"/>
    <x v="0"/>
    <x v="0"/>
    <s v="E"/>
    <s v="Prestación de Servicios Públicos"/>
    <n v="6"/>
    <x v="2"/>
    <x v="0"/>
    <s v="01_23"/>
    <x v="0"/>
    <s v="004_23"/>
    <x v="3"/>
    <x v="3"/>
    <x v="3"/>
    <x v="2"/>
    <x v="2"/>
    <n v="3600"/>
    <x v="11"/>
    <x v="11"/>
    <x v="0"/>
    <x v="0"/>
    <n v="7515784"/>
  </r>
  <r>
    <s v="1.1-00-2301_235005_23538210"/>
    <x v="0"/>
    <x v="0"/>
    <x v="0"/>
    <x v="0"/>
    <x v="0"/>
    <x v="0"/>
    <x v="0"/>
    <x v="0"/>
    <x v="0"/>
    <s v="E"/>
    <s v="Prestación de Servicios Públicos"/>
    <n v="5"/>
    <x v="1"/>
    <x v="0"/>
    <s v="01_23"/>
    <x v="0"/>
    <s v="005_23"/>
    <x v="4"/>
    <x v="4"/>
    <x v="4"/>
    <x v="2"/>
    <x v="2"/>
    <n v="3800"/>
    <x v="5"/>
    <x v="5"/>
    <x v="0"/>
    <x v="0"/>
    <n v="500000"/>
  </r>
  <r>
    <s v="1.1-00-2301_236006_23633910"/>
    <x v="0"/>
    <x v="0"/>
    <x v="0"/>
    <x v="0"/>
    <x v="0"/>
    <x v="0"/>
    <x v="0"/>
    <x v="0"/>
    <x v="0"/>
    <s v="P"/>
    <s v="Planeación, seguimiento y evaluación de políticas públicas"/>
    <n v="6"/>
    <x v="2"/>
    <x v="0"/>
    <s v="01_23"/>
    <x v="0"/>
    <s v="006_23"/>
    <x v="5"/>
    <x v="5"/>
    <x v="5"/>
    <x v="2"/>
    <x v="2"/>
    <n v="3300"/>
    <x v="8"/>
    <x v="8"/>
    <x v="0"/>
    <x v="0"/>
    <n v="1570000"/>
  </r>
  <r>
    <s v="1.1-00-2302_231007_23734110"/>
    <x v="0"/>
    <x v="0"/>
    <x v="0"/>
    <x v="0"/>
    <x v="0"/>
    <x v="0"/>
    <x v="0"/>
    <x v="0"/>
    <x v="0"/>
    <s v="O"/>
    <s v="Apoyo a la función pública y al mejoramiento de la gestión"/>
    <n v="1"/>
    <x v="0"/>
    <x v="0"/>
    <s v="02_23"/>
    <x v="1"/>
    <s v="007_23"/>
    <x v="6"/>
    <x v="6"/>
    <x v="6"/>
    <x v="2"/>
    <x v="2"/>
    <n v="3400"/>
    <x v="12"/>
    <x v="12"/>
    <x v="0"/>
    <x v="0"/>
    <n v="500000"/>
  </r>
  <r>
    <s v="1.1-00-2302_231007_23844518"/>
    <x v="0"/>
    <x v="0"/>
    <x v="0"/>
    <x v="0"/>
    <x v="0"/>
    <x v="0"/>
    <x v="0"/>
    <x v="0"/>
    <x v="0"/>
    <s v="R"/>
    <s v="Específicos"/>
    <n v="1"/>
    <x v="0"/>
    <x v="0"/>
    <s v="02_23"/>
    <x v="1"/>
    <s v="007_23"/>
    <x v="6"/>
    <x v="7"/>
    <x v="7"/>
    <x v="0"/>
    <x v="0"/>
    <n v="4400"/>
    <x v="1"/>
    <x v="1"/>
    <x v="8"/>
    <x v="8"/>
    <n v="700000"/>
  </r>
  <r>
    <s v="1.1-00-2302_231007_23844519"/>
    <x v="0"/>
    <x v="0"/>
    <x v="0"/>
    <x v="0"/>
    <x v="0"/>
    <x v="0"/>
    <x v="0"/>
    <x v="0"/>
    <x v="0"/>
    <s v="R"/>
    <s v="Específicos"/>
    <n v="1"/>
    <x v="0"/>
    <x v="0"/>
    <s v="02_23"/>
    <x v="1"/>
    <s v="007_23"/>
    <x v="6"/>
    <x v="7"/>
    <x v="7"/>
    <x v="0"/>
    <x v="0"/>
    <n v="4400"/>
    <x v="1"/>
    <x v="1"/>
    <x v="9"/>
    <x v="9"/>
    <n v="210000"/>
  </r>
  <r>
    <s v="1.1-00-2302_231007_238445110"/>
    <x v="0"/>
    <x v="0"/>
    <x v="0"/>
    <x v="0"/>
    <x v="0"/>
    <x v="0"/>
    <x v="0"/>
    <x v="0"/>
    <x v="0"/>
    <s v="R"/>
    <s v="Específicos"/>
    <n v="1"/>
    <x v="0"/>
    <x v="0"/>
    <s v="02_23"/>
    <x v="1"/>
    <s v="007_23"/>
    <x v="6"/>
    <x v="7"/>
    <x v="7"/>
    <x v="0"/>
    <x v="0"/>
    <n v="4400"/>
    <x v="1"/>
    <x v="1"/>
    <x v="10"/>
    <x v="10"/>
    <n v="50000"/>
  </r>
  <r>
    <s v="1.1-00-2302_231007_23944810"/>
    <x v="0"/>
    <x v="0"/>
    <x v="0"/>
    <x v="0"/>
    <x v="0"/>
    <x v="0"/>
    <x v="0"/>
    <x v="0"/>
    <x v="0"/>
    <s v="N"/>
    <s v="Desastres Naturales"/>
    <n v="1"/>
    <x v="0"/>
    <x v="0"/>
    <s v="02_23"/>
    <x v="1"/>
    <s v="007_23"/>
    <x v="6"/>
    <x v="8"/>
    <x v="8"/>
    <x v="0"/>
    <x v="0"/>
    <n v="4400"/>
    <x v="13"/>
    <x v="13"/>
    <x v="0"/>
    <x v="0"/>
    <n v="500000"/>
  </r>
  <r>
    <s v="1.1-00-2302_231008_2310441111"/>
    <x v="0"/>
    <x v="0"/>
    <x v="0"/>
    <x v="1"/>
    <x v="1"/>
    <x v="1"/>
    <x v="1"/>
    <x v="1"/>
    <x v="1"/>
    <s v="S"/>
    <s v="Sujetos a Reglas de Operación"/>
    <n v="1"/>
    <x v="0"/>
    <x v="0"/>
    <s v="02_23"/>
    <x v="1"/>
    <s v="008_23"/>
    <x v="7"/>
    <x v="9"/>
    <x v="9"/>
    <x v="0"/>
    <x v="0"/>
    <n v="4400"/>
    <x v="0"/>
    <x v="0"/>
    <x v="11"/>
    <x v="11"/>
    <n v="3432000"/>
  </r>
  <r>
    <s v="1.1-00-2302_231008_2310441112"/>
    <x v="0"/>
    <x v="0"/>
    <x v="0"/>
    <x v="1"/>
    <x v="1"/>
    <x v="1"/>
    <x v="1"/>
    <x v="1"/>
    <x v="1"/>
    <s v="S"/>
    <s v="Sujetos a Reglas de Operación"/>
    <n v="1"/>
    <x v="0"/>
    <x v="0"/>
    <s v="02_23"/>
    <x v="1"/>
    <s v="008_23"/>
    <x v="7"/>
    <x v="9"/>
    <x v="9"/>
    <x v="0"/>
    <x v="0"/>
    <n v="4400"/>
    <x v="0"/>
    <x v="0"/>
    <x v="12"/>
    <x v="12"/>
    <n v="1000000"/>
  </r>
  <r>
    <s v="1.1-00-2302_233009_231122110"/>
    <x v="0"/>
    <x v="0"/>
    <x v="0"/>
    <x v="0"/>
    <x v="0"/>
    <x v="2"/>
    <x v="2"/>
    <x v="2"/>
    <x v="2"/>
    <s v="E"/>
    <s v="Prestación de Servicios Públicos"/>
    <n v="3"/>
    <x v="3"/>
    <x v="0"/>
    <s v="02_23"/>
    <x v="1"/>
    <s v="009_23"/>
    <x v="8"/>
    <x v="10"/>
    <x v="10"/>
    <x v="1"/>
    <x v="1"/>
    <n v="2200"/>
    <x v="2"/>
    <x v="2"/>
    <x v="0"/>
    <x v="0"/>
    <n v="150000"/>
  </r>
  <r>
    <s v="1.1-00-2302_233009_231124610"/>
    <x v="0"/>
    <x v="0"/>
    <x v="0"/>
    <x v="0"/>
    <x v="0"/>
    <x v="2"/>
    <x v="2"/>
    <x v="2"/>
    <x v="2"/>
    <s v="E"/>
    <s v="Prestación de Servicios Públicos"/>
    <n v="3"/>
    <x v="3"/>
    <x v="0"/>
    <s v="02_23"/>
    <x v="1"/>
    <s v="009_23"/>
    <x v="8"/>
    <x v="10"/>
    <x v="10"/>
    <x v="1"/>
    <x v="1"/>
    <n v="2400"/>
    <x v="14"/>
    <x v="14"/>
    <x v="0"/>
    <x v="0"/>
    <n v="1000"/>
  </r>
  <r>
    <s v="1.1-00-2302_233009_231124710"/>
    <x v="0"/>
    <x v="0"/>
    <x v="0"/>
    <x v="0"/>
    <x v="0"/>
    <x v="2"/>
    <x v="2"/>
    <x v="2"/>
    <x v="2"/>
    <s v="E"/>
    <s v="Prestación de Servicios Públicos"/>
    <n v="3"/>
    <x v="3"/>
    <x v="0"/>
    <s v="02_23"/>
    <x v="1"/>
    <s v="009_23"/>
    <x v="8"/>
    <x v="10"/>
    <x v="10"/>
    <x v="1"/>
    <x v="1"/>
    <n v="2400"/>
    <x v="15"/>
    <x v="15"/>
    <x v="0"/>
    <x v="0"/>
    <n v="2000"/>
  </r>
  <r>
    <s v="1.1-00-2302_233009_231129610"/>
    <x v="0"/>
    <x v="0"/>
    <x v="0"/>
    <x v="0"/>
    <x v="0"/>
    <x v="2"/>
    <x v="2"/>
    <x v="2"/>
    <x v="2"/>
    <s v="E"/>
    <s v="Prestación de Servicios Públicos"/>
    <n v="3"/>
    <x v="3"/>
    <x v="0"/>
    <s v="02_23"/>
    <x v="1"/>
    <s v="009_23"/>
    <x v="8"/>
    <x v="10"/>
    <x v="10"/>
    <x v="1"/>
    <x v="1"/>
    <n v="2900"/>
    <x v="16"/>
    <x v="16"/>
    <x v="0"/>
    <x v="0"/>
    <n v="45000"/>
  </r>
  <r>
    <s v="1.1-00-2302_233009_231135710"/>
    <x v="0"/>
    <x v="0"/>
    <x v="0"/>
    <x v="0"/>
    <x v="0"/>
    <x v="2"/>
    <x v="2"/>
    <x v="2"/>
    <x v="2"/>
    <s v="E"/>
    <s v="Prestación de Servicios Públicos"/>
    <n v="3"/>
    <x v="3"/>
    <x v="0"/>
    <s v="02_23"/>
    <x v="1"/>
    <s v="009_23"/>
    <x v="8"/>
    <x v="10"/>
    <x v="10"/>
    <x v="2"/>
    <x v="2"/>
    <n v="3500"/>
    <x v="17"/>
    <x v="17"/>
    <x v="0"/>
    <x v="0"/>
    <n v="50000"/>
  </r>
  <r>
    <s v="1.1-00-2302_233009_231225310"/>
    <x v="0"/>
    <x v="0"/>
    <x v="0"/>
    <x v="0"/>
    <x v="0"/>
    <x v="2"/>
    <x v="2"/>
    <x v="2"/>
    <x v="2"/>
    <s v="E"/>
    <s v="Prestación de Servicios Públicos"/>
    <n v="3"/>
    <x v="3"/>
    <x v="0"/>
    <s v="02_23"/>
    <x v="1"/>
    <s v="009_23"/>
    <x v="8"/>
    <x v="11"/>
    <x v="11"/>
    <x v="1"/>
    <x v="1"/>
    <n v="2500"/>
    <x v="18"/>
    <x v="18"/>
    <x v="0"/>
    <x v="0"/>
    <n v="50000"/>
  </r>
  <r>
    <s v="1.1-00-2302_233009_231225410"/>
    <x v="0"/>
    <x v="0"/>
    <x v="0"/>
    <x v="0"/>
    <x v="0"/>
    <x v="2"/>
    <x v="2"/>
    <x v="2"/>
    <x v="2"/>
    <s v="E"/>
    <s v="Prestación de Servicios Públicos"/>
    <n v="3"/>
    <x v="3"/>
    <x v="0"/>
    <s v="02_23"/>
    <x v="1"/>
    <s v="009_23"/>
    <x v="8"/>
    <x v="11"/>
    <x v="11"/>
    <x v="1"/>
    <x v="1"/>
    <n v="2500"/>
    <x v="19"/>
    <x v="19"/>
    <x v="0"/>
    <x v="0"/>
    <n v="52000"/>
  </r>
  <r>
    <s v="1.1-00-2302_233009_231227210"/>
    <x v="0"/>
    <x v="0"/>
    <x v="0"/>
    <x v="0"/>
    <x v="0"/>
    <x v="2"/>
    <x v="2"/>
    <x v="2"/>
    <x v="2"/>
    <s v="E"/>
    <s v="Prestación de Servicios Públicos"/>
    <n v="3"/>
    <x v="3"/>
    <x v="0"/>
    <s v="02_23"/>
    <x v="1"/>
    <s v="009_23"/>
    <x v="8"/>
    <x v="11"/>
    <x v="11"/>
    <x v="1"/>
    <x v="1"/>
    <n v="2700"/>
    <x v="20"/>
    <x v="20"/>
    <x v="0"/>
    <x v="0"/>
    <n v="2000000"/>
  </r>
  <r>
    <s v="1.1-00-2302_233009_231229110"/>
    <x v="0"/>
    <x v="0"/>
    <x v="0"/>
    <x v="0"/>
    <x v="0"/>
    <x v="2"/>
    <x v="2"/>
    <x v="2"/>
    <x v="2"/>
    <s v="E"/>
    <s v="Prestación de Servicios Públicos"/>
    <n v="3"/>
    <x v="3"/>
    <x v="0"/>
    <s v="02_23"/>
    <x v="1"/>
    <s v="009_23"/>
    <x v="8"/>
    <x v="11"/>
    <x v="11"/>
    <x v="1"/>
    <x v="1"/>
    <n v="2900"/>
    <x v="21"/>
    <x v="21"/>
    <x v="0"/>
    <x v="0"/>
    <n v="30000"/>
  </r>
  <r>
    <s v="1.1-00-2302_233009_231256510"/>
    <x v="0"/>
    <x v="0"/>
    <x v="0"/>
    <x v="0"/>
    <x v="0"/>
    <x v="2"/>
    <x v="2"/>
    <x v="2"/>
    <x v="2"/>
    <s v="E"/>
    <s v="Prestación de Servicios Públicos"/>
    <n v="3"/>
    <x v="3"/>
    <x v="1"/>
    <s v="02_23"/>
    <x v="1"/>
    <s v="009_23"/>
    <x v="8"/>
    <x v="11"/>
    <x v="11"/>
    <x v="3"/>
    <x v="3"/>
    <n v="5600"/>
    <x v="22"/>
    <x v="22"/>
    <x v="0"/>
    <x v="0"/>
    <n v="100000"/>
  </r>
  <r>
    <s v="1.1-00-2302_233009_231256910"/>
    <x v="0"/>
    <x v="0"/>
    <x v="0"/>
    <x v="0"/>
    <x v="0"/>
    <x v="2"/>
    <x v="2"/>
    <x v="2"/>
    <x v="2"/>
    <s v="E"/>
    <s v="Prestación de Servicios Públicos"/>
    <n v="3"/>
    <x v="3"/>
    <x v="1"/>
    <s v="02_23"/>
    <x v="1"/>
    <s v="009_23"/>
    <x v="8"/>
    <x v="11"/>
    <x v="11"/>
    <x v="3"/>
    <x v="3"/>
    <n v="5600"/>
    <x v="23"/>
    <x v="23"/>
    <x v="0"/>
    <x v="0"/>
    <n v="1000000"/>
  </r>
  <r>
    <s v="2.5-02-2302_233009_231332510"/>
    <x v="1"/>
    <x v="1"/>
    <x v="1"/>
    <x v="0"/>
    <x v="0"/>
    <x v="2"/>
    <x v="2"/>
    <x v="2"/>
    <x v="2"/>
    <s v="E"/>
    <s v="Prestación de Servicios Públicos"/>
    <n v="3"/>
    <x v="3"/>
    <x v="0"/>
    <s v="02_23"/>
    <x v="1"/>
    <s v="009_23"/>
    <x v="8"/>
    <x v="12"/>
    <x v="12"/>
    <x v="2"/>
    <x v="2"/>
    <n v="3200"/>
    <x v="24"/>
    <x v="24"/>
    <x v="0"/>
    <x v="0"/>
    <n v="5500000"/>
  </r>
  <r>
    <s v="1.1-00-2302_231010_231438210"/>
    <x v="0"/>
    <x v="0"/>
    <x v="0"/>
    <x v="0"/>
    <x v="0"/>
    <x v="0"/>
    <x v="0"/>
    <x v="0"/>
    <x v="0"/>
    <s v="S"/>
    <s v="Sujetos a Reglas de Operación"/>
    <n v="1"/>
    <x v="0"/>
    <x v="0"/>
    <s v="02_23"/>
    <x v="1"/>
    <s v="010_23"/>
    <x v="9"/>
    <x v="13"/>
    <x v="13"/>
    <x v="2"/>
    <x v="2"/>
    <n v="3800"/>
    <x v="5"/>
    <x v="5"/>
    <x v="0"/>
    <x v="0"/>
    <n v="2823470"/>
  </r>
  <r>
    <s v="1.1-00-2302_231010_231443110"/>
    <x v="0"/>
    <x v="0"/>
    <x v="0"/>
    <x v="0"/>
    <x v="0"/>
    <x v="0"/>
    <x v="0"/>
    <x v="0"/>
    <x v="0"/>
    <s v="S"/>
    <s v="Sujetos a Reglas de Operación"/>
    <n v="1"/>
    <x v="0"/>
    <x v="0"/>
    <s v="02_23"/>
    <x v="1"/>
    <s v="010_23"/>
    <x v="9"/>
    <x v="13"/>
    <x v="13"/>
    <x v="0"/>
    <x v="0"/>
    <n v="4300"/>
    <x v="25"/>
    <x v="25"/>
    <x v="0"/>
    <x v="0"/>
    <n v="2000000"/>
  </r>
  <r>
    <s v="1.1-00-2302_231010_231533910"/>
    <x v="0"/>
    <x v="0"/>
    <x v="0"/>
    <x v="0"/>
    <x v="0"/>
    <x v="0"/>
    <x v="0"/>
    <x v="0"/>
    <x v="0"/>
    <s v="F"/>
    <s v="Promoción y fomento"/>
    <n v="1"/>
    <x v="0"/>
    <x v="0"/>
    <s v="02_23"/>
    <x v="1"/>
    <s v="010_23"/>
    <x v="9"/>
    <x v="14"/>
    <x v="14"/>
    <x v="2"/>
    <x v="2"/>
    <n v="3300"/>
    <x v="8"/>
    <x v="8"/>
    <x v="0"/>
    <x v="0"/>
    <n v="1000000"/>
  </r>
  <r>
    <s v="1.1-00-2302_231010_231538210"/>
    <x v="0"/>
    <x v="0"/>
    <x v="0"/>
    <x v="0"/>
    <x v="0"/>
    <x v="0"/>
    <x v="0"/>
    <x v="0"/>
    <x v="0"/>
    <s v="F"/>
    <s v="Promoción y fomento"/>
    <n v="1"/>
    <x v="0"/>
    <x v="0"/>
    <s v="02_23"/>
    <x v="1"/>
    <s v="010_23"/>
    <x v="9"/>
    <x v="14"/>
    <x v="14"/>
    <x v="2"/>
    <x v="2"/>
    <n v="3800"/>
    <x v="5"/>
    <x v="5"/>
    <x v="0"/>
    <x v="0"/>
    <n v="1500000"/>
  </r>
  <r>
    <s v="1.1-00-2302_231010_231644110"/>
    <x v="0"/>
    <x v="0"/>
    <x v="0"/>
    <x v="1"/>
    <x v="1"/>
    <x v="1"/>
    <x v="1"/>
    <x v="1"/>
    <x v="1"/>
    <s v="S"/>
    <s v="Sujetos a Reglas de Operación"/>
    <n v="1"/>
    <x v="0"/>
    <x v="0"/>
    <s v="02_23"/>
    <x v="1"/>
    <s v="010_23"/>
    <x v="9"/>
    <x v="15"/>
    <x v="15"/>
    <x v="0"/>
    <x v="0"/>
    <n v="4400"/>
    <x v="0"/>
    <x v="0"/>
    <x v="0"/>
    <x v="0"/>
    <n v="4200000"/>
  </r>
  <r>
    <s v="1.1-00-2303_231011_231722110"/>
    <x v="0"/>
    <x v="0"/>
    <x v="0"/>
    <x v="0"/>
    <x v="0"/>
    <x v="0"/>
    <x v="0"/>
    <x v="3"/>
    <x v="3"/>
    <s v="O"/>
    <s v="Apoyo a la función pública y al mejoramiento de la gestión"/>
    <n v="1"/>
    <x v="0"/>
    <x v="0"/>
    <s v="03_23"/>
    <x v="2"/>
    <s v="011_23"/>
    <x v="10"/>
    <x v="16"/>
    <x v="16"/>
    <x v="1"/>
    <x v="1"/>
    <n v="2200"/>
    <x v="2"/>
    <x v="2"/>
    <x v="0"/>
    <x v="0"/>
    <n v="85000"/>
  </r>
  <r>
    <s v="1.1-00-2303_231011_231724910"/>
    <x v="0"/>
    <x v="0"/>
    <x v="0"/>
    <x v="0"/>
    <x v="0"/>
    <x v="0"/>
    <x v="0"/>
    <x v="3"/>
    <x v="3"/>
    <s v="O"/>
    <s v="Apoyo a la función pública y al mejoramiento de la gestión"/>
    <n v="1"/>
    <x v="0"/>
    <x v="0"/>
    <s v="03_23"/>
    <x v="2"/>
    <s v="011_23"/>
    <x v="10"/>
    <x v="16"/>
    <x v="16"/>
    <x v="1"/>
    <x v="1"/>
    <n v="2400"/>
    <x v="26"/>
    <x v="26"/>
    <x v="0"/>
    <x v="0"/>
    <n v="75000"/>
  </r>
  <r>
    <s v="1.1-00-2303_231011_231727210"/>
    <x v="0"/>
    <x v="0"/>
    <x v="0"/>
    <x v="0"/>
    <x v="0"/>
    <x v="0"/>
    <x v="0"/>
    <x v="3"/>
    <x v="3"/>
    <s v="O"/>
    <s v="Apoyo a la función pública y al mejoramiento de la gestión"/>
    <n v="1"/>
    <x v="0"/>
    <x v="0"/>
    <s v="03_23"/>
    <x v="2"/>
    <s v="011_23"/>
    <x v="10"/>
    <x v="16"/>
    <x v="16"/>
    <x v="1"/>
    <x v="1"/>
    <n v="2700"/>
    <x v="20"/>
    <x v="20"/>
    <x v="0"/>
    <x v="0"/>
    <n v="50000"/>
  </r>
  <r>
    <s v="1.1-00-2303_231011_231733110"/>
    <x v="0"/>
    <x v="0"/>
    <x v="0"/>
    <x v="0"/>
    <x v="0"/>
    <x v="0"/>
    <x v="0"/>
    <x v="3"/>
    <x v="3"/>
    <s v="O"/>
    <s v="Apoyo a la función pública y al mejoramiento de la gestión"/>
    <n v="1"/>
    <x v="0"/>
    <x v="0"/>
    <s v="03_23"/>
    <x v="2"/>
    <s v="011_23"/>
    <x v="10"/>
    <x v="16"/>
    <x v="16"/>
    <x v="2"/>
    <x v="2"/>
    <n v="3300"/>
    <x v="27"/>
    <x v="27"/>
    <x v="0"/>
    <x v="0"/>
    <n v="2375000"/>
  </r>
  <r>
    <s v="1.1-00-2304_236012_231831810"/>
    <x v="0"/>
    <x v="0"/>
    <x v="0"/>
    <x v="0"/>
    <x v="0"/>
    <x v="0"/>
    <x v="0"/>
    <x v="0"/>
    <x v="0"/>
    <s v="M"/>
    <s v="Apoyo al proceso presupuestario y para mejorar la eficiencia institucional"/>
    <n v="6"/>
    <x v="2"/>
    <x v="0"/>
    <s v="04_23"/>
    <x v="3"/>
    <s v="012_23"/>
    <x v="11"/>
    <x v="17"/>
    <x v="17"/>
    <x v="2"/>
    <x v="2"/>
    <n v="3100"/>
    <x v="28"/>
    <x v="28"/>
    <x v="0"/>
    <x v="0"/>
    <n v="5500"/>
  </r>
  <r>
    <s v="1.1-00-2304_236012_231832910"/>
    <x v="0"/>
    <x v="0"/>
    <x v="0"/>
    <x v="0"/>
    <x v="0"/>
    <x v="0"/>
    <x v="0"/>
    <x v="0"/>
    <x v="0"/>
    <s v="M"/>
    <s v="Apoyo al proceso presupuestario y para mejorar la eficiencia institucional"/>
    <n v="6"/>
    <x v="2"/>
    <x v="0"/>
    <s v="04_23"/>
    <x v="3"/>
    <s v="012_23"/>
    <x v="11"/>
    <x v="17"/>
    <x v="17"/>
    <x v="2"/>
    <x v="2"/>
    <n v="3200"/>
    <x v="3"/>
    <x v="3"/>
    <x v="0"/>
    <x v="0"/>
    <n v="120000"/>
  </r>
  <r>
    <s v="1.1-00-2304_236012_231833110"/>
    <x v="0"/>
    <x v="0"/>
    <x v="0"/>
    <x v="0"/>
    <x v="0"/>
    <x v="0"/>
    <x v="0"/>
    <x v="0"/>
    <x v="0"/>
    <s v="M"/>
    <s v="Apoyo al proceso presupuestario y para mejorar la eficiencia institucional"/>
    <n v="6"/>
    <x v="2"/>
    <x v="0"/>
    <s v="04_23"/>
    <x v="3"/>
    <s v="012_23"/>
    <x v="11"/>
    <x v="17"/>
    <x v="17"/>
    <x v="2"/>
    <x v="2"/>
    <n v="3300"/>
    <x v="27"/>
    <x v="27"/>
    <x v="0"/>
    <x v="0"/>
    <n v="3900000"/>
  </r>
  <r>
    <s v="1.1-00-2304_236012_231833310"/>
    <x v="0"/>
    <x v="0"/>
    <x v="0"/>
    <x v="0"/>
    <x v="0"/>
    <x v="0"/>
    <x v="0"/>
    <x v="0"/>
    <x v="0"/>
    <s v="M"/>
    <s v="Apoyo al proceso presupuestario y para mejorar la eficiencia institucional"/>
    <n v="6"/>
    <x v="2"/>
    <x v="0"/>
    <s v="04_23"/>
    <x v="3"/>
    <s v="012_23"/>
    <x v="11"/>
    <x v="17"/>
    <x v="17"/>
    <x v="2"/>
    <x v="2"/>
    <n v="3300"/>
    <x v="29"/>
    <x v="29"/>
    <x v="0"/>
    <x v="0"/>
    <n v="994495"/>
  </r>
  <r>
    <s v="1.1-00-2304_236012_231834110"/>
    <x v="0"/>
    <x v="0"/>
    <x v="0"/>
    <x v="0"/>
    <x v="0"/>
    <x v="0"/>
    <x v="0"/>
    <x v="0"/>
    <x v="0"/>
    <s v="M"/>
    <s v="Apoyo al proceso presupuestario y para mejorar la eficiencia institucional"/>
    <n v="6"/>
    <x v="2"/>
    <x v="0"/>
    <s v="04_23"/>
    <x v="3"/>
    <s v="012_23"/>
    <x v="11"/>
    <x v="17"/>
    <x v="17"/>
    <x v="2"/>
    <x v="2"/>
    <n v="3400"/>
    <x v="12"/>
    <x v="12"/>
    <x v="0"/>
    <x v="0"/>
    <n v="8358322.8600000003"/>
  </r>
  <r>
    <s v="1.1-00-2304_236012_231834210"/>
    <x v="0"/>
    <x v="0"/>
    <x v="0"/>
    <x v="0"/>
    <x v="0"/>
    <x v="0"/>
    <x v="0"/>
    <x v="0"/>
    <x v="0"/>
    <s v="M"/>
    <s v="Apoyo al proceso presupuestario y para mejorar la eficiencia institucional"/>
    <n v="6"/>
    <x v="2"/>
    <x v="0"/>
    <s v="04_23"/>
    <x v="3"/>
    <s v="012_23"/>
    <x v="11"/>
    <x v="17"/>
    <x v="17"/>
    <x v="2"/>
    <x v="2"/>
    <n v="3400"/>
    <x v="30"/>
    <x v="30"/>
    <x v="0"/>
    <x v="0"/>
    <n v="37831072.998420626"/>
  </r>
  <r>
    <s v="1.1-00-2304_236012_231834310"/>
    <x v="0"/>
    <x v="0"/>
    <x v="0"/>
    <x v="0"/>
    <x v="0"/>
    <x v="0"/>
    <x v="0"/>
    <x v="0"/>
    <x v="0"/>
    <s v="M"/>
    <s v="Apoyo al proceso presupuestario y para mejorar la eficiencia institucional"/>
    <n v="6"/>
    <x v="2"/>
    <x v="0"/>
    <s v="04_23"/>
    <x v="3"/>
    <s v="012_23"/>
    <x v="11"/>
    <x v="17"/>
    <x v="17"/>
    <x v="2"/>
    <x v="2"/>
    <n v="3400"/>
    <x v="31"/>
    <x v="31"/>
    <x v="0"/>
    <x v="0"/>
    <n v="850000"/>
  </r>
  <r>
    <s v="1.1-00-2304_236012_231835110"/>
    <x v="0"/>
    <x v="0"/>
    <x v="0"/>
    <x v="0"/>
    <x v="0"/>
    <x v="0"/>
    <x v="0"/>
    <x v="0"/>
    <x v="0"/>
    <s v="M"/>
    <s v="Apoyo al proceso presupuestario y para mejorar la eficiencia institucional"/>
    <n v="6"/>
    <x v="2"/>
    <x v="0"/>
    <s v="04_23"/>
    <x v="3"/>
    <s v="012_23"/>
    <x v="11"/>
    <x v="17"/>
    <x v="17"/>
    <x v="2"/>
    <x v="2"/>
    <n v="3500"/>
    <x v="32"/>
    <x v="32"/>
    <x v="0"/>
    <x v="0"/>
    <n v="36385568"/>
  </r>
  <r>
    <s v="1.1-00-2304_236012_231838210"/>
    <x v="0"/>
    <x v="0"/>
    <x v="0"/>
    <x v="0"/>
    <x v="0"/>
    <x v="0"/>
    <x v="0"/>
    <x v="0"/>
    <x v="0"/>
    <s v="M"/>
    <s v="Apoyo al proceso presupuestario y para mejorar la eficiencia institucional"/>
    <n v="6"/>
    <x v="2"/>
    <x v="0"/>
    <s v="04_23"/>
    <x v="3"/>
    <s v="012_23"/>
    <x v="11"/>
    <x v="17"/>
    <x v="17"/>
    <x v="2"/>
    <x v="2"/>
    <n v="3800"/>
    <x v="5"/>
    <x v="5"/>
    <x v="0"/>
    <x v="0"/>
    <n v="1000000"/>
  </r>
  <r>
    <s v="1.1-00-2304_236012_2318632113"/>
    <x v="0"/>
    <x v="0"/>
    <x v="0"/>
    <x v="0"/>
    <x v="0"/>
    <x v="0"/>
    <x v="0"/>
    <x v="0"/>
    <x v="0"/>
    <s v="M"/>
    <s v="Apoyo al proceso presupuestario y para mejorar la eficiencia institucional"/>
    <n v="6"/>
    <x v="2"/>
    <x v="1"/>
    <s v="04_23"/>
    <x v="3"/>
    <s v="012_23"/>
    <x v="11"/>
    <x v="17"/>
    <x v="17"/>
    <x v="4"/>
    <x v="4"/>
    <n v="6300"/>
    <x v="33"/>
    <x v="33"/>
    <x v="13"/>
    <x v="13"/>
    <n v="25108364"/>
  </r>
  <r>
    <s v="1.1-00-2304_236012_2318632114"/>
    <x v="0"/>
    <x v="0"/>
    <x v="0"/>
    <x v="0"/>
    <x v="0"/>
    <x v="0"/>
    <x v="0"/>
    <x v="0"/>
    <x v="0"/>
    <s v="M"/>
    <s v="Apoyo al proceso presupuestario y para mejorar la eficiencia institucional"/>
    <n v="6"/>
    <x v="2"/>
    <x v="1"/>
    <s v="04_23"/>
    <x v="3"/>
    <s v="012_23"/>
    <x v="11"/>
    <x v="17"/>
    <x v="17"/>
    <x v="4"/>
    <x v="4"/>
    <n v="6300"/>
    <x v="33"/>
    <x v="33"/>
    <x v="14"/>
    <x v="14"/>
    <n v="71000000"/>
  </r>
  <r>
    <s v="1.1-00-2304_236013_231939410"/>
    <x v="0"/>
    <x v="0"/>
    <x v="0"/>
    <x v="0"/>
    <x v="0"/>
    <x v="0"/>
    <x v="0"/>
    <x v="0"/>
    <x v="0"/>
    <s v="M"/>
    <s v="Apoyo al proceso presupuestario y para mejorar la eficiencia institucional"/>
    <n v="6"/>
    <x v="2"/>
    <x v="0"/>
    <s v="04_23"/>
    <x v="3"/>
    <s v="013_23"/>
    <x v="12"/>
    <x v="18"/>
    <x v="18"/>
    <x v="2"/>
    <x v="2"/>
    <n v="3900"/>
    <x v="34"/>
    <x v="34"/>
    <x v="0"/>
    <x v="0"/>
    <n v="150000"/>
  </r>
  <r>
    <s v="1.1-00-2304_236013_231942110"/>
    <x v="0"/>
    <x v="0"/>
    <x v="0"/>
    <x v="0"/>
    <x v="0"/>
    <x v="0"/>
    <x v="0"/>
    <x v="0"/>
    <x v="0"/>
    <s v="M"/>
    <s v="Apoyo al proceso presupuestario y para mejorar la eficiencia institucional"/>
    <n v="6"/>
    <x v="2"/>
    <x v="0"/>
    <s v="04_23"/>
    <x v="3"/>
    <s v="013_23"/>
    <x v="12"/>
    <x v="18"/>
    <x v="18"/>
    <x v="0"/>
    <x v="0"/>
    <n v="4200"/>
    <x v="35"/>
    <x v="35"/>
    <x v="0"/>
    <x v="0"/>
    <n v="2200000"/>
  </r>
  <r>
    <s v="1.1-00-2304_236013_231942510"/>
    <x v="0"/>
    <x v="0"/>
    <x v="0"/>
    <x v="0"/>
    <x v="0"/>
    <x v="0"/>
    <x v="0"/>
    <x v="0"/>
    <x v="0"/>
    <s v="M"/>
    <s v="Apoyo al proceso presupuestario y para mejorar la eficiencia institucional"/>
    <n v="6"/>
    <x v="2"/>
    <x v="0"/>
    <s v="04_23"/>
    <x v="3"/>
    <s v="013_23"/>
    <x v="12"/>
    <x v="18"/>
    <x v="18"/>
    <x v="0"/>
    <x v="0"/>
    <n v="4200"/>
    <x v="36"/>
    <x v="36"/>
    <x v="0"/>
    <x v="0"/>
    <n v="5000000"/>
  </r>
  <r>
    <s v="1.1-14-2304_236013_231958110"/>
    <x v="2"/>
    <x v="2"/>
    <x v="1"/>
    <x v="0"/>
    <x v="0"/>
    <x v="0"/>
    <x v="0"/>
    <x v="0"/>
    <x v="0"/>
    <s v="M"/>
    <s v="Apoyo al proceso presupuestario y para mejorar la eficiencia institucional"/>
    <n v="6"/>
    <x v="2"/>
    <x v="1"/>
    <s v="04_23"/>
    <x v="3"/>
    <s v="013_23"/>
    <x v="12"/>
    <x v="18"/>
    <x v="18"/>
    <x v="3"/>
    <x v="3"/>
    <n v="5800"/>
    <x v="37"/>
    <x v="37"/>
    <x v="0"/>
    <x v="0"/>
    <n v="8000000"/>
  </r>
  <r>
    <s v="2.5-02-2304_236013_231991110"/>
    <x v="1"/>
    <x v="1"/>
    <x v="1"/>
    <x v="0"/>
    <x v="0"/>
    <x v="0"/>
    <x v="0"/>
    <x v="0"/>
    <x v="0"/>
    <s v="M"/>
    <s v="Apoyo al proceso presupuestario y para mejorar la eficiencia institucional"/>
    <n v="6"/>
    <x v="2"/>
    <x v="2"/>
    <s v="04_23"/>
    <x v="3"/>
    <s v="013_23"/>
    <x v="12"/>
    <x v="18"/>
    <x v="18"/>
    <x v="5"/>
    <x v="5"/>
    <n v="9100"/>
    <x v="38"/>
    <x v="38"/>
    <x v="0"/>
    <x v="0"/>
    <n v="35000000"/>
  </r>
  <r>
    <s v="2.5-02-2304_236013_231992110"/>
    <x v="1"/>
    <x v="1"/>
    <x v="1"/>
    <x v="0"/>
    <x v="0"/>
    <x v="0"/>
    <x v="0"/>
    <x v="0"/>
    <x v="0"/>
    <s v="M"/>
    <s v="Apoyo al proceso presupuestario y para mejorar la eficiencia institucional"/>
    <n v="6"/>
    <x v="2"/>
    <x v="2"/>
    <s v="04_23"/>
    <x v="3"/>
    <s v="013_23"/>
    <x v="12"/>
    <x v="18"/>
    <x v="18"/>
    <x v="5"/>
    <x v="5"/>
    <n v="9200"/>
    <x v="39"/>
    <x v="39"/>
    <x v="0"/>
    <x v="0"/>
    <n v="20000000"/>
  </r>
  <r>
    <s v="1.1-00-2304_236014_232021810"/>
    <x v="0"/>
    <x v="0"/>
    <x v="0"/>
    <x v="0"/>
    <x v="0"/>
    <x v="0"/>
    <x v="0"/>
    <x v="0"/>
    <x v="0"/>
    <s v="M"/>
    <s v="Apoyo al proceso presupuestario y para mejorar la eficiencia institucional"/>
    <n v="6"/>
    <x v="2"/>
    <x v="0"/>
    <s v="04_23"/>
    <x v="3"/>
    <s v="014_23"/>
    <x v="13"/>
    <x v="19"/>
    <x v="19"/>
    <x v="1"/>
    <x v="1"/>
    <n v="2100"/>
    <x v="40"/>
    <x v="40"/>
    <x v="0"/>
    <x v="0"/>
    <n v="4385000"/>
  </r>
  <r>
    <s v="1.1-00-2304_236014_232039420"/>
    <x v="0"/>
    <x v="0"/>
    <x v="0"/>
    <x v="0"/>
    <x v="0"/>
    <x v="0"/>
    <x v="0"/>
    <x v="0"/>
    <x v="0"/>
    <s v="M"/>
    <s v="Apoyo al proceso presupuestario y para mejorar la eficiencia institucional"/>
    <n v="6"/>
    <x v="2"/>
    <x v="0"/>
    <s v="04_23"/>
    <x v="3"/>
    <s v="014_23"/>
    <x v="13"/>
    <x v="19"/>
    <x v="19"/>
    <x v="2"/>
    <x v="2"/>
    <n v="3900"/>
    <x v="41"/>
    <x v="41"/>
    <x v="0"/>
    <x v="0"/>
    <n v="450000"/>
  </r>
  <r>
    <s v="1.1-00-2305_236015_2321211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1"/>
    <x v="1"/>
    <n v="2100"/>
    <x v="42"/>
    <x v="42"/>
    <x v="0"/>
    <x v="0"/>
    <n v="2000000"/>
  </r>
  <r>
    <s v="1.1-00-2305_236015_2321216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1"/>
    <x v="1"/>
    <n v="2100"/>
    <x v="43"/>
    <x v="43"/>
    <x v="0"/>
    <x v="0"/>
    <n v="1450000"/>
  </r>
  <r>
    <s v="1.1-00-2305_236015_2321221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1"/>
    <x v="1"/>
    <n v="2200"/>
    <x v="2"/>
    <x v="2"/>
    <x v="0"/>
    <x v="0"/>
    <n v="247860"/>
  </r>
  <r>
    <s v="1.1-00-2305_236015_2321242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1"/>
    <x v="1"/>
    <n v="2400"/>
    <x v="44"/>
    <x v="44"/>
    <x v="0"/>
    <x v="0"/>
    <n v="20000"/>
  </r>
  <r>
    <s v="1.1-00-2305_236015_2321245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1"/>
    <x v="1"/>
    <n v="2400"/>
    <x v="45"/>
    <x v="45"/>
    <x v="0"/>
    <x v="0"/>
    <n v="50000"/>
  </r>
  <r>
    <s v="1.1-00-2305_236015_2321246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1"/>
    <x v="1"/>
    <n v="2400"/>
    <x v="14"/>
    <x v="14"/>
    <x v="0"/>
    <x v="0"/>
    <n v="110000"/>
  </r>
  <r>
    <s v="1.1-00-2305_236015_2321247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1"/>
    <x v="1"/>
    <n v="2400"/>
    <x v="15"/>
    <x v="15"/>
    <x v="0"/>
    <x v="0"/>
    <n v="80000"/>
  </r>
  <r>
    <s v="1.1-00-2305_236015_2321249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1"/>
    <x v="1"/>
    <n v="2400"/>
    <x v="26"/>
    <x v="26"/>
    <x v="0"/>
    <x v="0"/>
    <n v="320000"/>
  </r>
  <r>
    <s v="1.1-00-2305_236015_2321252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1"/>
    <x v="1"/>
    <n v="2500"/>
    <x v="46"/>
    <x v="46"/>
    <x v="0"/>
    <x v="0"/>
    <n v="50000"/>
  </r>
  <r>
    <s v="1.1-00-2305_236015_2321261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1"/>
    <x v="1"/>
    <n v="2600"/>
    <x v="47"/>
    <x v="47"/>
    <x v="0"/>
    <x v="0"/>
    <n v="35000000"/>
  </r>
  <r>
    <s v="1.1-00-2305_236015_2321291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1"/>
    <x v="1"/>
    <n v="2900"/>
    <x v="21"/>
    <x v="21"/>
    <x v="0"/>
    <x v="0"/>
    <n v="150000"/>
  </r>
  <r>
    <s v="1.1-00-2305_236015_2321296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1"/>
    <x v="1"/>
    <n v="2900"/>
    <x v="16"/>
    <x v="16"/>
    <x v="0"/>
    <x v="0"/>
    <n v="800000"/>
  </r>
  <r>
    <s v="1.1-00-2305_236015_2321298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1"/>
    <x v="1"/>
    <n v="2900"/>
    <x v="48"/>
    <x v="48"/>
    <x v="0"/>
    <x v="0"/>
    <n v="50000"/>
  </r>
  <r>
    <s v="1.1-00-2305_236015_2321311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2"/>
    <x v="2"/>
    <n v="3100"/>
    <x v="49"/>
    <x v="49"/>
    <x v="0"/>
    <x v="0"/>
    <n v="5197048"/>
  </r>
  <r>
    <s v="1.1-00-2305_236015_2321314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2"/>
    <x v="2"/>
    <n v="3100"/>
    <x v="50"/>
    <x v="50"/>
    <x v="0"/>
    <x v="0"/>
    <n v="600000"/>
  </r>
  <r>
    <s v="1.1-00-2305_236015_2321316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2"/>
    <x v="2"/>
    <n v="3100"/>
    <x v="51"/>
    <x v="51"/>
    <x v="0"/>
    <x v="0"/>
    <n v="2700000"/>
  </r>
  <r>
    <s v="1.1-00-2305_236015_2321322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2"/>
    <x v="2"/>
    <n v="3200"/>
    <x v="52"/>
    <x v="52"/>
    <x v="0"/>
    <x v="0"/>
    <n v="2350000"/>
  </r>
  <r>
    <s v="1.1-00-2305_236015_2321323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2"/>
    <x v="2"/>
    <n v="3200"/>
    <x v="53"/>
    <x v="53"/>
    <x v="0"/>
    <x v="0"/>
    <n v="3000000"/>
  </r>
  <r>
    <s v="2.5-02-2305_236015_232132510"/>
    <x v="1"/>
    <x v="1"/>
    <x v="1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2"/>
    <x v="2"/>
    <n v="3200"/>
    <x v="24"/>
    <x v="24"/>
    <x v="0"/>
    <x v="0"/>
    <n v="66696971"/>
  </r>
  <r>
    <s v="1.1-00-2305_236015_2321331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2"/>
    <x v="2"/>
    <n v="3300"/>
    <x v="27"/>
    <x v="27"/>
    <x v="0"/>
    <x v="0"/>
    <n v="230000"/>
  </r>
  <r>
    <s v="1.1-00-2305_236015_2321333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2"/>
    <x v="2"/>
    <n v="3300"/>
    <x v="29"/>
    <x v="29"/>
    <x v="0"/>
    <x v="0"/>
    <n v="100000"/>
  </r>
  <r>
    <s v="1.1-00-2305_236015_2321344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2"/>
    <x v="2"/>
    <n v="3400"/>
    <x v="54"/>
    <x v="54"/>
    <x v="0"/>
    <x v="0"/>
    <n v="160000"/>
  </r>
  <r>
    <s v="1.1-00-2305_236015_2321345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2"/>
    <x v="2"/>
    <n v="3400"/>
    <x v="55"/>
    <x v="55"/>
    <x v="0"/>
    <x v="0"/>
    <n v="5000000"/>
  </r>
  <r>
    <s v="1.1-00-2305_236015_2321348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2"/>
    <x v="2"/>
    <n v="3400"/>
    <x v="56"/>
    <x v="56"/>
    <x v="0"/>
    <x v="0"/>
    <n v="1080000"/>
  </r>
  <r>
    <s v="1.1-00-2305_236015_2321351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2"/>
    <x v="2"/>
    <n v="3500"/>
    <x v="32"/>
    <x v="32"/>
    <x v="0"/>
    <x v="0"/>
    <n v="800000"/>
  </r>
  <r>
    <s v="1.1-00-2305_236015_2321355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2"/>
    <x v="2"/>
    <n v="3500"/>
    <x v="57"/>
    <x v="57"/>
    <x v="0"/>
    <x v="0"/>
    <n v="7000000"/>
  </r>
  <r>
    <s v="1.1-00-2305_236015_2321357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2"/>
    <x v="2"/>
    <n v="3500"/>
    <x v="17"/>
    <x v="17"/>
    <x v="0"/>
    <x v="0"/>
    <n v="13000000"/>
  </r>
  <r>
    <s v="1.1-00-2305_236015_2321363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2"/>
    <x v="2"/>
    <n v="3600"/>
    <x v="58"/>
    <x v="58"/>
    <x v="0"/>
    <x v="0"/>
    <n v="4000000"/>
  </r>
  <r>
    <s v="1.1-00-2305_236015_23213922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2"/>
    <x v="2"/>
    <n v="3900"/>
    <x v="59"/>
    <x v="59"/>
    <x v="0"/>
    <x v="0"/>
    <n v="1000000"/>
  </r>
  <r>
    <s v="1.1-00-2305_236015_2321394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2"/>
    <x v="2"/>
    <n v="3900"/>
    <x v="34"/>
    <x v="34"/>
    <x v="0"/>
    <x v="0"/>
    <n v="10000000"/>
  </r>
  <r>
    <s v="1.1-00-2305_236015_23213962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0"/>
    <x v="20"/>
    <x v="2"/>
    <x v="2"/>
    <n v="3900"/>
    <x v="60"/>
    <x v="60"/>
    <x v="0"/>
    <x v="0"/>
    <n v="75000"/>
  </r>
  <r>
    <s v="1.1-00-2305_236015_232151110"/>
    <x v="0"/>
    <x v="0"/>
    <x v="0"/>
    <x v="0"/>
    <x v="0"/>
    <x v="0"/>
    <x v="0"/>
    <x v="0"/>
    <x v="0"/>
    <s v="E"/>
    <s v="Prestación de Servicios Públicos"/>
    <n v="6"/>
    <x v="2"/>
    <x v="1"/>
    <s v="05_23"/>
    <x v="4"/>
    <s v="015_23"/>
    <x v="14"/>
    <x v="20"/>
    <x v="20"/>
    <x v="3"/>
    <x v="3"/>
    <n v="5100"/>
    <x v="61"/>
    <x v="61"/>
    <x v="0"/>
    <x v="0"/>
    <n v="100000"/>
  </r>
  <r>
    <s v="1.1-00-2305_236015_232151910"/>
    <x v="0"/>
    <x v="0"/>
    <x v="0"/>
    <x v="0"/>
    <x v="0"/>
    <x v="0"/>
    <x v="0"/>
    <x v="0"/>
    <x v="0"/>
    <s v="E"/>
    <s v="Prestación de Servicios Públicos"/>
    <n v="6"/>
    <x v="2"/>
    <x v="1"/>
    <s v="05_23"/>
    <x v="4"/>
    <s v="015_23"/>
    <x v="14"/>
    <x v="20"/>
    <x v="20"/>
    <x v="3"/>
    <x v="3"/>
    <n v="5100"/>
    <x v="62"/>
    <x v="62"/>
    <x v="0"/>
    <x v="0"/>
    <n v="68041"/>
  </r>
  <r>
    <s v="2.5-02-2305_236015_232226110"/>
    <x v="1"/>
    <x v="1"/>
    <x v="1"/>
    <x v="0"/>
    <x v="0"/>
    <x v="2"/>
    <x v="2"/>
    <x v="4"/>
    <x v="4"/>
    <s v="E"/>
    <s v="Prestación de Servicios Públicos"/>
    <n v="6"/>
    <x v="2"/>
    <x v="0"/>
    <s v="05_23"/>
    <x v="4"/>
    <s v="015_23"/>
    <x v="14"/>
    <x v="21"/>
    <x v="21"/>
    <x v="1"/>
    <x v="1"/>
    <n v="2600"/>
    <x v="47"/>
    <x v="47"/>
    <x v="0"/>
    <x v="0"/>
    <n v="28000000"/>
  </r>
  <r>
    <s v="2.5-02-2305_236015_232326110"/>
    <x v="1"/>
    <x v="1"/>
    <x v="1"/>
    <x v="0"/>
    <x v="0"/>
    <x v="2"/>
    <x v="2"/>
    <x v="2"/>
    <x v="2"/>
    <s v="E"/>
    <s v="Prestación de Servicios Públicos"/>
    <n v="6"/>
    <x v="2"/>
    <x v="0"/>
    <s v="05_23"/>
    <x v="4"/>
    <s v="015_23"/>
    <x v="14"/>
    <x v="22"/>
    <x v="22"/>
    <x v="1"/>
    <x v="1"/>
    <n v="2600"/>
    <x v="47"/>
    <x v="47"/>
    <x v="0"/>
    <x v="0"/>
    <n v="7000000"/>
  </r>
  <r>
    <s v="1.1-00-2305_236015_2324111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100"/>
    <x v="63"/>
    <x v="63"/>
    <x v="0"/>
    <x v="0"/>
    <n v="12358086.84"/>
  </r>
  <r>
    <s v="1.1-00-2305_236015_2324113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100"/>
    <x v="64"/>
    <x v="64"/>
    <x v="0"/>
    <x v="0"/>
    <n v="44684566.729999997"/>
  </r>
  <r>
    <s v="1.5-01-2305_236015_232411310"/>
    <x v="3"/>
    <x v="3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100"/>
    <x v="64"/>
    <x v="64"/>
    <x v="0"/>
    <x v="0"/>
    <n v="600000000"/>
  </r>
  <r>
    <s v="1.1-00-2305_236015_2324122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200"/>
    <x v="65"/>
    <x v="65"/>
    <x v="0"/>
    <x v="0"/>
    <n v="96348352.620000005"/>
  </r>
  <r>
    <s v="1.6-01-2305_236015_232412210"/>
    <x v="4"/>
    <x v="4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200"/>
    <x v="65"/>
    <x v="65"/>
    <x v="0"/>
    <x v="0"/>
    <n v="26943786.079999998"/>
  </r>
  <r>
    <s v="1.1-00-2305_236015_2324123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200"/>
    <x v="66"/>
    <x v="66"/>
    <x v="0"/>
    <x v="0"/>
    <n v="26400"/>
  </r>
  <r>
    <s v="1.1-00-2305_236015_2324132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300"/>
    <x v="67"/>
    <x v="67"/>
    <x v="0"/>
    <x v="0"/>
    <n v="9000987"/>
  </r>
  <r>
    <s v="1.1-00-2305_236015_2324132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300"/>
    <x v="67"/>
    <x v="67"/>
    <x v="0"/>
    <x v="0"/>
    <n v="11249351.210000001"/>
  </r>
  <r>
    <s v="1.1-00-2305_236015_23241322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300"/>
    <x v="68"/>
    <x v="68"/>
    <x v="0"/>
    <x v="0"/>
    <n v="88907687.289999992"/>
  </r>
  <r>
    <s v="1.5-01-2305_236015_232413220"/>
    <x v="3"/>
    <x v="3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300"/>
    <x v="68"/>
    <x v="68"/>
    <x v="0"/>
    <x v="0"/>
    <n v="69091135"/>
  </r>
  <r>
    <s v="1.1-00-2305_236015_2324133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300"/>
    <x v="69"/>
    <x v="69"/>
    <x v="0"/>
    <x v="0"/>
    <n v="600000"/>
  </r>
  <r>
    <s v="1.1-00-2305_236015_2324134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300"/>
    <x v="70"/>
    <x v="70"/>
    <x v="0"/>
    <x v="0"/>
    <n v="7500000"/>
  </r>
  <r>
    <s v="1.1-00-2305_236015_2324141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400"/>
    <x v="71"/>
    <x v="71"/>
    <x v="0"/>
    <x v="0"/>
    <n v="49277197.219999999"/>
  </r>
  <r>
    <s v="1.1-00-2305_236015_2324141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400"/>
    <x v="71"/>
    <x v="71"/>
    <x v="0"/>
    <x v="0"/>
    <n v="2334293.9900000002"/>
  </r>
  <r>
    <s v="1.1-00-2305_236015_2324142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400"/>
    <x v="72"/>
    <x v="72"/>
    <x v="0"/>
    <x v="0"/>
    <n v="29138598.609999999"/>
  </r>
  <r>
    <s v="1.1-00-2305_236015_2324142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400"/>
    <x v="72"/>
    <x v="72"/>
    <x v="0"/>
    <x v="0"/>
    <n v="2917146.99"/>
  </r>
  <r>
    <s v="1.1-00-2305_236015_2324143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400"/>
    <x v="73"/>
    <x v="73"/>
    <x v="0"/>
    <x v="0"/>
    <n v="19759065.739999998"/>
  </r>
  <r>
    <s v="1.1-00-2305_236015_2324143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400"/>
    <x v="73"/>
    <x v="73"/>
    <x v="0"/>
    <x v="0"/>
    <n v="1944764.67"/>
  </r>
  <r>
    <s v="1.1-00-2305_236015_23241432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400"/>
    <x v="74"/>
    <x v="74"/>
    <x v="0"/>
    <x v="0"/>
    <n v="138141825.24000001"/>
  </r>
  <r>
    <s v="1.1-00-2305_236015_23241432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400"/>
    <x v="74"/>
    <x v="74"/>
    <x v="0"/>
    <x v="0"/>
    <n v="10745090.85"/>
  </r>
  <r>
    <s v="1.1-00-2305_236015_2324144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400"/>
    <x v="75"/>
    <x v="75"/>
    <x v="0"/>
    <x v="0"/>
    <n v="5000000"/>
  </r>
  <r>
    <s v="1.1-00-2305_236015_2324144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400"/>
    <x v="75"/>
    <x v="75"/>
    <x v="0"/>
    <x v="0"/>
    <n v="5000000"/>
  </r>
  <r>
    <s v="1.1-00-2305_236015_232415210"/>
    <x v="0"/>
    <x v="0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500"/>
    <x v="76"/>
    <x v="76"/>
    <x v="0"/>
    <x v="0"/>
    <n v="6000000"/>
  </r>
  <r>
    <s v="1.6-01-2305_236015_232415910"/>
    <x v="4"/>
    <x v="4"/>
    <x v="0"/>
    <x v="0"/>
    <x v="0"/>
    <x v="0"/>
    <x v="0"/>
    <x v="0"/>
    <x v="0"/>
    <s v="E"/>
    <s v="Prestación de Servicios Públicos"/>
    <n v="6"/>
    <x v="2"/>
    <x v="0"/>
    <s v="05_23"/>
    <x v="4"/>
    <s v="015_23"/>
    <x v="14"/>
    <x v="23"/>
    <x v="23"/>
    <x v="6"/>
    <x v="6"/>
    <n v="1500"/>
    <x v="77"/>
    <x v="77"/>
    <x v="0"/>
    <x v="0"/>
    <n v="99953663.920000002"/>
  </r>
  <r>
    <s v="1.1-00-2306_235016_232524910"/>
    <x v="0"/>
    <x v="0"/>
    <x v="0"/>
    <x v="1"/>
    <x v="1"/>
    <x v="3"/>
    <x v="3"/>
    <x v="5"/>
    <x v="5"/>
    <s v="S"/>
    <s v="Sujetos a Reglas de Operación"/>
    <n v="5"/>
    <x v="1"/>
    <x v="0"/>
    <s v="06_23"/>
    <x v="5"/>
    <s v="016_23"/>
    <x v="15"/>
    <x v="24"/>
    <x v="24"/>
    <x v="1"/>
    <x v="1"/>
    <n v="2400"/>
    <x v="26"/>
    <x v="26"/>
    <x v="0"/>
    <x v="0"/>
    <n v="502000"/>
  </r>
  <r>
    <s v="1.1-00-2306_235016_232529210"/>
    <x v="0"/>
    <x v="0"/>
    <x v="0"/>
    <x v="1"/>
    <x v="1"/>
    <x v="3"/>
    <x v="3"/>
    <x v="5"/>
    <x v="5"/>
    <s v="S"/>
    <s v="Sujetos a Reglas de Operación"/>
    <n v="5"/>
    <x v="1"/>
    <x v="0"/>
    <s v="06_23"/>
    <x v="5"/>
    <s v="016_23"/>
    <x v="15"/>
    <x v="24"/>
    <x v="24"/>
    <x v="1"/>
    <x v="1"/>
    <n v="2900"/>
    <x v="78"/>
    <x v="78"/>
    <x v="0"/>
    <x v="0"/>
    <n v="300000"/>
  </r>
  <r>
    <s v="1.1-00-2306_235016_232544110"/>
    <x v="0"/>
    <x v="0"/>
    <x v="0"/>
    <x v="1"/>
    <x v="1"/>
    <x v="3"/>
    <x v="3"/>
    <x v="5"/>
    <x v="5"/>
    <s v="S"/>
    <s v="Sujetos a Reglas de Operación"/>
    <n v="5"/>
    <x v="1"/>
    <x v="0"/>
    <s v="06_23"/>
    <x v="5"/>
    <s v="016_23"/>
    <x v="15"/>
    <x v="24"/>
    <x v="24"/>
    <x v="0"/>
    <x v="0"/>
    <n v="4400"/>
    <x v="0"/>
    <x v="0"/>
    <x v="0"/>
    <x v="0"/>
    <n v="100000"/>
  </r>
  <r>
    <s v="1.1-00-2306_235016_232544310"/>
    <x v="0"/>
    <x v="0"/>
    <x v="0"/>
    <x v="1"/>
    <x v="1"/>
    <x v="3"/>
    <x v="3"/>
    <x v="6"/>
    <x v="6"/>
    <s v="S"/>
    <s v="Sujetos a Reglas de Operación"/>
    <n v="5"/>
    <x v="1"/>
    <x v="0"/>
    <s v="06_23"/>
    <x v="5"/>
    <s v="016_23"/>
    <x v="15"/>
    <x v="24"/>
    <x v="24"/>
    <x v="0"/>
    <x v="0"/>
    <n v="4400"/>
    <x v="79"/>
    <x v="79"/>
    <x v="0"/>
    <x v="0"/>
    <n v="3800000"/>
  </r>
  <r>
    <s v="1.1-00-2306_235016_232556710"/>
    <x v="0"/>
    <x v="0"/>
    <x v="0"/>
    <x v="1"/>
    <x v="1"/>
    <x v="3"/>
    <x v="3"/>
    <x v="5"/>
    <x v="5"/>
    <s v="S"/>
    <s v="Sujetos a Reglas de Operación"/>
    <n v="5"/>
    <x v="1"/>
    <x v="1"/>
    <s v="06_23"/>
    <x v="5"/>
    <s v="016_23"/>
    <x v="15"/>
    <x v="24"/>
    <x v="24"/>
    <x v="3"/>
    <x v="3"/>
    <n v="5600"/>
    <x v="80"/>
    <x v="80"/>
    <x v="0"/>
    <x v="0"/>
    <n v="250000"/>
  </r>
  <r>
    <s v="1.1-00-2306_235016_232638210"/>
    <x v="0"/>
    <x v="0"/>
    <x v="0"/>
    <x v="1"/>
    <x v="1"/>
    <x v="4"/>
    <x v="4"/>
    <x v="7"/>
    <x v="7"/>
    <s v="S"/>
    <s v="Sujetos a Reglas de Operación"/>
    <n v="5"/>
    <x v="1"/>
    <x v="0"/>
    <s v="06_23"/>
    <x v="5"/>
    <s v="016_23"/>
    <x v="15"/>
    <x v="25"/>
    <x v="25"/>
    <x v="2"/>
    <x v="2"/>
    <n v="3800"/>
    <x v="5"/>
    <x v="5"/>
    <x v="0"/>
    <x v="0"/>
    <n v="4000000"/>
  </r>
  <r>
    <s v="1.1-00-2306_235016_232744110"/>
    <x v="0"/>
    <x v="0"/>
    <x v="0"/>
    <x v="1"/>
    <x v="1"/>
    <x v="4"/>
    <x v="4"/>
    <x v="7"/>
    <x v="7"/>
    <s v="S"/>
    <s v="Sujetos a Reglas de Operación"/>
    <n v="5"/>
    <x v="1"/>
    <x v="0"/>
    <s v="06_23"/>
    <x v="5"/>
    <s v="016_23"/>
    <x v="15"/>
    <x v="26"/>
    <x v="26"/>
    <x v="0"/>
    <x v="0"/>
    <n v="4400"/>
    <x v="0"/>
    <x v="0"/>
    <x v="0"/>
    <x v="0"/>
    <n v="1000000"/>
  </r>
  <r>
    <s v="1.1-00-2306_235016_2326445115"/>
    <x v="0"/>
    <x v="0"/>
    <x v="0"/>
    <x v="1"/>
    <x v="1"/>
    <x v="4"/>
    <x v="4"/>
    <x v="7"/>
    <x v="7"/>
    <s v="S"/>
    <s v="Sujetos a Reglas de Operación"/>
    <n v="5"/>
    <x v="1"/>
    <x v="0"/>
    <s v="06_23"/>
    <x v="5"/>
    <s v="016_23"/>
    <x v="15"/>
    <x v="25"/>
    <x v="25"/>
    <x v="0"/>
    <x v="0"/>
    <n v="4400"/>
    <x v="1"/>
    <x v="1"/>
    <x v="15"/>
    <x v="15"/>
    <n v="10000000"/>
  </r>
  <r>
    <s v="1.1-00-2306_235016_232844210"/>
    <x v="0"/>
    <x v="0"/>
    <x v="0"/>
    <x v="1"/>
    <x v="1"/>
    <x v="3"/>
    <x v="3"/>
    <x v="5"/>
    <x v="5"/>
    <s v="S"/>
    <s v="Sujetos a Reglas de Operación"/>
    <n v="5"/>
    <x v="1"/>
    <x v="0"/>
    <s v="06_23"/>
    <x v="5"/>
    <s v="016_23"/>
    <x v="15"/>
    <x v="27"/>
    <x v="27"/>
    <x v="0"/>
    <x v="0"/>
    <n v="4400"/>
    <x v="81"/>
    <x v="81"/>
    <x v="0"/>
    <x v="0"/>
    <n v="200000"/>
  </r>
  <r>
    <s v="1.1-00-2306_235017_232924910"/>
    <x v="0"/>
    <x v="0"/>
    <x v="0"/>
    <x v="1"/>
    <x v="1"/>
    <x v="5"/>
    <x v="5"/>
    <x v="8"/>
    <x v="8"/>
    <s v="F"/>
    <s v="Promoción y fomento"/>
    <n v="5"/>
    <x v="1"/>
    <x v="0"/>
    <s v="06_23"/>
    <x v="5"/>
    <s v="017_23"/>
    <x v="16"/>
    <x v="28"/>
    <x v="28"/>
    <x v="1"/>
    <x v="1"/>
    <n v="2400"/>
    <x v="26"/>
    <x v="26"/>
    <x v="0"/>
    <x v="0"/>
    <n v="150000"/>
  </r>
  <r>
    <s v="1.1-00-2306_235017_232925410"/>
    <x v="0"/>
    <x v="0"/>
    <x v="0"/>
    <x v="1"/>
    <x v="1"/>
    <x v="5"/>
    <x v="5"/>
    <x v="8"/>
    <x v="8"/>
    <s v="F"/>
    <s v="Promoción y fomento"/>
    <n v="5"/>
    <x v="1"/>
    <x v="0"/>
    <s v="06_23"/>
    <x v="5"/>
    <s v="017_23"/>
    <x v="16"/>
    <x v="28"/>
    <x v="28"/>
    <x v="1"/>
    <x v="1"/>
    <n v="2500"/>
    <x v="19"/>
    <x v="19"/>
    <x v="0"/>
    <x v="0"/>
    <n v="3000"/>
  </r>
  <r>
    <s v="1.1-00-2306_235017_232929110"/>
    <x v="0"/>
    <x v="0"/>
    <x v="0"/>
    <x v="1"/>
    <x v="1"/>
    <x v="5"/>
    <x v="5"/>
    <x v="8"/>
    <x v="8"/>
    <s v="F"/>
    <s v="Promoción y fomento"/>
    <n v="5"/>
    <x v="1"/>
    <x v="0"/>
    <s v="06_23"/>
    <x v="5"/>
    <s v="017_23"/>
    <x v="16"/>
    <x v="28"/>
    <x v="28"/>
    <x v="1"/>
    <x v="1"/>
    <n v="2900"/>
    <x v="21"/>
    <x v="21"/>
    <x v="0"/>
    <x v="0"/>
    <n v="7000"/>
  </r>
  <r>
    <s v="1.1-00-2306_235017_232929210"/>
    <x v="0"/>
    <x v="0"/>
    <x v="0"/>
    <x v="1"/>
    <x v="1"/>
    <x v="5"/>
    <x v="5"/>
    <x v="8"/>
    <x v="8"/>
    <s v="F"/>
    <s v="Promoción y fomento"/>
    <n v="5"/>
    <x v="1"/>
    <x v="0"/>
    <s v="06_23"/>
    <x v="5"/>
    <s v="017_23"/>
    <x v="16"/>
    <x v="28"/>
    <x v="28"/>
    <x v="1"/>
    <x v="1"/>
    <n v="2900"/>
    <x v="78"/>
    <x v="78"/>
    <x v="0"/>
    <x v="0"/>
    <n v="10000"/>
  </r>
  <r>
    <s v="1.1-00-2306_235017_232938210"/>
    <x v="0"/>
    <x v="0"/>
    <x v="0"/>
    <x v="1"/>
    <x v="1"/>
    <x v="5"/>
    <x v="5"/>
    <x v="8"/>
    <x v="8"/>
    <s v="F"/>
    <s v="Promoción y fomento"/>
    <n v="5"/>
    <x v="1"/>
    <x v="0"/>
    <s v="06_23"/>
    <x v="5"/>
    <s v="017_23"/>
    <x v="16"/>
    <x v="28"/>
    <x v="28"/>
    <x v="2"/>
    <x v="2"/>
    <n v="3800"/>
    <x v="5"/>
    <x v="5"/>
    <x v="0"/>
    <x v="0"/>
    <n v="429800"/>
  </r>
  <r>
    <s v="1.1-00-2306_235017_2329382130"/>
    <x v="0"/>
    <x v="0"/>
    <x v="0"/>
    <x v="1"/>
    <x v="1"/>
    <x v="5"/>
    <x v="5"/>
    <x v="8"/>
    <x v="8"/>
    <s v="F"/>
    <s v="Promoción y fomento"/>
    <n v="5"/>
    <x v="1"/>
    <x v="0"/>
    <s v="06_23"/>
    <x v="5"/>
    <s v="017_23"/>
    <x v="16"/>
    <x v="28"/>
    <x v="28"/>
    <x v="2"/>
    <x v="2"/>
    <n v="3800"/>
    <x v="5"/>
    <x v="5"/>
    <x v="16"/>
    <x v="16"/>
    <n v="600000"/>
  </r>
  <r>
    <s v="1.1-00-2306_235017_2329382116"/>
    <x v="0"/>
    <x v="0"/>
    <x v="0"/>
    <x v="1"/>
    <x v="1"/>
    <x v="5"/>
    <x v="5"/>
    <x v="8"/>
    <x v="8"/>
    <s v="F"/>
    <s v="Promoción y fomento"/>
    <n v="5"/>
    <x v="1"/>
    <x v="0"/>
    <s v="06_23"/>
    <x v="5"/>
    <s v="017_23"/>
    <x v="16"/>
    <x v="28"/>
    <x v="28"/>
    <x v="2"/>
    <x v="2"/>
    <n v="3800"/>
    <x v="5"/>
    <x v="5"/>
    <x v="17"/>
    <x v="17"/>
    <n v="1500000"/>
  </r>
  <r>
    <s v="1.1-00-2306_235018_233033510"/>
    <x v="0"/>
    <x v="0"/>
    <x v="0"/>
    <x v="1"/>
    <x v="1"/>
    <x v="3"/>
    <x v="3"/>
    <x v="7"/>
    <x v="7"/>
    <s v="S"/>
    <s v="Sujetos a Reglas de Operación"/>
    <n v="5"/>
    <x v="1"/>
    <x v="0"/>
    <s v="06_23"/>
    <x v="5"/>
    <s v="018_23"/>
    <x v="17"/>
    <x v="29"/>
    <x v="29"/>
    <x v="2"/>
    <x v="2"/>
    <n v="3300"/>
    <x v="82"/>
    <x v="82"/>
    <x v="0"/>
    <x v="0"/>
    <n v="470000"/>
  </r>
  <r>
    <s v="1.1-00-2306_235018_233044110"/>
    <x v="0"/>
    <x v="0"/>
    <x v="0"/>
    <x v="1"/>
    <x v="1"/>
    <x v="3"/>
    <x v="3"/>
    <x v="7"/>
    <x v="7"/>
    <s v="S"/>
    <s v="Sujetos a Reglas de Operación"/>
    <n v="5"/>
    <x v="1"/>
    <x v="0"/>
    <s v="06_23"/>
    <x v="5"/>
    <s v="018_23"/>
    <x v="17"/>
    <x v="29"/>
    <x v="29"/>
    <x v="0"/>
    <x v="0"/>
    <n v="4400"/>
    <x v="0"/>
    <x v="0"/>
    <x v="0"/>
    <x v="0"/>
    <n v="10000000"/>
  </r>
  <r>
    <s v="1.1-00-2306_235018_233144110"/>
    <x v="0"/>
    <x v="0"/>
    <x v="0"/>
    <x v="1"/>
    <x v="1"/>
    <x v="3"/>
    <x v="3"/>
    <x v="7"/>
    <x v="7"/>
    <s v="S"/>
    <s v="Sujetos a Reglas de Operación"/>
    <n v="5"/>
    <x v="1"/>
    <x v="0"/>
    <s v="06_23"/>
    <x v="5"/>
    <s v="018_23"/>
    <x v="17"/>
    <x v="30"/>
    <x v="30"/>
    <x v="0"/>
    <x v="0"/>
    <n v="4400"/>
    <x v="0"/>
    <x v="0"/>
    <x v="0"/>
    <x v="0"/>
    <n v="50566898.219999999"/>
  </r>
  <r>
    <s v="1.1-00-2306_235018_233244110"/>
    <x v="0"/>
    <x v="0"/>
    <x v="0"/>
    <x v="1"/>
    <x v="1"/>
    <x v="3"/>
    <x v="3"/>
    <x v="7"/>
    <x v="7"/>
    <s v="S"/>
    <s v="Sujetos a Reglas de Operación"/>
    <n v="5"/>
    <x v="1"/>
    <x v="0"/>
    <s v="06_23"/>
    <x v="5"/>
    <s v="018_23"/>
    <x v="17"/>
    <x v="31"/>
    <x v="31"/>
    <x v="0"/>
    <x v="0"/>
    <n v="4400"/>
    <x v="0"/>
    <x v="0"/>
    <x v="0"/>
    <x v="0"/>
    <n v="10733101.779999999"/>
  </r>
  <r>
    <s v="1.1-00-2307_233019_233324110"/>
    <x v="0"/>
    <x v="0"/>
    <x v="0"/>
    <x v="0"/>
    <x v="0"/>
    <x v="0"/>
    <x v="0"/>
    <x v="0"/>
    <x v="0"/>
    <s v="E"/>
    <s v="Prestación de Servicios Públicos"/>
    <n v="3"/>
    <x v="3"/>
    <x v="0"/>
    <s v="07_23"/>
    <x v="6"/>
    <s v="019_23"/>
    <x v="18"/>
    <x v="32"/>
    <x v="32"/>
    <x v="1"/>
    <x v="1"/>
    <n v="2400"/>
    <x v="83"/>
    <x v="83"/>
    <x v="0"/>
    <x v="0"/>
    <n v="300000"/>
  </r>
  <r>
    <s v="1.1-00-2307_233019_233324210"/>
    <x v="0"/>
    <x v="0"/>
    <x v="0"/>
    <x v="0"/>
    <x v="0"/>
    <x v="0"/>
    <x v="0"/>
    <x v="0"/>
    <x v="0"/>
    <s v="E"/>
    <s v="Prestación de Servicios Públicos"/>
    <n v="3"/>
    <x v="3"/>
    <x v="0"/>
    <s v="07_23"/>
    <x v="6"/>
    <s v="019_23"/>
    <x v="18"/>
    <x v="32"/>
    <x v="32"/>
    <x v="1"/>
    <x v="1"/>
    <n v="2400"/>
    <x v="44"/>
    <x v="44"/>
    <x v="0"/>
    <x v="0"/>
    <n v="11000000"/>
  </r>
  <r>
    <s v="1.1-00-2307_233019_233324710"/>
    <x v="0"/>
    <x v="0"/>
    <x v="0"/>
    <x v="0"/>
    <x v="0"/>
    <x v="0"/>
    <x v="0"/>
    <x v="0"/>
    <x v="0"/>
    <s v="E"/>
    <s v="Prestación de Servicios Públicos"/>
    <n v="3"/>
    <x v="3"/>
    <x v="0"/>
    <s v="07_23"/>
    <x v="6"/>
    <s v="019_23"/>
    <x v="18"/>
    <x v="32"/>
    <x v="32"/>
    <x v="1"/>
    <x v="1"/>
    <n v="2400"/>
    <x v="15"/>
    <x v="15"/>
    <x v="0"/>
    <x v="0"/>
    <n v="750000"/>
  </r>
  <r>
    <s v="1.1-00-2307_233019_233324910"/>
    <x v="0"/>
    <x v="0"/>
    <x v="0"/>
    <x v="0"/>
    <x v="0"/>
    <x v="0"/>
    <x v="0"/>
    <x v="0"/>
    <x v="0"/>
    <s v="E"/>
    <s v="Prestación de Servicios Públicos"/>
    <n v="3"/>
    <x v="3"/>
    <x v="0"/>
    <s v="07_23"/>
    <x v="6"/>
    <s v="019_23"/>
    <x v="18"/>
    <x v="32"/>
    <x v="32"/>
    <x v="1"/>
    <x v="1"/>
    <n v="2400"/>
    <x v="26"/>
    <x v="26"/>
    <x v="0"/>
    <x v="0"/>
    <n v="3650000"/>
  </r>
  <r>
    <s v="1.1-00-2307_233019_233327210"/>
    <x v="0"/>
    <x v="0"/>
    <x v="0"/>
    <x v="0"/>
    <x v="0"/>
    <x v="0"/>
    <x v="0"/>
    <x v="0"/>
    <x v="0"/>
    <s v="E"/>
    <s v="Prestación de Servicios Públicos"/>
    <n v="3"/>
    <x v="3"/>
    <x v="0"/>
    <s v="07_23"/>
    <x v="6"/>
    <s v="019_23"/>
    <x v="18"/>
    <x v="32"/>
    <x v="32"/>
    <x v="1"/>
    <x v="1"/>
    <n v="2700"/>
    <x v="20"/>
    <x v="20"/>
    <x v="0"/>
    <x v="0"/>
    <n v="350000"/>
  </r>
  <r>
    <s v="1.1-00-2307_233019_233329110"/>
    <x v="0"/>
    <x v="0"/>
    <x v="0"/>
    <x v="0"/>
    <x v="0"/>
    <x v="0"/>
    <x v="0"/>
    <x v="0"/>
    <x v="0"/>
    <s v="E"/>
    <s v="Prestación de Servicios Públicos"/>
    <n v="3"/>
    <x v="3"/>
    <x v="0"/>
    <s v="07_23"/>
    <x v="6"/>
    <s v="019_23"/>
    <x v="18"/>
    <x v="32"/>
    <x v="32"/>
    <x v="1"/>
    <x v="1"/>
    <n v="2900"/>
    <x v="21"/>
    <x v="21"/>
    <x v="0"/>
    <x v="0"/>
    <n v="1000000"/>
  </r>
  <r>
    <s v="1.1-00-2307_233019_233329710"/>
    <x v="0"/>
    <x v="0"/>
    <x v="0"/>
    <x v="0"/>
    <x v="0"/>
    <x v="0"/>
    <x v="0"/>
    <x v="0"/>
    <x v="0"/>
    <s v="E"/>
    <s v="Prestación de Servicios Públicos"/>
    <n v="3"/>
    <x v="3"/>
    <x v="0"/>
    <s v="07_23"/>
    <x v="6"/>
    <s v="019_23"/>
    <x v="18"/>
    <x v="32"/>
    <x v="32"/>
    <x v="1"/>
    <x v="1"/>
    <n v="2900"/>
    <x v="84"/>
    <x v="84"/>
    <x v="0"/>
    <x v="0"/>
    <n v="400000"/>
  </r>
  <r>
    <s v="1.1-00-2307_233019_233332610"/>
    <x v="0"/>
    <x v="0"/>
    <x v="0"/>
    <x v="0"/>
    <x v="0"/>
    <x v="0"/>
    <x v="0"/>
    <x v="0"/>
    <x v="0"/>
    <s v="E"/>
    <s v="Prestación de Servicios Públicos"/>
    <n v="3"/>
    <x v="3"/>
    <x v="0"/>
    <s v="07_23"/>
    <x v="6"/>
    <s v="019_23"/>
    <x v="18"/>
    <x v="32"/>
    <x v="32"/>
    <x v="2"/>
    <x v="2"/>
    <n v="3200"/>
    <x v="85"/>
    <x v="85"/>
    <x v="0"/>
    <x v="0"/>
    <n v="10000000"/>
  </r>
  <r>
    <s v="1.1-00-2307_233019_233333710"/>
    <x v="0"/>
    <x v="0"/>
    <x v="0"/>
    <x v="0"/>
    <x v="0"/>
    <x v="0"/>
    <x v="0"/>
    <x v="0"/>
    <x v="0"/>
    <s v="E"/>
    <s v="Prestación de Servicios Públicos"/>
    <n v="3"/>
    <x v="3"/>
    <x v="0"/>
    <s v="07_23"/>
    <x v="6"/>
    <s v="019_23"/>
    <x v="18"/>
    <x v="32"/>
    <x v="32"/>
    <x v="2"/>
    <x v="2"/>
    <n v="3300"/>
    <x v="86"/>
    <x v="86"/>
    <x v="0"/>
    <x v="0"/>
    <n v="5000000"/>
  </r>
  <r>
    <s v="1.1-00-2307_233020_233424610"/>
    <x v="0"/>
    <x v="0"/>
    <x v="0"/>
    <x v="0"/>
    <x v="0"/>
    <x v="1"/>
    <x v="1"/>
    <x v="9"/>
    <x v="9"/>
    <s v="E"/>
    <s v="Prestación de Servicios Públicos"/>
    <n v="3"/>
    <x v="3"/>
    <x v="0"/>
    <s v="07_23"/>
    <x v="6"/>
    <s v="020_23"/>
    <x v="19"/>
    <x v="33"/>
    <x v="33"/>
    <x v="1"/>
    <x v="1"/>
    <n v="2400"/>
    <x v="14"/>
    <x v="14"/>
    <x v="0"/>
    <x v="0"/>
    <n v="9600000"/>
  </r>
  <r>
    <s v="1.1-00-2307_233020_233427210"/>
    <x v="0"/>
    <x v="0"/>
    <x v="0"/>
    <x v="0"/>
    <x v="0"/>
    <x v="1"/>
    <x v="1"/>
    <x v="9"/>
    <x v="9"/>
    <s v="E"/>
    <s v="Prestación de Servicios Públicos"/>
    <n v="3"/>
    <x v="3"/>
    <x v="0"/>
    <s v="07_23"/>
    <x v="6"/>
    <s v="020_23"/>
    <x v="19"/>
    <x v="33"/>
    <x v="33"/>
    <x v="1"/>
    <x v="1"/>
    <n v="2700"/>
    <x v="20"/>
    <x v="20"/>
    <x v="0"/>
    <x v="0"/>
    <n v="96000"/>
  </r>
  <r>
    <s v="1.1-00-2307_233020_233429110"/>
    <x v="0"/>
    <x v="0"/>
    <x v="0"/>
    <x v="0"/>
    <x v="0"/>
    <x v="1"/>
    <x v="1"/>
    <x v="9"/>
    <x v="9"/>
    <s v="E"/>
    <s v="Prestación de Servicios Públicos"/>
    <n v="3"/>
    <x v="3"/>
    <x v="0"/>
    <s v="07_23"/>
    <x v="6"/>
    <s v="020_23"/>
    <x v="19"/>
    <x v="33"/>
    <x v="33"/>
    <x v="1"/>
    <x v="1"/>
    <n v="2900"/>
    <x v="21"/>
    <x v="21"/>
    <x v="0"/>
    <x v="0"/>
    <n v="150000"/>
  </r>
  <r>
    <s v="2.5-02-2307_233020_233431110"/>
    <x v="1"/>
    <x v="1"/>
    <x v="1"/>
    <x v="0"/>
    <x v="0"/>
    <x v="1"/>
    <x v="1"/>
    <x v="9"/>
    <x v="9"/>
    <s v="E"/>
    <s v="Prestación de Servicios Públicos"/>
    <n v="3"/>
    <x v="3"/>
    <x v="0"/>
    <s v="07_23"/>
    <x v="6"/>
    <s v="020_23"/>
    <x v="19"/>
    <x v="33"/>
    <x v="33"/>
    <x v="2"/>
    <x v="2"/>
    <n v="3100"/>
    <x v="49"/>
    <x v="49"/>
    <x v="0"/>
    <x v="0"/>
    <n v="70000000"/>
  </r>
  <r>
    <s v="1.1-00-2307_233021_233521610"/>
    <x v="0"/>
    <x v="0"/>
    <x v="0"/>
    <x v="1"/>
    <x v="1"/>
    <x v="6"/>
    <x v="6"/>
    <x v="10"/>
    <x v="10"/>
    <s v="E"/>
    <s v="Prestación de Servicios Públicos"/>
    <n v="3"/>
    <x v="3"/>
    <x v="0"/>
    <s v="07_23"/>
    <x v="6"/>
    <s v="021_23"/>
    <x v="20"/>
    <x v="34"/>
    <x v="34"/>
    <x v="1"/>
    <x v="1"/>
    <n v="2100"/>
    <x v="43"/>
    <x v="43"/>
    <x v="0"/>
    <x v="0"/>
    <n v="175000"/>
  </r>
  <r>
    <s v="1.1-00-2307_233021_233527110"/>
    <x v="0"/>
    <x v="0"/>
    <x v="0"/>
    <x v="1"/>
    <x v="1"/>
    <x v="6"/>
    <x v="6"/>
    <x v="10"/>
    <x v="10"/>
    <s v="E"/>
    <s v="Prestación de Servicios Públicos"/>
    <n v="3"/>
    <x v="3"/>
    <x v="0"/>
    <s v="07_23"/>
    <x v="6"/>
    <s v="021_23"/>
    <x v="20"/>
    <x v="34"/>
    <x v="34"/>
    <x v="1"/>
    <x v="1"/>
    <n v="2700"/>
    <x v="6"/>
    <x v="6"/>
    <x v="0"/>
    <x v="0"/>
    <n v="150000"/>
  </r>
  <r>
    <s v="1.1-00-2307_233021_233527210"/>
    <x v="0"/>
    <x v="0"/>
    <x v="0"/>
    <x v="1"/>
    <x v="1"/>
    <x v="6"/>
    <x v="6"/>
    <x v="10"/>
    <x v="10"/>
    <s v="E"/>
    <s v="Prestación de Servicios Públicos"/>
    <n v="3"/>
    <x v="3"/>
    <x v="0"/>
    <s v="07_23"/>
    <x v="6"/>
    <s v="021_23"/>
    <x v="20"/>
    <x v="34"/>
    <x v="34"/>
    <x v="1"/>
    <x v="1"/>
    <n v="2700"/>
    <x v="20"/>
    <x v="20"/>
    <x v="0"/>
    <x v="0"/>
    <n v="180000"/>
  </r>
  <r>
    <s v="2.5-02-2307_233021_233535810"/>
    <x v="1"/>
    <x v="1"/>
    <x v="1"/>
    <x v="1"/>
    <x v="1"/>
    <x v="6"/>
    <x v="6"/>
    <x v="10"/>
    <x v="10"/>
    <s v="E"/>
    <s v="Prestación de Servicios Públicos"/>
    <n v="3"/>
    <x v="3"/>
    <x v="0"/>
    <s v="07_23"/>
    <x v="6"/>
    <s v="021_23"/>
    <x v="20"/>
    <x v="34"/>
    <x v="34"/>
    <x v="2"/>
    <x v="2"/>
    <n v="3500"/>
    <x v="4"/>
    <x v="4"/>
    <x v="0"/>
    <x v="0"/>
    <n v="100000000"/>
  </r>
  <r>
    <s v="1.1-00-2307_232022_233624110"/>
    <x v="0"/>
    <x v="0"/>
    <x v="0"/>
    <x v="1"/>
    <x v="1"/>
    <x v="1"/>
    <x v="1"/>
    <x v="1"/>
    <x v="1"/>
    <s v="E"/>
    <s v="Prestación de Servicios Públicos"/>
    <n v="2"/>
    <x v="4"/>
    <x v="0"/>
    <s v="07_23"/>
    <x v="6"/>
    <s v="022_23"/>
    <x v="21"/>
    <x v="35"/>
    <x v="35"/>
    <x v="1"/>
    <x v="1"/>
    <n v="2400"/>
    <x v="83"/>
    <x v="83"/>
    <x v="0"/>
    <x v="0"/>
    <n v="200000"/>
  </r>
  <r>
    <s v="1.1-00-2307_232022_233624210"/>
    <x v="0"/>
    <x v="0"/>
    <x v="0"/>
    <x v="1"/>
    <x v="1"/>
    <x v="1"/>
    <x v="1"/>
    <x v="1"/>
    <x v="1"/>
    <s v="E"/>
    <s v="Prestación de Servicios Públicos"/>
    <n v="2"/>
    <x v="4"/>
    <x v="0"/>
    <s v="07_23"/>
    <x v="6"/>
    <s v="022_23"/>
    <x v="21"/>
    <x v="35"/>
    <x v="35"/>
    <x v="1"/>
    <x v="1"/>
    <n v="2400"/>
    <x v="44"/>
    <x v="44"/>
    <x v="0"/>
    <x v="0"/>
    <n v="700000"/>
  </r>
  <r>
    <s v="1.1-00-2307_232022_233624610"/>
    <x v="0"/>
    <x v="0"/>
    <x v="0"/>
    <x v="1"/>
    <x v="1"/>
    <x v="1"/>
    <x v="1"/>
    <x v="1"/>
    <x v="1"/>
    <s v="E"/>
    <s v="Prestación de Servicios Públicos"/>
    <n v="2"/>
    <x v="4"/>
    <x v="0"/>
    <s v="07_23"/>
    <x v="6"/>
    <s v="022_23"/>
    <x v="21"/>
    <x v="35"/>
    <x v="35"/>
    <x v="1"/>
    <x v="1"/>
    <n v="2400"/>
    <x v="14"/>
    <x v="14"/>
    <x v="0"/>
    <x v="0"/>
    <n v="150000"/>
  </r>
  <r>
    <s v="1.1-00-2307_232022_233624710"/>
    <x v="0"/>
    <x v="0"/>
    <x v="0"/>
    <x v="1"/>
    <x v="1"/>
    <x v="1"/>
    <x v="1"/>
    <x v="1"/>
    <x v="1"/>
    <s v="E"/>
    <s v="Prestación de Servicios Públicos"/>
    <n v="2"/>
    <x v="4"/>
    <x v="0"/>
    <s v="07_23"/>
    <x v="6"/>
    <s v="022_23"/>
    <x v="21"/>
    <x v="35"/>
    <x v="35"/>
    <x v="1"/>
    <x v="1"/>
    <n v="2400"/>
    <x v="15"/>
    <x v="15"/>
    <x v="0"/>
    <x v="0"/>
    <n v="2250000"/>
  </r>
  <r>
    <s v="1.1-00-2307_232022_233624910"/>
    <x v="0"/>
    <x v="0"/>
    <x v="0"/>
    <x v="1"/>
    <x v="1"/>
    <x v="1"/>
    <x v="1"/>
    <x v="1"/>
    <x v="1"/>
    <s v="E"/>
    <s v="Prestación de Servicios Públicos"/>
    <n v="2"/>
    <x v="4"/>
    <x v="0"/>
    <s v="07_23"/>
    <x v="6"/>
    <s v="022_23"/>
    <x v="21"/>
    <x v="35"/>
    <x v="35"/>
    <x v="1"/>
    <x v="1"/>
    <n v="2400"/>
    <x v="26"/>
    <x v="26"/>
    <x v="0"/>
    <x v="0"/>
    <n v="30000"/>
  </r>
  <r>
    <s v="1.1-00-2307_232022_233625110"/>
    <x v="0"/>
    <x v="0"/>
    <x v="0"/>
    <x v="1"/>
    <x v="1"/>
    <x v="1"/>
    <x v="1"/>
    <x v="1"/>
    <x v="1"/>
    <s v="E"/>
    <s v="Prestación de Servicios Públicos"/>
    <n v="2"/>
    <x v="4"/>
    <x v="0"/>
    <s v="07_23"/>
    <x v="6"/>
    <s v="022_23"/>
    <x v="21"/>
    <x v="35"/>
    <x v="35"/>
    <x v="1"/>
    <x v="1"/>
    <n v="2500"/>
    <x v="87"/>
    <x v="87"/>
    <x v="0"/>
    <x v="0"/>
    <n v="1700000"/>
  </r>
  <r>
    <s v="1.1-00-2307_232022_233625510"/>
    <x v="0"/>
    <x v="0"/>
    <x v="0"/>
    <x v="1"/>
    <x v="1"/>
    <x v="1"/>
    <x v="1"/>
    <x v="1"/>
    <x v="1"/>
    <s v="E"/>
    <s v="Prestación de Servicios Públicos"/>
    <n v="2"/>
    <x v="4"/>
    <x v="0"/>
    <s v="07_23"/>
    <x v="6"/>
    <s v="022_23"/>
    <x v="21"/>
    <x v="35"/>
    <x v="35"/>
    <x v="1"/>
    <x v="1"/>
    <n v="2500"/>
    <x v="88"/>
    <x v="88"/>
    <x v="0"/>
    <x v="0"/>
    <n v="200000"/>
  </r>
  <r>
    <s v="1.1-00-2307_232022_233625610"/>
    <x v="0"/>
    <x v="0"/>
    <x v="0"/>
    <x v="1"/>
    <x v="1"/>
    <x v="1"/>
    <x v="1"/>
    <x v="1"/>
    <x v="1"/>
    <s v="E"/>
    <s v="Prestación de Servicios Públicos"/>
    <n v="2"/>
    <x v="4"/>
    <x v="0"/>
    <s v="07_23"/>
    <x v="6"/>
    <s v="022_23"/>
    <x v="21"/>
    <x v="35"/>
    <x v="35"/>
    <x v="1"/>
    <x v="1"/>
    <n v="2500"/>
    <x v="89"/>
    <x v="89"/>
    <x v="0"/>
    <x v="0"/>
    <n v="2250000"/>
  </r>
  <r>
    <s v="1.1-00-2307_232022_233627210"/>
    <x v="0"/>
    <x v="0"/>
    <x v="0"/>
    <x v="1"/>
    <x v="1"/>
    <x v="1"/>
    <x v="1"/>
    <x v="1"/>
    <x v="1"/>
    <s v="E"/>
    <s v="Prestación de Servicios Públicos"/>
    <n v="2"/>
    <x v="4"/>
    <x v="0"/>
    <s v="07_23"/>
    <x v="6"/>
    <s v="022_23"/>
    <x v="21"/>
    <x v="35"/>
    <x v="35"/>
    <x v="1"/>
    <x v="1"/>
    <n v="2700"/>
    <x v="20"/>
    <x v="20"/>
    <x v="0"/>
    <x v="0"/>
    <n v="360000"/>
  </r>
  <r>
    <s v="1.1-00-2307_232022_233629110"/>
    <x v="0"/>
    <x v="0"/>
    <x v="0"/>
    <x v="1"/>
    <x v="1"/>
    <x v="1"/>
    <x v="1"/>
    <x v="1"/>
    <x v="1"/>
    <s v="E"/>
    <s v="Prestación de Servicios Públicos"/>
    <n v="2"/>
    <x v="4"/>
    <x v="0"/>
    <s v="07_23"/>
    <x v="6"/>
    <s v="022_23"/>
    <x v="21"/>
    <x v="35"/>
    <x v="35"/>
    <x v="1"/>
    <x v="1"/>
    <n v="2900"/>
    <x v="21"/>
    <x v="21"/>
    <x v="0"/>
    <x v="0"/>
    <n v="2500000"/>
  </r>
  <r>
    <s v="1.1-00-2307_232022_233629810"/>
    <x v="0"/>
    <x v="0"/>
    <x v="0"/>
    <x v="1"/>
    <x v="1"/>
    <x v="1"/>
    <x v="1"/>
    <x v="1"/>
    <x v="1"/>
    <s v="E"/>
    <s v="Prestación de Servicios Públicos"/>
    <n v="2"/>
    <x v="4"/>
    <x v="0"/>
    <s v="07_23"/>
    <x v="6"/>
    <s v="022_23"/>
    <x v="21"/>
    <x v="35"/>
    <x v="35"/>
    <x v="1"/>
    <x v="1"/>
    <n v="2900"/>
    <x v="48"/>
    <x v="48"/>
    <x v="0"/>
    <x v="0"/>
    <n v="350000"/>
  </r>
  <r>
    <s v="1.1-00-2307_232022_233631110"/>
    <x v="0"/>
    <x v="0"/>
    <x v="0"/>
    <x v="1"/>
    <x v="1"/>
    <x v="1"/>
    <x v="1"/>
    <x v="1"/>
    <x v="1"/>
    <s v="E"/>
    <s v="Prestación de Servicios Públicos"/>
    <n v="2"/>
    <x v="4"/>
    <x v="0"/>
    <s v="07_23"/>
    <x v="6"/>
    <s v="022_23"/>
    <x v="21"/>
    <x v="35"/>
    <x v="35"/>
    <x v="2"/>
    <x v="2"/>
    <n v="3100"/>
    <x v="49"/>
    <x v="49"/>
    <x v="0"/>
    <x v="0"/>
    <n v="116185349.57999992"/>
  </r>
  <r>
    <s v="1.1-00-2307_232022_233632610"/>
    <x v="0"/>
    <x v="0"/>
    <x v="0"/>
    <x v="1"/>
    <x v="1"/>
    <x v="1"/>
    <x v="1"/>
    <x v="1"/>
    <x v="1"/>
    <s v="E"/>
    <s v="Prestación de Servicios Públicos"/>
    <n v="2"/>
    <x v="4"/>
    <x v="0"/>
    <s v="07_23"/>
    <x v="6"/>
    <s v="022_23"/>
    <x v="21"/>
    <x v="35"/>
    <x v="35"/>
    <x v="2"/>
    <x v="2"/>
    <n v="3200"/>
    <x v="85"/>
    <x v="85"/>
    <x v="0"/>
    <x v="0"/>
    <n v="30000000"/>
  </r>
  <r>
    <s v="1.1-00-2307_232022_233633110"/>
    <x v="0"/>
    <x v="0"/>
    <x v="0"/>
    <x v="1"/>
    <x v="1"/>
    <x v="1"/>
    <x v="1"/>
    <x v="1"/>
    <x v="1"/>
    <s v="E"/>
    <s v="Prestación de Servicios Públicos"/>
    <n v="2"/>
    <x v="4"/>
    <x v="0"/>
    <s v="07_23"/>
    <x v="6"/>
    <s v="022_23"/>
    <x v="21"/>
    <x v="35"/>
    <x v="35"/>
    <x v="2"/>
    <x v="2"/>
    <n v="3300"/>
    <x v="27"/>
    <x v="27"/>
    <x v="0"/>
    <x v="0"/>
    <n v="3480000"/>
  </r>
  <r>
    <s v="1.1-00-2307_232022_233633210"/>
    <x v="0"/>
    <x v="0"/>
    <x v="0"/>
    <x v="1"/>
    <x v="1"/>
    <x v="1"/>
    <x v="1"/>
    <x v="1"/>
    <x v="1"/>
    <s v="E"/>
    <s v="Prestación de Servicios Públicos"/>
    <n v="2"/>
    <x v="4"/>
    <x v="0"/>
    <s v="07_23"/>
    <x v="6"/>
    <s v="022_23"/>
    <x v="21"/>
    <x v="35"/>
    <x v="35"/>
    <x v="2"/>
    <x v="2"/>
    <n v="3300"/>
    <x v="90"/>
    <x v="90"/>
    <x v="0"/>
    <x v="0"/>
    <n v="5000000"/>
  </r>
  <r>
    <s v="1.1-00-2307_232022_233633810"/>
    <x v="0"/>
    <x v="0"/>
    <x v="0"/>
    <x v="1"/>
    <x v="1"/>
    <x v="1"/>
    <x v="1"/>
    <x v="1"/>
    <x v="1"/>
    <s v="E"/>
    <s v="Prestación de Servicios Públicos"/>
    <n v="2"/>
    <x v="4"/>
    <x v="0"/>
    <s v="07_23"/>
    <x v="6"/>
    <s v="022_23"/>
    <x v="21"/>
    <x v="35"/>
    <x v="35"/>
    <x v="2"/>
    <x v="2"/>
    <n v="3300"/>
    <x v="91"/>
    <x v="91"/>
    <x v="0"/>
    <x v="0"/>
    <n v="42000000"/>
  </r>
  <r>
    <s v="1.1-00-2307_232022_233635710"/>
    <x v="0"/>
    <x v="0"/>
    <x v="0"/>
    <x v="1"/>
    <x v="1"/>
    <x v="1"/>
    <x v="1"/>
    <x v="1"/>
    <x v="1"/>
    <s v="E"/>
    <s v="Prestación de Servicios Públicos"/>
    <n v="2"/>
    <x v="4"/>
    <x v="0"/>
    <s v="07_23"/>
    <x v="6"/>
    <s v="022_23"/>
    <x v="21"/>
    <x v="35"/>
    <x v="35"/>
    <x v="2"/>
    <x v="2"/>
    <n v="3500"/>
    <x v="17"/>
    <x v="17"/>
    <x v="0"/>
    <x v="0"/>
    <n v="43006351"/>
  </r>
  <r>
    <s v="1.1-00-2307_232022_233639220"/>
    <x v="0"/>
    <x v="0"/>
    <x v="0"/>
    <x v="1"/>
    <x v="1"/>
    <x v="1"/>
    <x v="1"/>
    <x v="1"/>
    <x v="1"/>
    <s v="E"/>
    <s v="Prestación de Servicios Públicos"/>
    <n v="2"/>
    <x v="4"/>
    <x v="0"/>
    <s v="07_23"/>
    <x v="6"/>
    <s v="022_23"/>
    <x v="21"/>
    <x v="35"/>
    <x v="35"/>
    <x v="2"/>
    <x v="2"/>
    <n v="3900"/>
    <x v="59"/>
    <x v="59"/>
    <x v="0"/>
    <x v="0"/>
    <n v="9000000"/>
  </r>
  <r>
    <s v="1.1-00-2307_232022_233639510"/>
    <x v="0"/>
    <x v="0"/>
    <x v="0"/>
    <x v="1"/>
    <x v="1"/>
    <x v="1"/>
    <x v="1"/>
    <x v="1"/>
    <x v="1"/>
    <s v="E"/>
    <s v="Prestación de Servicios Públicos"/>
    <n v="2"/>
    <x v="4"/>
    <x v="0"/>
    <s v="07_23"/>
    <x v="6"/>
    <s v="022_23"/>
    <x v="21"/>
    <x v="35"/>
    <x v="35"/>
    <x v="2"/>
    <x v="2"/>
    <n v="3900"/>
    <x v="92"/>
    <x v="92"/>
    <x v="0"/>
    <x v="0"/>
    <n v="9775246"/>
  </r>
  <r>
    <s v="1.1-00-2307_232022_233656110"/>
    <x v="0"/>
    <x v="0"/>
    <x v="0"/>
    <x v="1"/>
    <x v="1"/>
    <x v="1"/>
    <x v="1"/>
    <x v="1"/>
    <x v="1"/>
    <s v="E"/>
    <s v="Prestación de Servicios Públicos"/>
    <n v="2"/>
    <x v="4"/>
    <x v="1"/>
    <s v="07_23"/>
    <x v="6"/>
    <s v="022_23"/>
    <x v="21"/>
    <x v="35"/>
    <x v="35"/>
    <x v="3"/>
    <x v="3"/>
    <n v="5600"/>
    <x v="93"/>
    <x v="93"/>
    <x v="0"/>
    <x v="0"/>
    <n v="150000"/>
  </r>
  <r>
    <s v="1.1-00-2307_233023_233761210"/>
    <x v="0"/>
    <x v="0"/>
    <x v="0"/>
    <x v="0"/>
    <x v="0"/>
    <x v="0"/>
    <x v="0"/>
    <x v="0"/>
    <x v="0"/>
    <s v="K"/>
    <s v="Proyectos de Inversión"/>
    <n v="3"/>
    <x v="3"/>
    <x v="1"/>
    <s v="07_23"/>
    <x v="6"/>
    <s v="023_23"/>
    <x v="22"/>
    <x v="36"/>
    <x v="36"/>
    <x v="4"/>
    <x v="4"/>
    <n v="6100"/>
    <x v="94"/>
    <x v="94"/>
    <x v="0"/>
    <x v="0"/>
    <n v="20466279.468181819"/>
  </r>
  <r>
    <s v="2.5-02-2307_233023_233761210"/>
    <x v="1"/>
    <x v="1"/>
    <x v="1"/>
    <x v="0"/>
    <x v="0"/>
    <x v="0"/>
    <x v="0"/>
    <x v="0"/>
    <x v="0"/>
    <s v="K"/>
    <s v="Proyectos de Inversión"/>
    <n v="3"/>
    <x v="3"/>
    <x v="1"/>
    <s v="07_23"/>
    <x v="6"/>
    <s v="023_23"/>
    <x v="22"/>
    <x v="36"/>
    <x v="36"/>
    <x v="4"/>
    <x v="4"/>
    <n v="6100"/>
    <x v="94"/>
    <x v="94"/>
    <x v="0"/>
    <x v="0"/>
    <n v="10000000"/>
  </r>
  <r>
    <s v="1.1-00-2307_233023_233861210"/>
    <x v="0"/>
    <x v="0"/>
    <x v="0"/>
    <x v="0"/>
    <x v="0"/>
    <x v="0"/>
    <x v="0"/>
    <x v="0"/>
    <x v="0"/>
    <s v="K"/>
    <s v="Proyectos de Inversión"/>
    <n v="3"/>
    <x v="3"/>
    <x v="1"/>
    <s v="07_23"/>
    <x v="6"/>
    <s v="023_23"/>
    <x v="22"/>
    <x v="37"/>
    <x v="37"/>
    <x v="4"/>
    <x v="4"/>
    <n v="6100"/>
    <x v="94"/>
    <x v="94"/>
    <x v="0"/>
    <x v="0"/>
    <n v="16000000"/>
  </r>
  <r>
    <s v="1.1-00-2307_233023_2337613128"/>
    <x v="0"/>
    <x v="0"/>
    <x v="0"/>
    <x v="0"/>
    <x v="0"/>
    <x v="0"/>
    <x v="0"/>
    <x v="0"/>
    <x v="0"/>
    <s v="K"/>
    <s v="Proyectos de Inversión"/>
    <n v="3"/>
    <x v="3"/>
    <x v="1"/>
    <s v="07_23"/>
    <x v="6"/>
    <s v="023_23"/>
    <x v="22"/>
    <x v="36"/>
    <x v="36"/>
    <x v="4"/>
    <x v="4"/>
    <n v="6100"/>
    <x v="95"/>
    <x v="95"/>
    <x v="18"/>
    <x v="18"/>
    <n v="34090909.090000004"/>
  </r>
  <r>
    <s v="2.5-02-2307_233023_233761310"/>
    <x v="1"/>
    <x v="1"/>
    <x v="1"/>
    <x v="0"/>
    <x v="0"/>
    <x v="0"/>
    <x v="0"/>
    <x v="0"/>
    <x v="0"/>
    <s v="K"/>
    <s v="Proyectos de Inversión"/>
    <n v="3"/>
    <x v="3"/>
    <x v="1"/>
    <s v="07_23"/>
    <x v="6"/>
    <s v="023_23"/>
    <x v="22"/>
    <x v="36"/>
    <x v="36"/>
    <x v="4"/>
    <x v="4"/>
    <n v="6100"/>
    <x v="95"/>
    <x v="95"/>
    <x v="0"/>
    <x v="0"/>
    <n v="20000000"/>
  </r>
  <r>
    <s v="2.5-01-2307_233023_233761310"/>
    <x v="5"/>
    <x v="5"/>
    <x v="1"/>
    <x v="0"/>
    <x v="0"/>
    <x v="0"/>
    <x v="0"/>
    <x v="0"/>
    <x v="0"/>
    <s v="K"/>
    <s v="Proyectos de Inversión"/>
    <n v="3"/>
    <x v="3"/>
    <x v="1"/>
    <s v="07_23"/>
    <x v="6"/>
    <s v="023_23"/>
    <x v="22"/>
    <x v="36"/>
    <x v="36"/>
    <x v="4"/>
    <x v="4"/>
    <n v="6100"/>
    <x v="95"/>
    <x v="95"/>
    <x v="0"/>
    <x v="0"/>
    <n v="33091667"/>
  </r>
  <r>
    <s v="2.5-01-2307_233023_233761510"/>
    <x v="5"/>
    <x v="5"/>
    <x v="1"/>
    <x v="0"/>
    <x v="0"/>
    <x v="0"/>
    <x v="0"/>
    <x v="0"/>
    <x v="0"/>
    <s v="K"/>
    <s v="Proyectos de Inversión"/>
    <n v="3"/>
    <x v="3"/>
    <x v="1"/>
    <s v="07_23"/>
    <x v="6"/>
    <s v="023_23"/>
    <x v="22"/>
    <x v="36"/>
    <x v="36"/>
    <x v="4"/>
    <x v="4"/>
    <n v="6100"/>
    <x v="96"/>
    <x v="96"/>
    <x v="0"/>
    <x v="0"/>
    <n v="20000000"/>
  </r>
  <r>
    <s v="2.5-02-2307_233023_233761510"/>
    <x v="1"/>
    <x v="1"/>
    <x v="1"/>
    <x v="0"/>
    <x v="0"/>
    <x v="0"/>
    <x v="0"/>
    <x v="0"/>
    <x v="0"/>
    <s v="K"/>
    <s v="Proyectos de Inversión"/>
    <n v="3"/>
    <x v="3"/>
    <x v="1"/>
    <s v="07_23"/>
    <x v="6"/>
    <s v="023_23"/>
    <x v="22"/>
    <x v="36"/>
    <x v="36"/>
    <x v="4"/>
    <x v="4"/>
    <n v="6100"/>
    <x v="96"/>
    <x v="96"/>
    <x v="0"/>
    <x v="0"/>
    <n v="15000000"/>
  </r>
  <r>
    <s v="1.1-00-2307_233023_233861510"/>
    <x v="0"/>
    <x v="0"/>
    <x v="0"/>
    <x v="0"/>
    <x v="0"/>
    <x v="0"/>
    <x v="0"/>
    <x v="0"/>
    <x v="0"/>
    <s v="K"/>
    <s v="Proyectos de Inversión"/>
    <n v="3"/>
    <x v="3"/>
    <x v="1"/>
    <s v="07_23"/>
    <x v="6"/>
    <s v="023_23"/>
    <x v="22"/>
    <x v="37"/>
    <x v="37"/>
    <x v="4"/>
    <x v="4"/>
    <n v="6100"/>
    <x v="96"/>
    <x v="96"/>
    <x v="0"/>
    <x v="0"/>
    <n v="16000000"/>
  </r>
  <r>
    <s v="1.1-00-2307_233024_233921610"/>
    <x v="0"/>
    <x v="0"/>
    <x v="0"/>
    <x v="1"/>
    <x v="1"/>
    <x v="7"/>
    <x v="7"/>
    <x v="11"/>
    <x v="11"/>
    <s v="E"/>
    <s v="Prestación de Servicios Públicos"/>
    <n v="3"/>
    <x v="3"/>
    <x v="0"/>
    <s v="07_23"/>
    <x v="6"/>
    <s v="024_23"/>
    <x v="23"/>
    <x v="38"/>
    <x v="38"/>
    <x v="1"/>
    <x v="1"/>
    <n v="2100"/>
    <x v="43"/>
    <x v="43"/>
    <x v="0"/>
    <x v="0"/>
    <n v="500000"/>
  </r>
  <r>
    <s v="1.1-00-2307_233024_233924210"/>
    <x v="0"/>
    <x v="0"/>
    <x v="0"/>
    <x v="1"/>
    <x v="1"/>
    <x v="7"/>
    <x v="7"/>
    <x v="11"/>
    <x v="11"/>
    <s v="E"/>
    <s v="Prestación de Servicios Públicos"/>
    <n v="3"/>
    <x v="3"/>
    <x v="0"/>
    <s v="07_23"/>
    <x v="6"/>
    <s v="024_23"/>
    <x v="23"/>
    <x v="38"/>
    <x v="38"/>
    <x v="1"/>
    <x v="1"/>
    <n v="2400"/>
    <x v="44"/>
    <x v="44"/>
    <x v="0"/>
    <x v="0"/>
    <n v="10000"/>
  </r>
  <r>
    <s v="1.1-00-2307_233024_233924810"/>
    <x v="0"/>
    <x v="0"/>
    <x v="0"/>
    <x v="1"/>
    <x v="1"/>
    <x v="7"/>
    <x v="7"/>
    <x v="11"/>
    <x v="11"/>
    <s v="E"/>
    <s v="Prestación de Servicios Públicos"/>
    <n v="3"/>
    <x v="3"/>
    <x v="0"/>
    <s v="07_23"/>
    <x v="6"/>
    <s v="024_23"/>
    <x v="23"/>
    <x v="38"/>
    <x v="38"/>
    <x v="1"/>
    <x v="1"/>
    <n v="2400"/>
    <x v="97"/>
    <x v="97"/>
    <x v="0"/>
    <x v="0"/>
    <n v="10000"/>
  </r>
  <r>
    <s v="1.1-00-2307_233024_233924910"/>
    <x v="0"/>
    <x v="0"/>
    <x v="0"/>
    <x v="1"/>
    <x v="1"/>
    <x v="7"/>
    <x v="7"/>
    <x v="11"/>
    <x v="11"/>
    <s v="E"/>
    <s v="Prestación de Servicios Públicos"/>
    <n v="3"/>
    <x v="3"/>
    <x v="0"/>
    <s v="07_23"/>
    <x v="6"/>
    <s v="024_23"/>
    <x v="23"/>
    <x v="38"/>
    <x v="38"/>
    <x v="1"/>
    <x v="1"/>
    <n v="2400"/>
    <x v="26"/>
    <x v="26"/>
    <x v="0"/>
    <x v="0"/>
    <n v="100000"/>
  </r>
  <r>
    <s v="1.1-00-2307_233024_233925210"/>
    <x v="0"/>
    <x v="0"/>
    <x v="0"/>
    <x v="1"/>
    <x v="1"/>
    <x v="7"/>
    <x v="7"/>
    <x v="11"/>
    <x v="11"/>
    <s v="E"/>
    <s v="Prestación de Servicios Públicos"/>
    <n v="3"/>
    <x v="3"/>
    <x v="0"/>
    <s v="07_23"/>
    <x v="6"/>
    <s v="024_23"/>
    <x v="23"/>
    <x v="38"/>
    <x v="38"/>
    <x v="1"/>
    <x v="1"/>
    <n v="2500"/>
    <x v="46"/>
    <x v="46"/>
    <x v="0"/>
    <x v="0"/>
    <n v="450000"/>
  </r>
  <r>
    <s v="1.1-00-2307_233024_233925310"/>
    <x v="0"/>
    <x v="0"/>
    <x v="0"/>
    <x v="1"/>
    <x v="1"/>
    <x v="7"/>
    <x v="7"/>
    <x v="11"/>
    <x v="11"/>
    <s v="E"/>
    <s v="Prestación de Servicios Públicos"/>
    <n v="3"/>
    <x v="3"/>
    <x v="0"/>
    <s v="07_23"/>
    <x v="6"/>
    <s v="024_23"/>
    <x v="23"/>
    <x v="38"/>
    <x v="38"/>
    <x v="1"/>
    <x v="1"/>
    <n v="2500"/>
    <x v="18"/>
    <x v="18"/>
    <x v="0"/>
    <x v="0"/>
    <n v="5000000"/>
  </r>
  <r>
    <s v="1.1-00-2307_233024_233925410"/>
    <x v="0"/>
    <x v="0"/>
    <x v="0"/>
    <x v="1"/>
    <x v="1"/>
    <x v="7"/>
    <x v="7"/>
    <x v="11"/>
    <x v="11"/>
    <s v="E"/>
    <s v="Prestación de Servicios Públicos"/>
    <n v="3"/>
    <x v="3"/>
    <x v="0"/>
    <s v="07_23"/>
    <x v="6"/>
    <s v="024_23"/>
    <x v="23"/>
    <x v="38"/>
    <x v="38"/>
    <x v="1"/>
    <x v="1"/>
    <n v="2500"/>
    <x v="19"/>
    <x v="19"/>
    <x v="0"/>
    <x v="0"/>
    <n v="6500000"/>
  </r>
  <r>
    <s v="1.1-00-2307_233024_233925610"/>
    <x v="0"/>
    <x v="0"/>
    <x v="0"/>
    <x v="1"/>
    <x v="1"/>
    <x v="7"/>
    <x v="7"/>
    <x v="11"/>
    <x v="11"/>
    <s v="E"/>
    <s v="Prestación de Servicios Públicos"/>
    <n v="3"/>
    <x v="3"/>
    <x v="0"/>
    <s v="07_23"/>
    <x v="6"/>
    <s v="024_23"/>
    <x v="23"/>
    <x v="38"/>
    <x v="38"/>
    <x v="1"/>
    <x v="1"/>
    <n v="2500"/>
    <x v="89"/>
    <x v="89"/>
    <x v="0"/>
    <x v="0"/>
    <n v="6000"/>
  </r>
  <r>
    <s v="1.1-00-2307_233024_233927110"/>
    <x v="0"/>
    <x v="0"/>
    <x v="0"/>
    <x v="1"/>
    <x v="1"/>
    <x v="7"/>
    <x v="7"/>
    <x v="11"/>
    <x v="11"/>
    <s v="E"/>
    <s v="Prestación de Servicios Públicos"/>
    <n v="3"/>
    <x v="3"/>
    <x v="0"/>
    <s v="07_23"/>
    <x v="6"/>
    <s v="024_23"/>
    <x v="23"/>
    <x v="38"/>
    <x v="38"/>
    <x v="1"/>
    <x v="1"/>
    <n v="2700"/>
    <x v="6"/>
    <x v="6"/>
    <x v="0"/>
    <x v="0"/>
    <n v="1187100"/>
  </r>
  <r>
    <s v="1.1-00-2307_233024_233927210"/>
    <x v="0"/>
    <x v="0"/>
    <x v="0"/>
    <x v="1"/>
    <x v="1"/>
    <x v="7"/>
    <x v="7"/>
    <x v="11"/>
    <x v="11"/>
    <s v="E"/>
    <s v="Prestación de Servicios Públicos"/>
    <n v="3"/>
    <x v="3"/>
    <x v="0"/>
    <s v="07_23"/>
    <x v="6"/>
    <s v="024_23"/>
    <x v="23"/>
    <x v="38"/>
    <x v="38"/>
    <x v="1"/>
    <x v="1"/>
    <n v="2700"/>
    <x v="20"/>
    <x v="20"/>
    <x v="0"/>
    <x v="0"/>
    <n v="442200"/>
  </r>
  <r>
    <s v="1.1-00-2307_233024_233929110"/>
    <x v="0"/>
    <x v="0"/>
    <x v="0"/>
    <x v="1"/>
    <x v="1"/>
    <x v="7"/>
    <x v="7"/>
    <x v="11"/>
    <x v="11"/>
    <s v="E"/>
    <s v="Prestación de Servicios Públicos"/>
    <n v="3"/>
    <x v="3"/>
    <x v="0"/>
    <s v="07_23"/>
    <x v="6"/>
    <s v="024_23"/>
    <x v="23"/>
    <x v="38"/>
    <x v="38"/>
    <x v="1"/>
    <x v="1"/>
    <n v="2900"/>
    <x v="21"/>
    <x v="21"/>
    <x v="0"/>
    <x v="0"/>
    <n v="150000"/>
  </r>
  <r>
    <s v="1.1-00-2307_233024_233933610"/>
    <x v="0"/>
    <x v="0"/>
    <x v="0"/>
    <x v="1"/>
    <x v="1"/>
    <x v="7"/>
    <x v="7"/>
    <x v="11"/>
    <x v="11"/>
    <s v="E"/>
    <s v="Prestación de Servicios Públicos"/>
    <n v="3"/>
    <x v="3"/>
    <x v="0"/>
    <s v="07_23"/>
    <x v="6"/>
    <s v="024_23"/>
    <x v="23"/>
    <x v="38"/>
    <x v="38"/>
    <x v="2"/>
    <x v="2"/>
    <n v="3300"/>
    <x v="7"/>
    <x v="7"/>
    <x v="0"/>
    <x v="0"/>
    <n v="1100000"/>
  </r>
  <r>
    <s v="1.1-00-2307_233024_233933910"/>
    <x v="0"/>
    <x v="0"/>
    <x v="0"/>
    <x v="1"/>
    <x v="1"/>
    <x v="7"/>
    <x v="7"/>
    <x v="11"/>
    <x v="11"/>
    <s v="E"/>
    <s v="Prestación de Servicios Públicos"/>
    <n v="3"/>
    <x v="3"/>
    <x v="0"/>
    <s v="07_23"/>
    <x v="6"/>
    <s v="024_23"/>
    <x v="23"/>
    <x v="38"/>
    <x v="38"/>
    <x v="2"/>
    <x v="2"/>
    <n v="3300"/>
    <x v="8"/>
    <x v="8"/>
    <x v="0"/>
    <x v="0"/>
    <n v="4000000"/>
  </r>
  <r>
    <s v="1.1-00-2307_233024_233935410"/>
    <x v="0"/>
    <x v="0"/>
    <x v="0"/>
    <x v="1"/>
    <x v="1"/>
    <x v="7"/>
    <x v="7"/>
    <x v="11"/>
    <x v="11"/>
    <s v="E"/>
    <s v="Prestación de Servicios Públicos"/>
    <n v="3"/>
    <x v="3"/>
    <x v="0"/>
    <s v="07_23"/>
    <x v="6"/>
    <s v="024_23"/>
    <x v="23"/>
    <x v="38"/>
    <x v="38"/>
    <x v="2"/>
    <x v="2"/>
    <n v="3500"/>
    <x v="98"/>
    <x v="98"/>
    <x v="0"/>
    <x v="0"/>
    <n v="650000"/>
  </r>
  <r>
    <s v="1.1-00-2307_233024_233935610"/>
    <x v="0"/>
    <x v="0"/>
    <x v="0"/>
    <x v="1"/>
    <x v="1"/>
    <x v="7"/>
    <x v="7"/>
    <x v="11"/>
    <x v="11"/>
    <s v="E"/>
    <s v="Prestación de Servicios Públicos"/>
    <n v="3"/>
    <x v="3"/>
    <x v="0"/>
    <s v="07_23"/>
    <x v="6"/>
    <s v="024_23"/>
    <x v="23"/>
    <x v="38"/>
    <x v="38"/>
    <x v="2"/>
    <x v="2"/>
    <n v="3500"/>
    <x v="99"/>
    <x v="99"/>
    <x v="0"/>
    <x v="0"/>
    <n v="10000"/>
  </r>
  <r>
    <s v="1.1-00-2307_233024_233935810"/>
    <x v="0"/>
    <x v="0"/>
    <x v="0"/>
    <x v="1"/>
    <x v="1"/>
    <x v="7"/>
    <x v="7"/>
    <x v="11"/>
    <x v="11"/>
    <s v="E"/>
    <s v="Prestación de Servicios Públicos"/>
    <n v="3"/>
    <x v="3"/>
    <x v="0"/>
    <s v="07_23"/>
    <x v="6"/>
    <s v="024_23"/>
    <x v="23"/>
    <x v="38"/>
    <x v="38"/>
    <x v="2"/>
    <x v="2"/>
    <n v="3500"/>
    <x v="4"/>
    <x v="4"/>
    <x v="0"/>
    <x v="0"/>
    <n v="1000000"/>
  </r>
  <r>
    <s v="1.1-00-2307_233024_233953110"/>
    <x v="0"/>
    <x v="0"/>
    <x v="0"/>
    <x v="1"/>
    <x v="1"/>
    <x v="7"/>
    <x v="7"/>
    <x v="11"/>
    <x v="11"/>
    <s v="E"/>
    <s v="Prestación de Servicios Públicos"/>
    <n v="3"/>
    <x v="3"/>
    <x v="1"/>
    <s v="07_23"/>
    <x v="6"/>
    <s v="024_23"/>
    <x v="23"/>
    <x v="38"/>
    <x v="38"/>
    <x v="3"/>
    <x v="3"/>
    <n v="5300"/>
    <x v="100"/>
    <x v="100"/>
    <x v="0"/>
    <x v="0"/>
    <n v="3966039"/>
  </r>
  <r>
    <s v="1.1-00-2307_233024_233953210"/>
    <x v="0"/>
    <x v="0"/>
    <x v="0"/>
    <x v="1"/>
    <x v="1"/>
    <x v="7"/>
    <x v="7"/>
    <x v="11"/>
    <x v="11"/>
    <s v="E"/>
    <s v="Prestación de Servicios Públicos"/>
    <n v="3"/>
    <x v="3"/>
    <x v="1"/>
    <s v="07_23"/>
    <x v="6"/>
    <s v="024_23"/>
    <x v="23"/>
    <x v="38"/>
    <x v="38"/>
    <x v="3"/>
    <x v="3"/>
    <n v="5300"/>
    <x v="101"/>
    <x v="101"/>
    <x v="0"/>
    <x v="0"/>
    <n v="1005112"/>
  </r>
  <r>
    <s v="1.1-00-2307_233024_233956210"/>
    <x v="0"/>
    <x v="0"/>
    <x v="0"/>
    <x v="1"/>
    <x v="1"/>
    <x v="7"/>
    <x v="7"/>
    <x v="11"/>
    <x v="11"/>
    <s v="E"/>
    <s v="Prestación de Servicios Públicos"/>
    <n v="3"/>
    <x v="3"/>
    <x v="1"/>
    <s v="07_23"/>
    <x v="6"/>
    <s v="024_23"/>
    <x v="23"/>
    <x v="38"/>
    <x v="38"/>
    <x v="3"/>
    <x v="3"/>
    <n v="5600"/>
    <x v="102"/>
    <x v="102"/>
    <x v="0"/>
    <x v="0"/>
    <n v="90000"/>
  </r>
  <r>
    <s v="1.1-00-2307_233024_233956610"/>
    <x v="0"/>
    <x v="0"/>
    <x v="0"/>
    <x v="1"/>
    <x v="1"/>
    <x v="7"/>
    <x v="7"/>
    <x v="11"/>
    <x v="11"/>
    <s v="E"/>
    <s v="Prestación de Servicios Públicos"/>
    <n v="3"/>
    <x v="3"/>
    <x v="1"/>
    <s v="07_23"/>
    <x v="6"/>
    <s v="024_23"/>
    <x v="23"/>
    <x v="38"/>
    <x v="38"/>
    <x v="3"/>
    <x v="3"/>
    <n v="5600"/>
    <x v="103"/>
    <x v="103"/>
    <x v="0"/>
    <x v="0"/>
    <n v="581805"/>
  </r>
  <r>
    <s v="1.1-00-2307_233024_233956910"/>
    <x v="0"/>
    <x v="0"/>
    <x v="0"/>
    <x v="1"/>
    <x v="1"/>
    <x v="7"/>
    <x v="7"/>
    <x v="11"/>
    <x v="11"/>
    <s v="E"/>
    <s v="Prestación de Servicios Públicos"/>
    <n v="3"/>
    <x v="3"/>
    <x v="1"/>
    <s v="07_23"/>
    <x v="6"/>
    <s v="024_23"/>
    <x v="23"/>
    <x v="38"/>
    <x v="38"/>
    <x v="3"/>
    <x v="3"/>
    <n v="5600"/>
    <x v="23"/>
    <x v="23"/>
    <x v="0"/>
    <x v="0"/>
    <n v="92000"/>
  </r>
  <r>
    <s v="1.1-00-2308_237025_234031810"/>
    <x v="0"/>
    <x v="0"/>
    <x v="0"/>
    <x v="0"/>
    <x v="0"/>
    <x v="2"/>
    <x v="2"/>
    <x v="4"/>
    <x v="4"/>
    <s v="R"/>
    <s v="Específicos"/>
    <n v="7"/>
    <x v="5"/>
    <x v="0"/>
    <s v="08_23"/>
    <x v="7"/>
    <s v="025_23"/>
    <x v="24"/>
    <x v="39"/>
    <x v="39"/>
    <x v="2"/>
    <x v="2"/>
    <n v="3100"/>
    <x v="28"/>
    <x v="28"/>
    <x v="0"/>
    <x v="0"/>
    <n v="10000"/>
  </r>
  <r>
    <s v="2.5-02-2308_237025_234033410"/>
    <x v="1"/>
    <x v="1"/>
    <x v="1"/>
    <x v="0"/>
    <x v="0"/>
    <x v="2"/>
    <x v="2"/>
    <x v="4"/>
    <x v="4"/>
    <s v="R"/>
    <s v="Específicos"/>
    <n v="7"/>
    <x v="5"/>
    <x v="0"/>
    <s v="08_23"/>
    <x v="7"/>
    <s v="025_23"/>
    <x v="24"/>
    <x v="39"/>
    <x v="39"/>
    <x v="2"/>
    <x v="2"/>
    <n v="3300"/>
    <x v="104"/>
    <x v="104"/>
    <x v="0"/>
    <x v="0"/>
    <n v="3000000"/>
  </r>
  <r>
    <s v="1.1-00-2308_237025_234039410"/>
    <x v="0"/>
    <x v="0"/>
    <x v="0"/>
    <x v="0"/>
    <x v="0"/>
    <x v="2"/>
    <x v="2"/>
    <x v="4"/>
    <x v="4"/>
    <s v="R"/>
    <s v="Específicos"/>
    <n v="7"/>
    <x v="5"/>
    <x v="0"/>
    <s v="08_23"/>
    <x v="7"/>
    <s v="025_23"/>
    <x v="24"/>
    <x v="39"/>
    <x v="39"/>
    <x v="2"/>
    <x v="2"/>
    <n v="3900"/>
    <x v="34"/>
    <x v="34"/>
    <x v="0"/>
    <x v="0"/>
    <n v="35000"/>
  </r>
  <r>
    <s v="1.1-00-2308_237025_234122110"/>
    <x v="0"/>
    <x v="0"/>
    <x v="0"/>
    <x v="0"/>
    <x v="0"/>
    <x v="2"/>
    <x v="2"/>
    <x v="4"/>
    <x v="4"/>
    <s v="R"/>
    <s v="Específicos"/>
    <n v="7"/>
    <x v="5"/>
    <x v="0"/>
    <s v="08_23"/>
    <x v="7"/>
    <s v="025_23"/>
    <x v="24"/>
    <x v="40"/>
    <x v="40"/>
    <x v="1"/>
    <x v="1"/>
    <n v="2200"/>
    <x v="2"/>
    <x v="2"/>
    <x v="0"/>
    <x v="0"/>
    <n v="369158"/>
  </r>
  <r>
    <s v="1.1-00-2308_237025_234127110"/>
    <x v="0"/>
    <x v="0"/>
    <x v="0"/>
    <x v="0"/>
    <x v="0"/>
    <x v="2"/>
    <x v="2"/>
    <x v="4"/>
    <x v="4"/>
    <s v="R"/>
    <s v="Específicos"/>
    <n v="7"/>
    <x v="5"/>
    <x v="0"/>
    <s v="08_23"/>
    <x v="7"/>
    <s v="025_23"/>
    <x v="24"/>
    <x v="40"/>
    <x v="40"/>
    <x v="1"/>
    <x v="1"/>
    <n v="2700"/>
    <x v="6"/>
    <x v="6"/>
    <x v="0"/>
    <x v="0"/>
    <n v="1300000"/>
  </r>
  <r>
    <s v="1.1-00-2308_237025_234128210"/>
    <x v="0"/>
    <x v="0"/>
    <x v="0"/>
    <x v="0"/>
    <x v="0"/>
    <x v="2"/>
    <x v="2"/>
    <x v="4"/>
    <x v="4"/>
    <s v="R"/>
    <s v="Específicos"/>
    <n v="7"/>
    <x v="5"/>
    <x v="0"/>
    <s v="08_23"/>
    <x v="7"/>
    <s v="025_23"/>
    <x v="24"/>
    <x v="40"/>
    <x v="40"/>
    <x v="1"/>
    <x v="1"/>
    <n v="2800"/>
    <x v="105"/>
    <x v="105"/>
    <x v="0"/>
    <x v="0"/>
    <n v="900000"/>
  </r>
  <r>
    <s v="2.5-02-2308_237025_234128310"/>
    <x v="1"/>
    <x v="1"/>
    <x v="1"/>
    <x v="0"/>
    <x v="0"/>
    <x v="2"/>
    <x v="2"/>
    <x v="4"/>
    <x v="4"/>
    <s v="R"/>
    <s v="Específicos"/>
    <n v="7"/>
    <x v="5"/>
    <x v="0"/>
    <s v="08_23"/>
    <x v="7"/>
    <s v="025_23"/>
    <x v="24"/>
    <x v="40"/>
    <x v="40"/>
    <x v="1"/>
    <x v="1"/>
    <n v="2800"/>
    <x v="106"/>
    <x v="106"/>
    <x v="0"/>
    <x v="0"/>
    <n v="3100000"/>
  </r>
  <r>
    <s v="1.1-00-2308_237025_234131610"/>
    <x v="0"/>
    <x v="0"/>
    <x v="0"/>
    <x v="0"/>
    <x v="0"/>
    <x v="2"/>
    <x v="2"/>
    <x v="4"/>
    <x v="4"/>
    <s v="R"/>
    <s v="Específicos"/>
    <n v="7"/>
    <x v="5"/>
    <x v="0"/>
    <s v="08_23"/>
    <x v="7"/>
    <s v="025_23"/>
    <x v="24"/>
    <x v="40"/>
    <x v="40"/>
    <x v="2"/>
    <x v="2"/>
    <n v="3100"/>
    <x v="51"/>
    <x v="51"/>
    <x v="0"/>
    <x v="0"/>
    <n v="200000"/>
  </r>
  <r>
    <s v="1.1-00-2308_237025_234133910"/>
    <x v="0"/>
    <x v="0"/>
    <x v="0"/>
    <x v="0"/>
    <x v="0"/>
    <x v="2"/>
    <x v="2"/>
    <x v="4"/>
    <x v="4"/>
    <s v="R"/>
    <s v="Específicos"/>
    <n v="7"/>
    <x v="5"/>
    <x v="0"/>
    <s v="08_23"/>
    <x v="7"/>
    <s v="025_23"/>
    <x v="24"/>
    <x v="40"/>
    <x v="40"/>
    <x v="2"/>
    <x v="2"/>
    <n v="3300"/>
    <x v="8"/>
    <x v="8"/>
    <x v="0"/>
    <x v="0"/>
    <n v="1900000"/>
  </r>
  <r>
    <s v="1.1-00-2308_237025_234139620"/>
    <x v="0"/>
    <x v="0"/>
    <x v="0"/>
    <x v="0"/>
    <x v="0"/>
    <x v="2"/>
    <x v="2"/>
    <x v="4"/>
    <x v="4"/>
    <s v="R"/>
    <s v="Específicos"/>
    <n v="7"/>
    <x v="5"/>
    <x v="0"/>
    <s v="08_23"/>
    <x v="7"/>
    <s v="025_23"/>
    <x v="24"/>
    <x v="40"/>
    <x v="40"/>
    <x v="2"/>
    <x v="2"/>
    <n v="3900"/>
    <x v="60"/>
    <x v="60"/>
    <x v="0"/>
    <x v="0"/>
    <n v="120000"/>
  </r>
  <r>
    <s v="1.1-00-2309_238026_234222210"/>
    <x v="0"/>
    <x v="0"/>
    <x v="0"/>
    <x v="2"/>
    <x v="2"/>
    <x v="8"/>
    <x v="8"/>
    <x v="12"/>
    <x v="12"/>
    <s v="E"/>
    <s v="Prestación de Servicios Públicos"/>
    <n v="8"/>
    <x v="6"/>
    <x v="0"/>
    <s v="09_23"/>
    <x v="8"/>
    <s v="026_23"/>
    <x v="25"/>
    <x v="41"/>
    <x v="41"/>
    <x v="1"/>
    <x v="1"/>
    <n v="2200"/>
    <x v="107"/>
    <x v="107"/>
    <x v="0"/>
    <x v="0"/>
    <n v="100000"/>
  </r>
  <r>
    <s v="1.1-00-2309_238026_234223510"/>
    <x v="0"/>
    <x v="0"/>
    <x v="0"/>
    <x v="2"/>
    <x v="2"/>
    <x v="8"/>
    <x v="8"/>
    <x v="12"/>
    <x v="12"/>
    <s v="E"/>
    <s v="Prestación de Servicios Públicos"/>
    <n v="8"/>
    <x v="6"/>
    <x v="0"/>
    <s v="09_23"/>
    <x v="8"/>
    <s v="026_23"/>
    <x v="25"/>
    <x v="41"/>
    <x v="41"/>
    <x v="1"/>
    <x v="1"/>
    <n v="2300"/>
    <x v="108"/>
    <x v="108"/>
    <x v="0"/>
    <x v="0"/>
    <n v="700000"/>
  </r>
  <r>
    <s v="1.1-00-2309_238026_234223910"/>
    <x v="0"/>
    <x v="0"/>
    <x v="0"/>
    <x v="2"/>
    <x v="2"/>
    <x v="8"/>
    <x v="8"/>
    <x v="12"/>
    <x v="12"/>
    <s v="E"/>
    <s v="Prestación de Servicios Públicos"/>
    <n v="8"/>
    <x v="6"/>
    <x v="0"/>
    <s v="09_23"/>
    <x v="8"/>
    <s v="026_23"/>
    <x v="25"/>
    <x v="41"/>
    <x v="41"/>
    <x v="1"/>
    <x v="1"/>
    <n v="2300"/>
    <x v="109"/>
    <x v="109"/>
    <x v="0"/>
    <x v="0"/>
    <n v="500000"/>
  </r>
  <r>
    <s v="1.1-00-2309_238026_234224310"/>
    <x v="0"/>
    <x v="0"/>
    <x v="0"/>
    <x v="2"/>
    <x v="2"/>
    <x v="8"/>
    <x v="8"/>
    <x v="12"/>
    <x v="12"/>
    <s v="E"/>
    <s v="Prestación de Servicios Públicos"/>
    <n v="8"/>
    <x v="6"/>
    <x v="0"/>
    <s v="09_23"/>
    <x v="8"/>
    <s v="026_23"/>
    <x v="25"/>
    <x v="41"/>
    <x v="41"/>
    <x v="1"/>
    <x v="1"/>
    <n v="2400"/>
    <x v="110"/>
    <x v="110"/>
    <x v="0"/>
    <x v="0"/>
    <n v="100000"/>
  </r>
  <r>
    <s v="1.1-00-2309_238026_234224510"/>
    <x v="0"/>
    <x v="0"/>
    <x v="0"/>
    <x v="2"/>
    <x v="2"/>
    <x v="8"/>
    <x v="8"/>
    <x v="12"/>
    <x v="12"/>
    <s v="E"/>
    <s v="Prestación de Servicios Públicos"/>
    <n v="8"/>
    <x v="6"/>
    <x v="0"/>
    <s v="09_23"/>
    <x v="8"/>
    <s v="026_23"/>
    <x v="25"/>
    <x v="41"/>
    <x v="41"/>
    <x v="1"/>
    <x v="1"/>
    <n v="2400"/>
    <x v="45"/>
    <x v="45"/>
    <x v="0"/>
    <x v="0"/>
    <n v="400000"/>
  </r>
  <r>
    <s v="1.1-00-2309_238026_234225610"/>
    <x v="0"/>
    <x v="0"/>
    <x v="0"/>
    <x v="2"/>
    <x v="2"/>
    <x v="8"/>
    <x v="8"/>
    <x v="12"/>
    <x v="12"/>
    <s v="E"/>
    <s v="Prestación de Servicios Públicos"/>
    <n v="8"/>
    <x v="6"/>
    <x v="0"/>
    <s v="09_23"/>
    <x v="8"/>
    <s v="026_23"/>
    <x v="25"/>
    <x v="41"/>
    <x v="41"/>
    <x v="1"/>
    <x v="1"/>
    <n v="2500"/>
    <x v="89"/>
    <x v="89"/>
    <x v="0"/>
    <x v="0"/>
    <n v="500000"/>
  </r>
  <r>
    <s v="1.1-00-2309_238026_234227210"/>
    <x v="0"/>
    <x v="0"/>
    <x v="0"/>
    <x v="2"/>
    <x v="2"/>
    <x v="8"/>
    <x v="8"/>
    <x v="12"/>
    <x v="12"/>
    <s v="E"/>
    <s v="Prestación de Servicios Públicos"/>
    <n v="8"/>
    <x v="6"/>
    <x v="0"/>
    <s v="09_23"/>
    <x v="8"/>
    <s v="026_23"/>
    <x v="25"/>
    <x v="41"/>
    <x v="41"/>
    <x v="1"/>
    <x v="1"/>
    <n v="2700"/>
    <x v="20"/>
    <x v="20"/>
    <x v="0"/>
    <x v="0"/>
    <n v="200000"/>
  </r>
  <r>
    <s v="1.1-00-2309_238026_234229110"/>
    <x v="0"/>
    <x v="0"/>
    <x v="0"/>
    <x v="2"/>
    <x v="2"/>
    <x v="8"/>
    <x v="8"/>
    <x v="12"/>
    <x v="12"/>
    <s v="E"/>
    <s v="Prestación de Servicios Públicos"/>
    <n v="8"/>
    <x v="6"/>
    <x v="0"/>
    <s v="09_23"/>
    <x v="8"/>
    <s v="026_23"/>
    <x v="25"/>
    <x v="41"/>
    <x v="41"/>
    <x v="1"/>
    <x v="1"/>
    <n v="2900"/>
    <x v="21"/>
    <x v="21"/>
    <x v="0"/>
    <x v="0"/>
    <n v="150000"/>
  </r>
  <r>
    <s v="1.1-00-2309_238026_2342326117"/>
    <x v="0"/>
    <x v="0"/>
    <x v="0"/>
    <x v="2"/>
    <x v="2"/>
    <x v="8"/>
    <x v="8"/>
    <x v="12"/>
    <x v="12"/>
    <s v="E"/>
    <s v="Prestación de Servicios Públicos"/>
    <n v="8"/>
    <x v="6"/>
    <x v="0"/>
    <s v="09_23"/>
    <x v="8"/>
    <s v="026_23"/>
    <x v="25"/>
    <x v="41"/>
    <x v="41"/>
    <x v="2"/>
    <x v="2"/>
    <n v="3200"/>
    <x v="85"/>
    <x v="85"/>
    <x v="19"/>
    <x v="19"/>
    <n v="500000"/>
  </r>
  <r>
    <s v="1.1-00-2309_238026_2342326118"/>
    <x v="0"/>
    <x v="0"/>
    <x v="0"/>
    <x v="2"/>
    <x v="2"/>
    <x v="8"/>
    <x v="8"/>
    <x v="12"/>
    <x v="12"/>
    <s v="E"/>
    <s v="Prestación de Servicios Públicos"/>
    <n v="8"/>
    <x v="6"/>
    <x v="0"/>
    <s v="09_23"/>
    <x v="8"/>
    <s v="026_23"/>
    <x v="25"/>
    <x v="41"/>
    <x v="41"/>
    <x v="2"/>
    <x v="2"/>
    <n v="3200"/>
    <x v="85"/>
    <x v="85"/>
    <x v="20"/>
    <x v="20"/>
    <n v="500000"/>
  </r>
  <r>
    <s v="1.1-00-2309_238026_234238210"/>
    <x v="0"/>
    <x v="0"/>
    <x v="0"/>
    <x v="2"/>
    <x v="2"/>
    <x v="8"/>
    <x v="8"/>
    <x v="12"/>
    <x v="12"/>
    <s v="E"/>
    <s v="Prestación de Servicios Públicos"/>
    <n v="8"/>
    <x v="6"/>
    <x v="0"/>
    <s v="09_23"/>
    <x v="8"/>
    <s v="026_23"/>
    <x v="25"/>
    <x v="41"/>
    <x v="41"/>
    <x v="2"/>
    <x v="2"/>
    <n v="3800"/>
    <x v="5"/>
    <x v="5"/>
    <x v="0"/>
    <x v="0"/>
    <n v="100000"/>
  </r>
  <r>
    <s v="1.1-00-2309_238026_2342382129"/>
    <x v="0"/>
    <x v="0"/>
    <x v="0"/>
    <x v="2"/>
    <x v="2"/>
    <x v="8"/>
    <x v="8"/>
    <x v="12"/>
    <x v="12"/>
    <s v="E"/>
    <s v="Prestación de Servicios Públicos"/>
    <n v="8"/>
    <x v="6"/>
    <x v="0"/>
    <s v="09_23"/>
    <x v="8"/>
    <s v="026_23"/>
    <x v="25"/>
    <x v="41"/>
    <x v="41"/>
    <x v="2"/>
    <x v="2"/>
    <n v="3800"/>
    <x v="5"/>
    <x v="5"/>
    <x v="21"/>
    <x v="21"/>
    <n v="200000"/>
  </r>
  <r>
    <s v="1.1-00-2309_238026_2342382119"/>
    <x v="0"/>
    <x v="0"/>
    <x v="0"/>
    <x v="2"/>
    <x v="2"/>
    <x v="8"/>
    <x v="8"/>
    <x v="12"/>
    <x v="12"/>
    <s v="E"/>
    <s v="Prestación de Servicios Públicos"/>
    <n v="8"/>
    <x v="6"/>
    <x v="0"/>
    <s v="09_23"/>
    <x v="8"/>
    <s v="026_23"/>
    <x v="25"/>
    <x v="41"/>
    <x v="41"/>
    <x v="2"/>
    <x v="2"/>
    <n v="3800"/>
    <x v="5"/>
    <x v="5"/>
    <x v="22"/>
    <x v="22"/>
    <n v="400000"/>
  </r>
  <r>
    <s v="1.1-00-2309_238026_2342382120"/>
    <x v="0"/>
    <x v="0"/>
    <x v="0"/>
    <x v="2"/>
    <x v="2"/>
    <x v="8"/>
    <x v="8"/>
    <x v="12"/>
    <x v="12"/>
    <s v="E"/>
    <s v="Prestación de Servicios Públicos"/>
    <n v="8"/>
    <x v="6"/>
    <x v="0"/>
    <s v="09_23"/>
    <x v="8"/>
    <s v="026_23"/>
    <x v="25"/>
    <x v="41"/>
    <x v="41"/>
    <x v="2"/>
    <x v="2"/>
    <n v="3800"/>
    <x v="5"/>
    <x v="5"/>
    <x v="23"/>
    <x v="23"/>
    <n v="400000"/>
  </r>
  <r>
    <s v="1.1-00-2309_238026_2342382121"/>
    <x v="0"/>
    <x v="0"/>
    <x v="0"/>
    <x v="2"/>
    <x v="2"/>
    <x v="8"/>
    <x v="8"/>
    <x v="12"/>
    <x v="12"/>
    <s v="E"/>
    <s v="Prestación de Servicios Públicos"/>
    <n v="8"/>
    <x v="6"/>
    <x v="0"/>
    <s v="09_23"/>
    <x v="8"/>
    <s v="026_23"/>
    <x v="25"/>
    <x v="41"/>
    <x v="41"/>
    <x v="2"/>
    <x v="2"/>
    <n v="3800"/>
    <x v="5"/>
    <x v="5"/>
    <x v="24"/>
    <x v="24"/>
    <n v="500000"/>
  </r>
  <r>
    <s v="1.1-00-2309_238026_2342382122"/>
    <x v="0"/>
    <x v="0"/>
    <x v="0"/>
    <x v="2"/>
    <x v="2"/>
    <x v="8"/>
    <x v="8"/>
    <x v="12"/>
    <x v="12"/>
    <s v="E"/>
    <s v="Prestación de Servicios Públicos"/>
    <n v="8"/>
    <x v="6"/>
    <x v="0"/>
    <s v="09_23"/>
    <x v="8"/>
    <s v="026_23"/>
    <x v="25"/>
    <x v="41"/>
    <x v="41"/>
    <x v="2"/>
    <x v="2"/>
    <n v="3800"/>
    <x v="5"/>
    <x v="5"/>
    <x v="25"/>
    <x v="25"/>
    <n v="500000"/>
  </r>
  <r>
    <s v="1.1-00-2309_238026_2342382123"/>
    <x v="0"/>
    <x v="0"/>
    <x v="0"/>
    <x v="2"/>
    <x v="2"/>
    <x v="8"/>
    <x v="8"/>
    <x v="12"/>
    <x v="12"/>
    <s v="E"/>
    <s v="Prestación de Servicios Públicos"/>
    <n v="8"/>
    <x v="6"/>
    <x v="0"/>
    <s v="09_23"/>
    <x v="8"/>
    <s v="026_23"/>
    <x v="25"/>
    <x v="41"/>
    <x v="41"/>
    <x v="2"/>
    <x v="2"/>
    <n v="3800"/>
    <x v="5"/>
    <x v="5"/>
    <x v="26"/>
    <x v="26"/>
    <n v="350000"/>
  </r>
  <r>
    <s v="1.1-00-2309_238026_2342382124"/>
    <x v="0"/>
    <x v="0"/>
    <x v="0"/>
    <x v="2"/>
    <x v="2"/>
    <x v="8"/>
    <x v="8"/>
    <x v="12"/>
    <x v="12"/>
    <s v="E"/>
    <s v="Prestación de Servicios Públicos"/>
    <n v="8"/>
    <x v="6"/>
    <x v="0"/>
    <s v="09_23"/>
    <x v="8"/>
    <s v="026_23"/>
    <x v="25"/>
    <x v="41"/>
    <x v="41"/>
    <x v="2"/>
    <x v="2"/>
    <n v="3800"/>
    <x v="5"/>
    <x v="5"/>
    <x v="27"/>
    <x v="27"/>
    <n v="100000"/>
  </r>
  <r>
    <s v="1.1-00-2309_238026_2342382125"/>
    <x v="0"/>
    <x v="0"/>
    <x v="0"/>
    <x v="2"/>
    <x v="2"/>
    <x v="8"/>
    <x v="8"/>
    <x v="12"/>
    <x v="12"/>
    <s v="E"/>
    <s v="Prestación de Servicios Públicos"/>
    <n v="8"/>
    <x v="6"/>
    <x v="0"/>
    <s v="09_23"/>
    <x v="8"/>
    <s v="026_23"/>
    <x v="25"/>
    <x v="41"/>
    <x v="41"/>
    <x v="2"/>
    <x v="2"/>
    <n v="3800"/>
    <x v="5"/>
    <x v="5"/>
    <x v="28"/>
    <x v="28"/>
    <n v="200000"/>
  </r>
  <r>
    <s v="1.1-00-2309_238026_234253110"/>
    <x v="0"/>
    <x v="0"/>
    <x v="0"/>
    <x v="2"/>
    <x v="2"/>
    <x v="8"/>
    <x v="8"/>
    <x v="12"/>
    <x v="12"/>
    <s v="E"/>
    <s v="Prestación de Servicios Públicos"/>
    <n v="8"/>
    <x v="6"/>
    <x v="1"/>
    <s v="09_23"/>
    <x v="8"/>
    <s v="026_23"/>
    <x v="25"/>
    <x v="41"/>
    <x v="41"/>
    <x v="3"/>
    <x v="3"/>
    <n v="5300"/>
    <x v="100"/>
    <x v="100"/>
    <x v="0"/>
    <x v="0"/>
    <n v="86000"/>
  </r>
  <r>
    <s v="1.1-00-2309_233027_234322210"/>
    <x v="0"/>
    <x v="0"/>
    <x v="0"/>
    <x v="0"/>
    <x v="0"/>
    <x v="0"/>
    <x v="0"/>
    <x v="0"/>
    <x v="0"/>
    <s v="E"/>
    <s v="Prestación de Servicios Públicos"/>
    <n v="3"/>
    <x v="3"/>
    <x v="0"/>
    <s v="09_23"/>
    <x v="8"/>
    <s v="027_23"/>
    <x v="26"/>
    <x v="42"/>
    <x v="42"/>
    <x v="1"/>
    <x v="1"/>
    <n v="2200"/>
    <x v="107"/>
    <x v="107"/>
    <x v="0"/>
    <x v="0"/>
    <n v="25000"/>
  </r>
  <r>
    <s v="1.1-00-2309_233027_234327210"/>
    <x v="0"/>
    <x v="0"/>
    <x v="0"/>
    <x v="0"/>
    <x v="0"/>
    <x v="0"/>
    <x v="0"/>
    <x v="0"/>
    <x v="0"/>
    <s v="E"/>
    <s v="Prestación de Servicios Públicos"/>
    <n v="3"/>
    <x v="3"/>
    <x v="0"/>
    <s v="09_23"/>
    <x v="8"/>
    <s v="027_23"/>
    <x v="26"/>
    <x v="42"/>
    <x v="42"/>
    <x v="1"/>
    <x v="1"/>
    <n v="2700"/>
    <x v="20"/>
    <x v="20"/>
    <x v="0"/>
    <x v="0"/>
    <n v="75000"/>
  </r>
  <r>
    <s v="1.1-00-2309_233027_234329110"/>
    <x v="0"/>
    <x v="0"/>
    <x v="0"/>
    <x v="0"/>
    <x v="0"/>
    <x v="0"/>
    <x v="0"/>
    <x v="0"/>
    <x v="0"/>
    <s v="E"/>
    <s v="Prestación de Servicios Públicos"/>
    <n v="3"/>
    <x v="3"/>
    <x v="0"/>
    <s v="09_23"/>
    <x v="8"/>
    <s v="027_23"/>
    <x v="26"/>
    <x v="42"/>
    <x v="42"/>
    <x v="1"/>
    <x v="1"/>
    <n v="2900"/>
    <x v="21"/>
    <x v="21"/>
    <x v="0"/>
    <x v="0"/>
    <n v="50000"/>
  </r>
  <r>
    <s v="1.1-00-2309_233027_234335710"/>
    <x v="0"/>
    <x v="0"/>
    <x v="0"/>
    <x v="0"/>
    <x v="0"/>
    <x v="0"/>
    <x v="0"/>
    <x v="0"/>
    <x v="0"/>
    <s v="E"/>
    <s v="Prestación de Servicios Públicos"/>
    <n v="3"/>
    <x v="3"/>
    <x v="0"/>
    <s v="09_23"/>
    <x v="8"/>
    <s v="027_23"/>
    <x v="26"/>
    <x v="42"/>
    <x v="42"/>
    <x v="2"/>
    <x v="2"/>
    <n v="3500"/>
    <x v="17"/>
    <x v="17"/>
    <x v="0"/>
    <x v="0"/>
    <n v="200000"/>
  </r>
  <r>
    <s v="1.1-00-2309_238028_234425210"/>
    <x v="0"/>
    <x v="0"/>
    <x v="0"/>
    <x v="2"/>
    <x v="2"/>
    <x v="8"/>
    <x v="8"/>
    <x v="12"/>
    <x v="12"/>
    <s v="E"/>
    <s v="Prestación de Servicios Públicos"/>
    <n v="8"/>
    <x v="6"/>
    <x v="0"/>
    <s v="09_23"/>
    <x v="8"/>
    <s v="028_23"/>
    <x v="27"/>
    <x v="43"/>
    <x v="43"/>
    <x v="1"/>
    <x v="1"/>
    <n v="2500"/>
    <x v="46"/>
    <x v="46"/>
    <x v="0"/>
    <x v="0"/>
    <n v="500000"/>
  </r>
  <r>
    <s v="1.1-00-2309_238028_234543110"/>
    <x v="0"/>
    <x v="0"/>
    <x v="0"/>
    <x v="2"/>
    <x v="2"/>
    <x v="8"/>
    <x v="8"/>
    <x v="12"/>
    <x v="12"/>
    <s v="S"/>
    <s v="Sujetos a Reglas de Operación"/>
    <n v="8"/>
    <x v="6"/>
    <x v="0"/>
    <s v="09_23"/>
    <x v="8"/>
    <s v="028_23"/>
    <x v="27"/>
    <x v="44"/>
    <x v="44"/>
    <x v="0"/>
    <x v="0"/>
    <n v="4300"/>
    <x v="25"/>
    <x v="25"/>
    <x v="0"/>
    <x v="0"/>
    <n v="2000000"/>
  </r>
  <r>
    <s v="1.1-00-2309_238028_234643110"/>
    <x v="0"/>
    <x v="0"/>
    <x v="0"/>
    <x v="2"/>
    <x v="2"/>
    <x v="8"/>
    <x v="8"/>
    <x v="12"/>
    <x v="12"/>
    <s v="S"/>
    <s v="Sujetos a Reglas de Operación"/>
    <n v="8"/>
    <x v="6"/>
    <x v="0"/>
    <s v="09_23"/>
    <x v="8"/>
    <s v="028_23"/>
    <x v="27"/>
    <x v="45"/>
    <x v="45"/>
    <x v="0"/>
    <x v="0"/>
    <n v="4300"/>
    <x v="25"/>
    <x v="25"/>
    <x v="0"/>
    <x v="0"/>
    <n v="300000"/>
  </r>
  <r>
    <s v="1.1-00-2309_238029_2347382126"/>
    <x v="0"/>
    <x v="0"/>
    <x v="0"/>
    <x v="2"/>
    <x v="2"/>
    <x v="9"/>
    <x v="9"/>
    <x v="13"/>
    <x v="6"/>
    <s v="E"/>
    <s v="Prestación de Servicios Públicos"/>
    <n v="8"/>
    <x v="6"/>
    <x v="0"/>
    <s v="09_23"/>
    <x v="8"/>
    <s v="029_23"/>
    <x v="28"/>
    <x v="46"/>
    <x v="46"/>
    <x v="2"/>
    <x v="2"/>
    <n v="3800"/>
    <x v="5"/>
    <x v="5"/>
    <x v="29"/>
    <x v="29"/>
    <n v="700000"/>
  </r>
  <r>
    <s v="1.1-00-2309_238029_2347441127"/>
    <x v="0"/>
    <x v="0"/>
    <x v="0"/>
    <x v="2"/>
    <x v="2"/>
    <x v="9"/>
    <x v="9"/>
    <x v="13"/>
    <x v="6"/>
    <s v="E"/>
    <s v="Prestación de Servicios Públicos"/>
    <n v="8"/>
    <x v="6"/>
    <x v="0"/>
    <s v="09_23"/>
    <x v="8"/>
    <s v="029_23"/>
    <x v="28"/>
    <x v="46"/>
    <x v="46"/>
    <x v="0"/>
    <x v="0"/>
    <n v="4400"/>
    <x v="0"/>
    <x v="0"/>
    <x v="30"/>
    <x v="30"/>
    <n v="50000"/>
  </r>
  <r>
    <s v="1.1-00-2310_234030_234821710"/>
    <x v="0"/>
    <x v="0"/>
    <x v="0"/>
    <x v="1"/>
    <x v="1"/>
    <x v="4"/>
    <x v="4"/>
    <x v="7"/>
    <x v="7"/>
    <s v="E"/>
    <s v="Prestación de Servicios Públicos"/>
    <n v="4"/>
    <x v="7"/>
    <x v="0"/>
    <s v="10_23"/>
    <x v="9"/>
    <s v="030_23"/>
    <x v="29"/>
    <x v="47"/>
    <x v="47"/>
    <x v="1"/>
    <x v="1"/>
    <n v="2100"/>
    <x v="111"/>
    <x v="111"/>
    <x v="0"/>
    <x v="0"/>
    <n v="30000"/>
  </r>
  <r>
    <s v="1.1-00-2310_234030_234822210"/>
    <x v="0"/>
    <x v="0"/>
    <x v="0"/>
    <x v="1"/>
    <x v="1"/>
    <x v="4"/>
    <x v="4"/>
    <x v="7"/>
    <x v="7"/>
    <s v="E"/>
    <s v="Prestación de Servicios Públicos"/>
    <n v="4"/>
    <x v="7"/>
    <x v="0"/>
    <s v="10_23"/>
    <x v="9"/>
    <s v="030_23"/>
    <x v="29"/>
    <x v="47"/>
    <x v="47"/>
    <x v="1"/>
    <x v="1"/>
    <n v="2200"/>
    <x v="107"/>
    <x v="107"/>
    <x v="0"/>
    <x v="0"/>
    <n v="40000"/>
  </r>
  <r>
    <s v="1.1-00-2310_234030_234825210"/>
    <x v="0"/>
    <x v="0"/>
    <x v="0"/>
    <x v="1"/>
    <x v="1"/>
    <x v="4"/>
    <x v="4"/>
    <x v="7"/>
    <x v="7"/>
    <s v="E"/>
    <s v="Prestación de Servicios Públicos"/>
    <n v="4"/>
    <x v="7"/>
    <x v="0"/>
    <s v="10_23"/>
    <x v="9"/>
    <s v="030_23"/>
    <x v="29"/>
    <x v="47"/>
    <x v="47"/>
    <x v="1"/>
    <x v="1"/>
    <n v="2500"/>
    <x v="46"/>
    <x v="46"/>
    <x v="0"/>
    <x v="0"/>
    <n v="50000"/>
  </r>
  <r>
    <s v="1.1-00-2310_234030_234825910"/>
    <x v="0"/>
    <x v="0"/>
    <x v="0"/>
    <x v="1"/>
    <x v="1"/>
    <x v="4"/>
    <x v="4"/>
    <x v="7"/>
    <x v="7"/>
    <s v="E"/>
    <s v="Prestación de Servicios Públicos"/>
    <n v="4"/>
    <x v="7"/>
    <x v="0"/>
    <s v="10_23"/>
    <x v="9"/>
    <s v="030_23"/>
    <x v="29"/>
    <x v="47"/>
    <x v="47"/>
    <x v="1"/>
    <x v="1"/>
    <n v="2500"/>
    <x v="112"/>
    <x v="112"/>
    <x v="0"/>
    <x v="0"/>
    <n v="2500000"/>
  </r>
  <r>
    <s v="1.1-00-2310_234030_234838210"/>
    <x v="0"/>
    <x v="0"/>
    <x v="0"/>
    <x v="1"/>
    <x v="1"/>
    <x v="4"/>
    <x v="4"/>
    <x v="7"/>
    <x v="7"/>
    <s v="E"/>
    <s v="Prestación de Servicios Públicos"/>
    <n v="4"/>
    <x v="7"/>
    <x v="0"/>
    <s v="10_23"/>
    <x v="9"/>
    <s v="030_23"/>
    <x v="29"/>
    <x v="47"/>
    <x v="47"/>
    <x v="2"/>
    <x v="2"/>
    <n v="3800"/>
    <x v="5"/>
    <x v="5"/>
    <x v="0"/>
    <x v="0"/>
    <n v="500000"/>
  </r>
  <r>
    <s v="1.1-00-2310_234030_234842110"/>
    <x v="0"/>
    <x v="0"/>
    <x v="0"/>
    <x v="1"/>
    <x v="1"/>
    <x v="4"/>
    <x v="4"/>
    <x v="7"/>
    <x v="7"/>
    <s v="E"/>
    <s v="Prestación de Servicios Públicos"/>
    <n v="4"/>
    <x v="7"/>
    <x v="0"/>
    <s v="10_23"/>
    <x v="9"/>
    <s v="030_23"/>
    <x v="29"/>
    <x v="47"/>
    <x v="47"/>
    <x v="0"/>
    <x v="0"/>
    <n v="4200"/>
    <x v="35"/>
    <x v="35"/>
    <x v="0"/>
    <x v="0"/>
    <n v="1200000"/>
  </r>
  <r>
    <s v="1.1-00-2310_234030_234856710"/>
    <x v="0"/>
    <x v="0"/>
    <x v="0"/>
    <x v="1"/>
    <x v="1"/>
    <x v="4"/>
    <x v="4"/>
    <x v="7"/>
    <x v="7"/>
    <s v="E"/>
    <s v="Prestación de Servicios Públicos"/>
    <n v="4"/>
    <x v="7"/>
    <x v="1"/>
    <s v="10_23"/>
    <x v="9"/>
    <s v="030_23"/>
    <x v="29"/>
    <x v="47"/>
    <x v="47"/>
    <x v="3"/>
    <x v="3"/>
    <n v="5600"/>
    <x v="80"/>
    <x v="80"/>
    <x v="0"/>
    <x v="0"/>
    <n v="100000"/>
  </r>
  <r>
    <s v="1.1-00-2310_234030_234857810"/>
    <x v="0"/>
    <x v="0"/>
    <x v="0"/>
    <x v="1"/>
    <x v="1"/>
    <x v="4"/>
    <x v="4"/>
    <x v="7"/>
    <x v="7"/>
    <s v="E"/>
    <s v="Prestación de Servicios Públicos"/>
    <n v="4"/>
    <x v="7"/>
    <x v="1"/>
    <s v="10_23"/>
    <x v="9"/>
    <s v="030_23"/>
    <x v="29"/>
    <x v="47"/>
    <x v="47"/>
    <x v="3"/>
    <x v="3"/>
    <n v="5700"/>
    <x v="113"/>
    <x v="113"/>
    <x v="0"/>
    <x v="0"/>
    <n v="50000"/>
  </r>
  <r>
    <s v="1.1-00-2311_236031_234921410"/>
    <x v="0"/>
    <x v="0"/>
    <x v="0"/>
    <x v="2"/>
    <x v="2"/>
    <x v="10"/>
    <x v="10"/>
    <x v="14"/>
    <x v="13"/>
    <s v="E"/>
    <s v="Prestación de Servicios Públicos"/>
    <n v="6"/>
    <x v="2"/>
    <x v="0"/>
    <s v="11_23"/>
    <x v="10"/>
    <s v="031_23"/>
    <x v="30"/>
    <x v="48"/>
    <x v="48"/>
    <x v="1"/>
    <x v="1"/>
    <n v="2100"/>
    <x v="114"/>
    <x v="114"/>
    <x v="0"/>
    <x v="0"/>
    <n v="205400"/>
  </r>
  <r>
    <s v="1.1-00-2311_236031_234924610"/>
    <x v="0"/>
    <x v="0"/>
    <x v="0"/>
    <x v="2"/>
    <x v="2"/>
    <x v="10"/>
    <x v="10"/>
    <x v="14"/>
    <x v="13"/>
    <s v="E"/>
    <s v="Prestación de Servicios Públicos"/>
    <n v="6"/>
    <x v="2"/>
    <x v="0"/>
    <s v="11_23"/>
    <x v="10"/>
    <s v="031_23"/>
    <x v="30"/>
    <x v="48"/>
    <x v="48"/>
    <x v="1"/>
    <x v="1"/>
    <n v="2400"/>
    <x v="14"/>
    <x v="14"/>
    <x v="0"/>
    <x v="0"/>
    <n v="150000"/>
  </r>
  <r>
    <s v="1.1-00-2311_236031_234924910"/>
    <x v="0"/>
    <x v="0"/>
    <x v="0"/>
    <x v="2"/>
    <x v="2"/>
    <x v="10"/>
    <x v="10"/>
    <x v="14"/>
    <x v="13"/>
    <s v="E"/>
    <s v="Prestación de Servicios Públicos"/>
    <n v="6"/>
    <x v="2"/>
    <x v="0"/>
    <s v="11_23"/>
    <x v="10"/>
    <s v="031_23"/>
    <x v="30"/>
    <x v="48"/>
    <x v="48"/>
    <x v="1"/>
    <x v="1"/>
    <n v="2400"/>
    <x v="26"/>
    <x v="26"/>
    <x v="0"/>
    <x v="0"/>
    <n v="5000"/>
  </r>
  <r>
    <s v="1.1-00-2311_236031_234927210"/>
    <x v="0"/>
    <x v="0"/>
    <x v="0"/>
    <x v="2"/>
    <x v="2"/>
    <x v="10"/>
    <x v="10"/>
    <x v="14"/>
    <x v="13"/>
    <s v="E"/>
    <s v="Prestación de Servicios Públicos"/>
    <n v="6"/>
    <x v="2"/>
    <x v="0"/>
    <s v="11_23"/>
    <x v="10"/>
    <s v="031_23"/>
    <x v="30"/>
    <x v="48"/>
    <x v="48"/>
    <x v="1"/>
    <x v="1"/>
    <n v="2700"/>
    <x v="20"/>
    <x v="20"/>
    <x v="0"/>
    <x v="0"/>
    <n v="15000"/>
  </r>
  <r>
    <s v="1.1-00-2311_236031_234929110"/>
    <x v="0"/>
    <x v="0"/>
    <x v="0"/>
    <x v="2"/>
    <x v="2"/>
    <x v="10"/>
    <x v="10"/>
    <x v="14"/>
    <x v="13"/>
    <s v="E"/>
    <s v="Prestación de Servicios Públicos"/>
    <n v="6"/>
    <x v="2"/>
    <x v="0"/>
    <s v="11_23"/>
    <x v="10"/>
    <s v="031_23"/>
    <x v="30"/>
    <x v="48"/>
    <x v="48"/>
    <x v="1"/>
    <x v="1"/>
    <n v="2900"/>
    <x v="21"/>
    <x v="21"/>
    <x v="0"/>
    <x v="0"/>
    <n v="20000"/>
  </r>
  <r>
    <s v="1.1-00-2311_236031_234929410"/>
    <x v="0"/>
    <x v="0"/>
    <x v="0"/>
    <x v="2"/>
    <x v="2"/>
    <x v="10"/>
    <x v="10"/>
    <x v="14"/>
    <x v="13"/>
    <s v="E"/>
    <s v="Prestación de Servicios Públicos"/>
    <n v="6"/>
    <x v="2"/>
    <x v="0"/>
    <s v="11_23"/>
    <x v="10"/>
    <s v="031_23"/>
    <x v="30"/>
    <x v="48"/>
    <x v="48"/>
    <x v="1"/>
    <x v="1"/>
    <n v="2900"/>
    <x v="115"/>
    <x v="115"/>
    <x v="0"/>
    <x v="0"/>
    <n v="210000"/>
  </r>
  <r>
    <s v="1.1-00-2311_236031_234931410"/>
    <x v="0"/>
    <x v="0"/>
    <x v="0"/>
    <x v="2"/>
    <x v="2"/>
    <x v="10"/>
    <x v="10"/>
    <x v="14"/>
    <x v="13"/>
    <s v="E"/>
    <s v="Prestación de Servicios Públicos"/>
    <n v="6"/>
    <x v="2"/>
    <x v="0"/>
    <s v="11_23"/>
    <x v="10"/>
    <s v="031_23"/>
    <x v="30"/>
    <x v="48"/>
    <x v="48"/>
    <x v="2"/>
    <x v="2"/>
    <n v="3100"/>
    <x v="50"/>
    <x v="50"/>
    <x v="0"/>
    <x v="0"/>
    <n v="1813000"/>
  </r>
  <r>
    <s v="1.1-00-2311_236031_234933610"/>
    <x v="0"/>
    <x v="0"/>
    <x v="0"/>
    <x v="2"/>
    <x v="2"/>
    <x v="10"/>
    <x v="10"/>
    <x v="14"/>
    <x v="13"/>
    <s v="E"/>
    <s v="Prestación de Servicios Públicos"/>
    <n v="6"/>
    <x v="2"/>
    <x v="0"/>
    <s v="11_23"/>
    <x v="10"/>
    <s v="031_23"/>
    <x v="30"/>
    <x v="48"/>
    <x v="48"/>
    <x v="2"/>
    <x v="2"/>
    <n v="3300"/>
    <x v="7"/>
    <x v="7"/>
    <x v="0"/>
    <x v="0"/>
    <n v="1500000"/>
  </r>
  <r>
    <s v="1.1-00-2311_236031_234935310"/>
    <x v="0"/>
    <x v="0"/>
    <x v="0"/>
    <x v="2"/>
    <x v="2"/>
    <x v="10"/>
    <x v="10"/>
    <x v="14"/>
    <x v="13"/>
    <s v="E"/>
    <s v="Prestación de Servicios Públicos"/>
    <n v="6"/>
    <x v="2"/>
    <x v="0"/>
    <s v="11_23"/>
    <x v="10"/>
    <s v="031_23"/>
    <x v="30"/>
    <x v="48"/>
    <x v="48"/>
    <x v="2"/>
    <x v="2"/>
    <n v="3500"/>
    <x v="116"/>
    <x v="116"/>
    <x v="0"/>
    <x v="0"/>
    <n v="275000"/>
  </r>
  <r>
    <s v="1.1-00-2311_236031_234951510"/>
    <x v="0"/>
    <x v="0"/>
    <x v="0"/>
    <x v="2"/>
    <x v="2"/>
    <x v="10"/>
    <x v="10"/>
    <x v="14"/>
    <x v="13"/>
    <s v="E"/>
    <s v="Prestación de Servicios Públicos"/>
    <n v="6"/>
    <x v="2"/>
    <x v="1"/>
    <s v="11_23"/>
    <x v="10"/>
    <s v="031_23"/>
    <x v="30"/>
    <x v="48"/>
    <x v="48"/>
    <x v="3"/>
    <x v="3"/>
    <n v="5100"/>
    <x v="117"/>
    <x v="117"/>
    <x v="0"/>
    <x v="0"/>
    <n v="500000"/>
  </r>
  <r>
    <s v="1.1-00-2311_236031_234956510"/>
    <x v="0"/>
    <x v="0"/>
    <x v="0"/>
    <x v="2"/>
    <x v="2"/>
    <x v="10"/>
    <x v="10"/>
    <x v="14"/>
    <x v="13"/>
    <s v="E"/>
    <s v="Prestación de Servicios Públicos"/>
    <n v="6"/>
    <x v="2"/>
    <x v="1"/>
    <s v="11_23"/>
    <x v="10"/>
    <s v="031_23"/>
    <x v="30"/>
    <x v="48"/>
    <x v="48"/>
    <x v="3"/>
    <x v="3"/>
    <n v="5600"/>
    <x v="22"/>
    <x v="22"/>
    <x v="0"/>
    <x v="0"/>
    <n v="170000"/>
  </r>
  <r>
    <s v="1.1-00-2311_236031_235032310"/>
    <x v="0"/>
    <x v="0"/>
    <x v="0"/>
    <x v="2"/>
    <x v="2"/>
    <x v="10"/>
    <x v="10"/>
    <x v="14"/>
    <x v="13"/>
    <s v="E"/>
    <s v="Prestación de Servicios Públicos"/>
    <n v="6"/>
    <x v="2"/>
    <x v="0"/>
    <s v="11_23"/>
    <x v="10"/>
    <s v="031_23"/>
    <x v="30"/>
    <x v="49"/>
    <x v="49"/>
    <x v="2"/>
    <x v="2"/>
    <n v="3200"/>
    <x v="53"/>
    <x v="53"/>
    <x v="0"/>
    <x v="0"/>
    <n v="750000"/>
  </r>
  <r>
    <s v="1.1-00-2311_236031_235033310"/>
    <x v="0"/>
    <x v="0"/>
    <x v="0"/>
    <x v="2"/>
    <x v="2"/>
    <x v="10"/>
    <x v="10"/>
    <x v="14"/>
    <x v="13"/>
    <s v="E"/>
    <s v="Prestación de Servicios Públicos"/>
    <n v="6"/>
    <x v="2"/>
    <x v="0"/>
    <s v="11_23"/>
    <x v="10"/>
    <s v="031_23"/>
    <x v="30"/>
    <x v="49"/>
    <x v="49"/>
    <x v="2"/>
    <x v="2"/>
    <n v="3300"/>
    <x v="29"/>
    <x v="29"/>
    <x v="0"/>
    <x v="0"/>
    <n v="275000"/>
  </r>
  <r>
    <s v="2.5-02-2311_236031_235056910"/>
    <x v="1"/>
    <x v="1"/>
    <x v="1"/>
    <x v="2"/>
    <x v="2"/>
    <x v="10"/>
    <x v="10"/>
    <x v="14"/>
    <x v="13"/>
    <s v="E"/>
    <s v="Prestación de Servicios Públicos"/>
    <n v="6"/>
    <x v="2"/>
    <x v="1"/>
    <s v="11_23"/>
    <x v="10"/>
    <s v="031_23"/>
    <x v="30"/>
    <x v="49"/>
    <x v="49"/>
    <x v="3"/>
    <x v="3"/>
    <n v="5600"/>
    <x v="23"/>
    <x v="23"/>
    <x v="0"/>
    <x v="0"/>
    <n v="34907948"/>
  </r>
  <r>
    <s v="1.1-00-2311_236031_235059110"/>
    <x v="0"/>
    <x v="0"/>
    <x v="0"/>
    <x v="2"/>
    <x v="2"/>
    <x v="10"/>
    <x v="10"/>
    <x v="14"/>
    <x v="13"/>
    <s v="E"/>
    <s v="Prestación de Servicios Públicos"/>
    <n v="6"/>
    <x v="2"/>
    <x v="1"/>
    <s v="11_23"/>
    <x v="10"/>
    <s v="031_23"/>
    <x v="30"/>
    <x v="49"/>
    <x v="49"/>
    <x v="3"/>
    <x v="3"/>
    <n v="5900"/>
    <x v="118"/>
    <x v="118"/>
    <x v="0"/>
    <x v="0"/>
    <n v="5841164"/>
  </r>
  <r>
    <s v="1.1-00-2311_236031_235059710"/>
    <x v="0"/>
    <x v="0"/>
    <x v="0"/>
    <x v="2"/>
    <x v="2"/>
    <x v="10"/>
    <x v="10"/>
    <x v="14"/>
    <x v="13"/>
    <s v="E"/>
    <s v="Prestación de Servicios Públicos"/>
    <n v="6"/>
    <x v="2"/>
    <x v="1"/>
    <s v="11_23"/>
    <x v="10"/>
    <s v="031_23"/>
    <x v="30"/>
    <x v="49"/>
    <x v="49"/>
    <x v="3"/>
    <x v="3"/>
    <n v="5900"/>
    <x v="119"/>
    <x v="119"/>
    <x v="0"/>
    <x v="0"/>
    <n v="4091000"/>
  </r>
  <r>
    <s v="1.1-00-2312_231032_235142110"/>
    <x v="0"/>
    <x v="0"/>
    <x v="0"/>
    <x v="1"/>
    <x v="1"/>
    <x v="11"/>
    <x v="11"/>
    <x v="15"/>
    <x v="14"/>
    <s v="R"/>
    <s v="Específicos"/>
    <n v="1"/>
    <x v="0"/>
    <x v="0"/>
    <s v="12_23"/>
    <x v="11"/>
    <s v="032_23"/>
    <x v="31"/>
    <x v="50"/>
    <x v="50"/>
    <x v="0"/>
    <x v="0"/>
    <n v="4200"/>
    <x v="35"/>
    <x v="35"/>
    <x v="0"/>
    <x v="0"/>
    <n v="66784842.001579374"/>
  </r>
  <r>
    <s v="1.1-00-2313_231033_235242110"/>
    <x v="0"/>
    <x v="0"/>
    <x v="0"/>
    <x v="1"/>
    <x v="1"/>
    <x v="11"/>
    <x v="11"/>
    <x v="16"/>
    <x v="15"/>
    <s v="R"/>
    <s v="Específicos"/>
    <n v="1"/>
    <x v="0"/>
    <x v="0"/>
    <s v="13_23"/>
    <x v="12"/>
    <s v="033_23"/>
    <x v="32"/>
    <x v="51"/>
    <x v="51"/>
    <x v="0"/>
    <x v="0"/>
    <n v="4200"/>
    <x v="35"/>
    <x v="35"/>
    <x v="0"/>
    <x v="0"/>
    <n v="5910000"/>
  </r>
  <r>
    <s v="1.1-00-2314_231034_235342110"/>
    <x v="0"/>
    <x v="0"/>
    <x v="0"/>
    <x v="0"/>
    <x v="0"/>
    <x v="0"/>
    <x v="0"/>
    <x v="0"/>
    <x v="0"/>
    <s v="R"/>
    <s v="Específicos"/>
    <n v="1"/>
    <x v="0"/>
    <x v="0"/>
    <s v="14_23"/>
    <x v="13"/>
    <s v="034_23"/>
    <x v="33"/>
    <x v="52"/>
    <x v="52"/>
    <x v="0"/>
    <x v="0"/>
    <n v="4200"/>
    <x v="35"/>
    <x v="35"/>
    <x v="0"/>
    <x v="0"/>
    <n v="10000000"/>
  </r>
  <r>
    <s v="1.1-00-2315_231035_235442110"/>
    <x v="0"/>
    <x v="0"/>
    <x v="0"/>
    <x v="1"/>
    <x v="1"/>
    <x v="4"/>
    <x v="4"/>
    <x v="7"/>
    <x v="7"/>
    <s v="R"/>
    <s v="Específicos"/>
    <n v="1"/>
    <x v="0"/>
    <x v="0"/>
    <s v="15_23"/>
    <x v="14"/>
    <s v="035_23"/>
    <x v="34"/>
    <x v="53"/>
    <x v="53"/>
    <x v="0"/>
    <x v="0"/>
    <n v="4200"/>
    <x v="35"/>
    <x v="35"/>
    <x v="0"/>
    <x v="0"/>
    <n v="12625430"/>
  </r>
  <r>
    <s v="1.1-00-2316_235036_235542110"/>
    <x v="0"/>
    <x v="0"/>
    <x v="0"/>
    <x v="1"/>
    <x v="1"/>
    <x v="5"/>
    <x v="5"/>
    <x v="17"/>
    <x v="16"/>
    <s v="F"/>
    <s v="Promoción y fomento"/>
    <n v="5"/>
    <x v="1"/>
    <x v="0"/>
    <s v="16_23"/>
    <x v="15"/>
    <s v="036_23"/>
    <x v="35"/>
    <x v="54"/>
    <x v="54"/>
    <x v="0"/>
    <x v="0"/>
    <n v="4200"/>
    <x v="35"/>
    <x v="35"/>
    <x v="0"/>
    <x v="0"/>
    <n v="16500000"/>
  </r>
  <r>
    <s v="1.1-00-2317_234037_235621110"/>
    <x v="0"/>
    <x v="0"/>
    <x v="0"/>
    <x v="1"/>
    <x v="1"/>
    <x v="6"/>
    <x v="6"/>
    <x v="18"/>
    <x v="17"/>
    <s v="R"/>
    <s v="Específicos"/>
    <n v="4"/>
    <x v="7"/>
    <x v="0"/>
    <s v="17_23"/>
    <x v="16"/>
    <s v="037_23"/>
    <x v="36"/>
    <x v="55"/>
    <x v="55"/>
    <x v="1"/>
    <x v="1"/>
    <n v="2100"/>
    <x v="42"/>
    <x v="42"/>
    <x v="0"/>
    <x v="0"/>
    <n v="21657"/>
  </r>
  <r>
    <s v="1.1-00-2317_234037_235621610"/>
    <x v="0"/>
    <x v="0"/>
    <x v="0"/>
    <x v="1"/>
    <x v="1"/>
    <x v="6"/>
    <x v="6"/>
    <x v="18"/>
    <x v="17"/>
    <s v="R"/>
    <s v="Específicos"/>
    <n v="4"/>
    <x v="7"/>
    <x v="0"/>
    <s v="17_23"/>
    <x v="16"/>
    <s v="037_23"/>
    <x v="36"/>
    <x v="55"/>
    <x v="55"/>
    <x v="1"/>
    <x v="1"/>
    <n v="2100"/>
    <x v="43"/>
    <x v="43"/>
    <x v="0"/>
    <x v="0"/>
    <n v="20000"/>
  </r>
  <r>
    <s v="1.1-00-2317_234037_235622210"/>
    <x v="0"/>
    <x v="0"/>
    <x v="0"/>
    <x v="1"/>
    <x v="1"/>
    <x v="6"/>
    <x v="6"/>
    <x v="18"/>
    <x v="17"/>
    <s v="R"/>
    <s v="Específicos"/>
    <n v="4"/>
    <x v="7"/>
    <x v="0"/>
    <s v="17_23"/>
    <x v="16"/>
    <s v="037_23"/>
    <x v="36"/>
    <x v="55"/>
    <x v="55"/>
    <x v="1"/>
    <x v="1"/>
    <n v="2200"/>
    <x v="107"/>
    <x v="107"/>
    <x v="0"/>
    <x v="0"/>
    <n v="420000"/>
  </r>
  <r>
    <s v="1.1-00-2317_234037_235625310"/>
    <x v="0"/>
    <x v="0"/>
    <x v="0"/>
    <x v="1"/>
    <x v="1"/>
    <x v="6"/>
    <x v="6"/>
    <x v="18"/>
    <x v="17"/>
    <s v="R"/>
    <s v="Específicos"/>
    <n v="4"/>
    <x v="7"/>
    <x v="0"/>
    <s v="17_23"/>
    <x v="16"/>
    <s v="037_23"/>
    <x v="36"/>
    <x v="55"/>
    <x v="55"/>
    <x v="1"/>
    <x v="1"/>
    <n v="2500"/>
    <x v="18"/>
    <x v="18"/>
    <x v="0"/>
    <x v="0"/>
    <n v="366202"/>
  </r>
  <r>
    <s v="1.1-00-2317_234037_235625410"/>
    <x v="0"/>
    <x v="0"/>
    <x v="0"/>
    <x v="1"/>
    <x v="1"/>
    <x v="6"/>
    <x v="6"/>
    <x v="18"/>
    <x v="17"/>
    <s v="R"/>
    <s v="Específicos"/>
    <n v="4"/>
    <x v="7"/>
    <x v="0"/>
    <s v="17_23"/>
    <x v="16"/>
    <s v="037_23"/>
    <x v="36"/>
    <x v="55"/>
    <x v="55"/>
    <x v="1"/>
    <x v="1"/>
    <n v="2500"/>
    <x v="19"/>
    <x v="19"/>
    <x v="0"/>
    <x v="0"/>
    <n v="1000000"/>
  </r>
  <r>
    <s v="1.1-00-2317_234037_235629110"/>
    <x v="0"/>
    <x v="0"/>
    <x v="0"/>
    <x v="1"/>
    <x v="1"/>
    <x v="6"/>
    <x v="6"/>
    <x v="18"/>
    <x v="17"/>
    <s v="R"/>
    <s v="Específicos"/>
    <n v="4"/>
    <x v="7"/>
    <x v="0"/>
    <s v="17_23"/>
    <x v="16"/>
    <s v="037_23"/>
    <x v="36"/>
    <x v="55"/>
    <x v="55"/>
    <x v="1"/>
    <x v="1"/>
    <n v="2900"/>
    <x v="21"/>
    <x v="21"/>
    <x v="0"/>
    <x v="0"/>
    <n v="20000"/>
  </r>
  <r>
    <s v="1.1-00-2317_234037_235629710"/>
    <x v="0"/>
    <x v="0"/>
    <x v="0"/>
    <x v="1"/>
    <x v="1"/>
    <x v="6"/>
    <x v="6"/>
    <x v="18"/>
    <x v="17"/>
    <s v="R"/>
    <s v="Específicos"/>
    <n v="4"/>
    <x v="7"/>
    <x v="0"/>
    <s v="17_23"/>
    <x v="16"/>
    <s v="037_23"/>
    <x v="36"/>
    <x v="55"/>
    <x v="55"/>
    <x v="1"/>
    <x v="1"/>
    <n v="2900"/>
    <x v="84"/>
    <x v="84"/>
    <x v="0"/>
    <x v="0"/>
    <n v="60000"/>
  </r>
  <r>
    <s v="1.1-00-2317_234037_235653110"/>
    <x v="0"/>
    <x v="0"/>
    <x v="0"/>
    <x v="1"/>
    <x v="1"/>
    <x v="6"/>
    <x v="6"/>
    <x v="18"/>
    <x v="17"/>
    <s v="R"/>
    <s v="Específicos"/>
    <n v="4"/>
    <x v="7"/>
    <x v="1"/>
    <s v="17_23"/>
    <x v="16"/>
    <s v="037_23"/>
    <x v="36"/>
    <x v="55"/>
    <x v="55"/>
    <x v="3"/>
    <x v="3"/>
    <n v="5300"/>
    <x v="100"/>
    <x v="100"/>
    <x v="0"/>
    <x v="0"/>
    <n v="110000"/>
  </r>
  <r>
    <s v="1.1-00-2317_234037_235653210"/>
    <x v="0"/>
    <x v="0"/>
    <x v="0"/>
    <x v="1"/>
    <x v="1"/>
    <x v="6"/>
    <x v="6"/>
    <x v="18"/>
    <x v="17"/>
    <s v="R"/>
    <s v="Específicos"/>
    <n v="4"/>
    <x v="7"/>
    <x v="1"/>
    <s v="17_23"/>
    <x v="16"/>
    <s v="037_23"/>
    <x v="36"/>
    <x v="55"/>
    <x v="55"/>
    <x v="3"/>
    <x v="3"/>
    <n v="5300"/>
    <x v="101"/>
    <x v="101"/>
    <x v="0"/>
    <x v="0"/>
    <n v="1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gridDropZones="1" multipleFieldFilters="0">
  <location ref="A3:C16" firstHeaderRow="2" firstDataRow="2" firstDataCol="2"/>
  <pivotFields count="29">
    <pivotField compact="0" outline="0" showAll="0"/>
    <pivotField compact="0" outline="0" showAll="0" defaultSubtotal="0"/>
    <pivotField compact="0" outline="0" showAll="0"/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axis="axisRow" compact="0" outline="0" showAll="0" defaultSubtotal="0">
      <items count="7">
        <item x="6"/>
        <item x="1"/>
        <item x="2"/>
        <item x="0"/>
        <item x="3"/>
        <item x="4"/>
        <item x="5"/>
      </items>
    </pivotField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/>
    <pivotField dataField="1" compact="0" outline="0" showAll="0" defaultSubtotal="0"/>
  </pivotFields>
  <rowFields count="2">
    <field x="3"/>
    <field x="21"/>
  </rowFields>
  <rowItems count="12">
    <i>
      <x/>
      <x/>
    </i>
    <i r="1">
      <x v="1"/>
    </i>
    <i r="1">
      <x v="2"/>
    </i>
    <i r="1">
      <x v="3"/>
    </i>
    <i r="1">
      <x v="4"/>
    </i>
    <i r="1">
      <x v="5"/>
    </i>
    <i>
      <x v="1"/>
      <x v="1"/>
    </i>
    <i r="1">
      <x v="2"/>
    </i>
    <i r="1">
      <x v="4"/>
    </i>
    <i r="1">
      <x v="5"/>
    </i>
    <i r="1">
      <x v="6"/>
    </i>
    <i t="grand">
      <x/>
    </i>
  </rowItems>
  <colItems count="1">
    <i/>
  </colItems>
  <dataFields count="1">
    <dataField name="Suma de PRESUPUESTO 2023" fld="28" baseField="0" baseItem="0" numFmtId="4"/>
  </dataFields>
  <formats count="1">
    <format dxfId="195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outline="1" outlineData="1" compactData="0" multipleFieldFilters="0" rowHeaderCaption="Fuente de Financiamiento">
  <location ref="A2:C67" firstHeaderRow="1" firstDataRow="1" firstDataCol="2"/>
  <pivotFields count="29"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9">
        <item x="7"/>
        <item x="0"/>
        <item x="6"/>
        <item x="4"/>
        <item x="2"/>
        <item x="3"/>
        <item x="5"/>
        <item x="1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57">
        <item x="14"/>
        <item x="54"/>
        <item x="41"/>
        <item x="10"/>
        <item x="7"/>
        <item x="24"/>
        <item x="25"/>
        <item x="26"/>
        <item x="46"/>
        <item x="0"/>
        <item x="1"/>
        <item x="51"/>
        <item x="52"/>
        <item x="29"/>
        <item x="20"/>
        <item x="44"/>
        <item x="39"/>
        <item x="3"/>
        <item x="6"/>
        <item x="55"/>
        <item x="16"/>
        <item x="2"/>
        <item x="17"/>
        <item x="21"/>
        <item x="22"/>
        <item x="13"/>
        <item x="40"/>
        <item x="11"/>
        <item x="8"/>
        <item x="45"/>
        <item x="48"/>
        <item x="30"/>
        <item x="36"/>
        <item x="43"/>
        <item x="28"/>
        <item x="47"/>
        <item x="9"/>
        <item x="37"/>
        <item x="5"/>
        <item x="27"/>
        <item x="15"/>
        <item x="53"/>
        <item x="18"/>
        <item x="34"/>
        <item x="19"/>
        <item x="4"/>
        <item x="42"/>
        <item x="33"/>
        <item x="32"/>
        <item x="12"/>
        <item x="38"/>
        <item x="23"/>
        <item x="50"/>
        <item x="49"/>
        <item x="35"/>
        <item x="31"/>
        <item t="default"/>
      </items>
    </pivotField>
    <pivotField name="Capitulo" compact="0" multipleItemSelectionAllowed="1" showAll="0"/>
    <pivotField name="Nombre" compact="0" showAll="0">
      <items count="8">
        <item x="3"/>
        <item x="5"/>
        <item x="4"/>
        <item x="1"/>
        <item x="2"/>
        <item x="6"/>
        <item x="0"/>
        <item t="default"/>
      </items>
    </pivotField>
    <pivotField compact="0" showAll="0" defaultSubtotal="0"/>
    <pivotField compact="0" showAll="0">
      <items count="121"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42"/>
        <item x="114"/>
        <item x="43"/>
        <item x="111"/>
        <item x="40"/>
        <item x="2"/>
        <item x="107"/>
        <item x="108"/>
        <item x="109"/>
        <item x="83"/>
        <item x="44"/>
        <item x="110"/>
        <item x="45"/>
        <item x="14"/>
        <item x="15"/>
        <item x="97"/>
        <item x="26"/>
        <item x="87"/>
        <item x="46"/>
        <item x="18"/>
        <item x="19"/>
        <item x="88"/>
        <item x="89"/>
        <item x="112"/>
        <item x="47"/>
        <item x="6"/>
        <item x="20"/>
        <item x="105"/>
        <item x="106"/>
        <item x="21"/>
        <item x="78"/>
        <item x="115"/>
        <item x="16"/>
        <item x="84"/>
        <item x="48"/>
        <item x="49"/>
        <item x="50"/>
        <item x="51"/>
        <item x="28"/>
        <item x="52"/>
        <item x="53"/>
        <item x="24"/>
        <item x="85"/>
        <item x="3"/>
        <item x="27"/>
        <item x="90"/>
        <item x="29"/>
        <item x="104"/>
        <item x="82"/>
        <item x="7"/>
        <item x="86"/>
        <item x="91"/>
        <item x="8"/>
        <item x="12"/>
        <item x="30"/>
        <item x="31"/>
        <item x="54"/>
        <item x="55"/>
        <item x="56"/>
        <item x="32"/>
        <item x="116"/>
        <item x="98"/>
        <item x="57"/>
        <item x="99"/>
        <item x="17"/>
        <item x="4"/>
        <item x="9"/>
        <item x="58"/>
        <item x="10"/>
        <item x="11"/>
        <item x="5"/>
        <item x="59"/>
        <item x="34"/>
        <item x="41"/>
        <item x="92"/>
        <item x="60"/>
        <item x="35"/>
        <item x="36"/>
        <item x="25"/>
        <item x="0"/>
        <item x="81"/>
        <item x="79"/>
        <item x="1"/>
        <item x="13"/>
        <item x="61"/>
        <item x="117"/>
        <item x="62"/>
        <item x="100"/>
        <item x="101"/>
        <item x="93"/>
        <item x="102"/>
        <item x="22"/>
        <item x="103"/>
        <item x="80"/>
        <item x="23"/>
        <item x="113"/>
        <item x="37"/>
        <item x="118"/>
        <item x="119"/>
        <item x="94"/>
        <item x="95"/>
        <item x="96"/>
        <item x="33"/>
        <item x="38"/>
        <item x="39"/>
        <item t="default"/>
      </items>
    </pivotField>
    <pivotField compact="0" showAll="0">
      <items count="121">
        <item x="38"/>
        <item x="74"/>
        <item x="73"/>
        <item x="75"/>
        <item x="113"/>
        <item x="52"/>
        <item x="24"/>
        <item x="85"/>
        <item x="53"/>
        <item x="15"/>
        <item x="13"/>
        <item x="79"/>
        <item x="1"/>
        <item x="0"/>
        <item x="81"/>
        <item x="110"/>
        <item x="44"/>
        <item x="47"/>
        <item x="56"/>
        <item x="70"/>
        <item x="32"/>
        <item x="95"/>
        <item x="96"/>
        <item x="71"/>
        <item x="72"/>
        <item x="63"/>
        <item x="9"/>
        <item x="41"/>
        <item x="60"/>
        <item x="94"/>
        <item x="33"/>
        <item x="49"/>
        <item x="117"/>
        <item x="22"/>
        <item x="103"/>
        <item x="100"/>
        <item x="46"/>
        <item x="89"/>
        <item x="5"/>
        <item x="68"/>
        <item x="21"/>
        <item x="80"/>
        <item x="69"/>
        <item x="59"/>
        <item x="76"/>
        <item x="116"/>
        <item x="98"/>
        <item x="17"/>
        <item x="101"/>
        <item x="39"/>
        <item x="119"/>
        <item x="93"/>
        <item x="102"/>
        <item x="43"/>
        <item x="14"/>
        <item x="97"/>
        <item x="40"/>
        <item x="111"/>
        <item x="88"/>
        <item x="19"/>
        <item x="42"/>
        <item x="114"/>
        <item x="105"/>
        <item x="18"/>
        <item x="61"/>
        <item x="77"/>
        <item x="3"/>
        <item x="23"/>
        <item x="26"/>
        <item x="62"/>
        <item x="109"/>
        <item x="112"/>
        <item x="92"/>
        <item x="106"/>
        <item x="20"/>
        <item x="67"/>
        <item x="107"/>
        <item x="2"/>
        <item x="83"/>
        <item x="87"/>
        <item x="108"/>
        <item x="78"/>
        <item x="115"/>
        <item x="84"/>
        <item x="16"/>
        <item x="48"/>
        <item x="99"/>
        <item x="57"/>
        <item x="66"/>
        <item x="55"/>
        <item x="54"/>
        <item x="34"/>
        <item x="11"/>
        <item x="7"/>
        <item x="104"/>
        <item x="30"/>
        <item x="29"/>
        <item x="58"/>
        <item x="90"/>
        <item x="82"/>
        <item x="10"/>
        <item x="4"/>
        <item x="86"/>
        <item x="31"/>
        <item x="51"/>
        <item x="91"/>
        <item x="12"/>
        <item x="27"/>
        <item x="28"/>
        <item x="8"/>
        <item x="118"/>
        <item x="25"/>
        <item x="64"/>
        <item x="65"/>
        <item x="50"/>
        <item x="37"/>
        <item x="36"/>
        <item x="35"/>
        <item x="6"/>
        <item x="45"/>
        <item t="default"/>
      </items>
    </pivotField>
    <pivotField compact="0" showAll="0"/>
    <pivotField compact="0" showAll="0"/>
    <pivotField dataField="1" compact="0" showAll="0"/>
  </pivotFields>
  <rowFields count="2">
    <field x="13"/>
    <field x="20"/>
  </rowFields>
  <rowItems count="65">
    <i>
      <x/>
    </i>
    <i r="1">
      <x v="19"/>
    </i>
    <i r="1">
      <x v="35"/>
    </i>
    <i>
      <x v="1"/>
    </i>
    <i r="1">
      <x/>
    </i>
    <i r="1">
      <x v="4"/>
    </i>
    <i r="1">
      <x v="9"/>
    </i>
    <i r="1">
      <x v="11"/>
    </i>
    <i r="1">
      <x v="12"/>
    </i>
    <i r="1">
      <x v="18"/>
    </i>
    <i r="1">
      <x v="20"/>
    </i>
    <i r="1">
      <x v="25"/>
    </i>
    <i r="1">
      <x v="28"/>
    </i>
    <i r="1">
      <x v="36"/>
    </i>
    <i r="1">
      <x v="40"/>
    </i>
    <i r="1">
      <x v="41"/>
    </i>
    <i r="1">
      <x v="52"/>
    </i>
    <i>
      <x v="2"/>
    </i>
    <i r="1">
      <x v="2"/>
    </i>
    <i r="1">
      <x v="8"/>
    </i>
    <i r="1">
      <x v="15"/>
    </i>
    <i r="1">
      <x v="29"/>
    </i>
    <i r="1">
      <x v="33"/>
    </i>
    <i>
      <x v="3"/>
    </i>
    <i r="1">
      <x v="54"/>
    </i>
    <i>
      <x v="4"/>
    </i>
    <i r="1">
      <x v="14"/>
    </i>
    <i r="1">
      <x v="17"/>
    </i>
    <i r="1">
      <x v="21"/>
    </i>
    <i r="1">
      <x v="22"/>
    </i>
    <i r="1">
      <x v="23"/>
    </i>
    <i r="1">
      <x v="24"/>
    </i>
    <i r="1">
      <x v="30"/>
    </i>
    <i r="1">
      <x v="38"/>
    </i>
    <i r="1">
      <x v="42"/>
    </i>
    <i r="1">
      <x v="44"/>
    </i>
    <i r="1">
      <x v="51"/>
    </i>
    <i r="1">
      <x v="53"/>
    </i>
    <i>
      <x v="5"/>
    </i>
    <i r="1">
      <x v="3"/>
    </i>
    <i r="1">
      <x v="27"/>
    </i>
    <i r="1">
      <x v="32"/>
    </i>
    <i r="1">
      <x v="37"/>
    </i>
    <i r="1">
      <x v="43"/>
    </i>
    <i r="1">
      <x v="46"/>
    </i>
    <i r="1">
      <x v="47"/>
    </i>
    <i r="1">
      <x v="48"/>
    </i>
    <i r="1">
      <x v="49"/>
    </i>
    <i r="1">
      <x v="50"/>
    </i>
    <i>
      <x v="6"/>
    </i>
    <i r="1">
      <x v="16"/>
    </i>
    <i r="1">
      <x v="26"/>
    </i>
    <i>
      <x v="7"/>
    </i>
    <i r="1">
      <x v="1"/>
    </i>
    <i r="1">
      <x v="5"/>
    </i>
    <i r="1">
      <x v="6"/>
    </i>
    <i r="1">
      <x v="7"/>
    </i>
    <i r="1">
      <x v="10"/>
    </i>
    <i r="1">
      <x v="13"/>
    </i>
    <i r="1">
      <x v="31"/>
    </i>
    <i r="1">
      <x v="34"/>
    </i>
    <i r="1">
      <x v="39"/>
    </i>
    <i r="1">
      <x v="45"/>
    </i>
    <i r="1">
      <x v="55"/>
    </i>
    <i t="grand">
      <x/>
    </i>
  </rowItems>
  <colItems count="1">
    <i/>
  </colItems>
  <dataFields count="1">
    <dataField name="Presupuesto 2023 " fld="28" baseField="2" baseItem="1" numFmtId="4"/>
  </dataFields>
  <formats count="36">
    <format dxfId="319">
      <pivotArea field="22" type="button" dataOnly="0" labelOnly="1" outline="0"/>
    </format>
    <format dxfId="318">
      <pivotArea field="24" type="button" dataOnly="0" labelOnly="1" outline="0"/>
    </format>
    <format dxfId="317">
      <pivotArea field="25" type="button" dataOnly="0" labelOnly="1" outline="0"/>
    </format>
    <format dxfId="316">
      <pivotArea dataOnly="0" labelOnly="1" outline="0" axis="axisValues" fieldPosition="0"/>
    </format>
    <format dxfId="315">
      <pivotArea field="24" type="button" dataOnly="0" labelOnly="1" outline="0"/>
    </format>
    <format dxfId="314">
      <pivotArea field="25" type="button" dataOnly="0" labelOnly="1" outline="0"/>
    </format>
    <format dxfId="313">
      <pivotArea dataOnly="0" labelOnly="1" fieldPosition="0">
        <references count="1">
          <reference field="13" count="0"/>
        </references>
      </pivotArea>
    </format>
    <format dxfId="312">
      <pivotArea dataOnly="0" labelOnly="1" outline="0" fieldPosition="0">
        <references count="1">
          <reference field="13" count="1">
            <x v="1"/>
          </reference>
        </references>
      </pivotArea>
    </format>
    <format dxfId="311">
      <pivotArea dataOnly="0" labelOnly="1" outline="0" fieldPosition="0">
        <references count="1">
          <reference field="13" count="1">
            <x v="2"/>
          </reference>
        </references>
      </pivotArea>
    </format>
    <format dxfId="310">
      <pivotArea dataOnly="0" labelOnly="1" outline="0" fieldPosition="0">
        <references count="1">
          <reference field="13" count="1">
            <x v="3"/>
          </reference>
        </references>
      </pivotArea>
    </format>
    <format dxfId="309">
      <pivotArea dataOnly="0" labelOnly="1" outline="0" fieldPosition="0">
        <references count="1">
          <reference field="13" count="1">
            <x v="4"/>
          </reference>
        </references>
      </pivotArea>
    </format>
    <format dxfId="308">
      <pivotArea dataOnly="0" labelOnly="1" outline="0" fieldPosition="0">
        <references count="1">
          <reference field="13" count="1">
            <x v="5"/>
          </reference>
        </references>
      </pivotArea>
    </format>
    <format dxfId="307">
      <pivotArea dataOnly="0" labelOnly="1" outline="0" fieldPosition="0">
        <references count="1">
          <reference field="13" count="1">
            <x v="6"/>
          </reference>
        </references>
      </pivotArea>
    </format>
    <format dxfId="306">
      <pivotArea dataOnly="0" labelOnly="1" outline="0" fieldPosition="0">
        <references count="1">
          <reference field="13" count="1">
            <x v="7"/>
          </reference>
        </references>
      </pivotArea>
    </format>
    <format dxfId="305">
      <pivotArea dataOnly="0" labelOnly="1" outline="0" fieldPosition="0">
        <references count="2">
          <reference field="13" count="1" selected="0">
            <x v="0"/>
          </reference>
          <reference field="20" count="2">
            <x v="19"/>
            <x v="35"/>
          </reference>
        </references>
      </pivotArea>
    </format>
    <format dxfId="304">
      <pivotArea dataOnly="0" labelOnly="1" outline="0" fieldPosition="0">
        <references count="2">
          <reference field="13" count="1" selected="0">
            <x v="1"/>
          </reference>
          <reference field="20" count="13">
            <x v="0"/>
            <x v="4"/>
            <x v="9"/>
            <x v="11"/>
            <x v="12"/>
            <x v="18"/>
            <x v="20"/>
            <x v="25"/>
            <x v="28"/>
            <x v="36"/>
            <x v="40"/>
            <x v="41"/>
            <x v="52"/>
          </reference>
        </references>
      </pivotArea>
    </format>
    <format dxfId="303">
      <pivotArea dataOnly="0" labelOnly="1" outline="0" fieldPosition="0">
        <references count="2">
          <reference field="13" count="1" selected="0">
            <x v="2"/>
          </reference>
          <reference field="20" count="5">
            <x v="2"/>
            <x v="8"/>
            <x v="15"/>
            <x v="29"/>
            <x v="33"/>
          </reference>
        </references>
      </pivotArea>
    </format>
    <format dxfId="302">
      <pivotArea dataOnly="0" labelOnly="1" outline="0" fieldPosition="0">
        <references count="2">
          <reference field="13" count="1" selected="0">
            <x v="3"/>
          </reference>
          <reference field="20" count="1">
            <x v="54"/>
          </reference>
        </references>
      </pivotArea>
    </format>
    <format dxfId="301">
      <pivotArea dataOnly="0" labelOnly="1" outline="0" fieldPosition="0">
        <references count="2">
          <reference field="13" count="1" selected="0">
            <x v="4"/>
          </reference>
          <reference field="20" count="12">
            <x v="14"/>
            <x v="17"/>
            <x v="21"/>
            <x v="22"/>
            <x v="23"/>
            <x v="24"/>
            <x v="30"/>
            <x v="38"/>
            <x v="42"/>
            <x v="44"/>
            <x v="51"/>
            <x v="53"/>
          </reference>
        </references>
      </pivotArea>
    </format>
    <format dxfId="300">
      <pivotArea dataOnly="0" labelOnly="1" outline="0" fieldPosition="0">
        <references count="2">
          <reference field="13" count="1" selected="0">
            <x v="5"/>
          </reference>
          <reference field="20" count="10">
            <x v="3"/>
            <x v="27"/>
            <x v="32"/>
            <x v="37"/>
            <x v="43"/>
            <x v="46"/>
            <x v="47"/>
            <x v="48"/>
            <x v="49"/>
            <x v="50"/>
          </reference>
        </references>
      </pivotArea>
    </format>
    <format dxfId="299">
      <pivotArea dataOnly="0" labelOnly="1" outline="0" fieldPosition="0">
        <references count="2">
          <reference field="13" count="1" selected="0">
            <x v="6"/>
          </reference>
          <reference field="20" count="2">
            <x v="16"/>
            <x v="26"/>
          </reference>
        </references>
      </pivotArea>
    </format>
    <format dxfId="298">
      <pivotArea dataOnly="0" labelOnly="1" outline="0" fieldPosition="0">
        <references count="2">
          <reference field="13" count="1" selected="0">
            <x v="7"/>
          </reference>
          <reference field="20" count="11">
            <x v="1"/>
            <x v="5"/>
            <x v="6"/>
            <x v="7"/>
            <x v="10"/>
            <x v="13"/>
            <x v="31"/>
            <x v="34"/>
            <x v="39"/>
            <x v="45"/>
            <x v="55"/>
          </reference>
        </references>
      </pivotArea>
    </format>
    <format dxfId="297">
      <pivotArea field="20" type="button" dataOnly="0" labelOnly="1" outline="0" axis="axisRow" fieldPosition="1"/>
    </format>
    <format dxfId="296">
      <pivotArea dataOnly="0" labelOnly="1" outline="0" fieldPosition="0">
        <references count="1">
          <reference field="13" count="1">
            <x v="0"/>
          </reference>
        </references>
      </pivotArea>
    </format>
    <format dxfId="295">
      <pivotArea dataOnly="0" labelOnly="1" outline="0" fieldPosition="0">
        <references count="1">
          <reference field="13" count="1">
            <x v="1"/>
          </reference>
        </references>
      </pivotArea>
    </format>
    <format dxfId="294">
      <pivotArea dataOnly="0" labelOnly="1" outline="0" fieldPosition="0">
        <references count="1">
          <reference field="13" count="1">
            <x v="2"/>
          </reference>
        </references>
      </pivotArea>
    </format>
    <format dxfId="293">
      <pivotArea dataOnly="0" labelOnly="1" outline="0" fieldPosition="0">
        <references count="1">
          <reference field="13" count="1">
            <x v="3"/>
          </reference>
        </references>
      </pivotArea>
    </format>
    <format dxfId="292">
      <pivotArea dataOnly="0" labelOnly="1" outline="0" fieldPosition="0">
        <references count="1">
          <reference field="13" count="1">
            <x v="4"/>
          </reference>
        </references>
      </pivotArea>
    </format>
    <format dxfId="291">
      <pivotArea dataOnly="0" labelOnly="1" outline="0" fieldPosition="0">
        <references count="1">
          <reference field="13" count="1">
            <x v="5"/>
          </reference>
        </references>
      </pivotArea>
    </format>
    <format dxfId="290">
      <pivotArea dataOnly="0" labelOnly="1" outline="0" fieldPosition="0">
        <references count="1">
          <reference field="13" count="1">
            <x v="6"/>
          </reference>
        </references>
      </pivotArea>
    </format>
    <format dxfId="289">
      <pivotArea dataOnly="0" labelOnly="1" outline="0" fieldPosition="0">
        <references count="1">
          <reference field="13" count="1">
            <x v="7"/>
          </reference>
        </references>
      </pivotArea>
    </format>
    <format dxfId="288">
      <pivotArea dataOnly="0" labelOnly="1" grandRow="1" outline="0" fieldPosition="0"/>
    </format>
    <format dxfId="287">
      <pivotArea dataOnly="0" labelOnly="1" outline="0" fieldPosition="0">
        <references count="2">
          <reference field="13" count="1" selected="0">
            <x v="0"/>
          </reference>
          <reference field="2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2"/>
            <x v="33"/>
            <x v="35"/>
            <x v="36"/>
            <x v="37"/>
            <x v="38"/>
            <x v="40"/>
            <x v="41"/>
            <x v="42"/>
            <x v="43"/>
            <x v="44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 dxfId="286">
      <pivotArea dataOnly="0" labelOnly="1" outline="0" fieldPosition="0">
        <references count="2">
          <reference field="13" count="1" selected="0">
            <x v="7"/>
          </reference>
          <reference field="20" count="6">
            <x v="13"/>
            <x v="31"/>
            <x v="34"/>
            <x v="39"/>
            <x v="45"/>
            <x v="55"/>
          </reference>
        </references>
      </pivotArea>
    </format>
    <format dxfId="285">
      <pivotArea outline="0" collapsedLevelsAreSubtotals="1" fieldPosition="0"/>
    </format>
    <format dxfId="284">
      <pivotArea dataOnly="0" labelOnly="1" outline="0" axis="axisValues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 rowHeaderCaption="Fuente de Financiamiento">
  <location ref="A2:C123" firstHeaderRow="1" firstDataRow="1" firstDataCol="2"/>
  <pivotFields count="2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Capitulo" compact="0" outline="0" multipleItemSelectionAllowed="1" showAll="0" defaultSubtotal="0"/>
    <pivotField name="Nombre" compact="0" outline="0" showAll="0" defaultSubtotal="0">
      <items count="7">
        <item x="3"/>
        <item x="5"/>
        <item x="4"/>
        <item x="1"/>
        <item x="2"/>
        <item x="6"/>
        <item x="0"/>
      </items>
    </pivotField>
    <pivotField compact="0" outline="0" showAll="0" defaultSubtotal="0"/>
    <pivotField axis="axisRow" compact="0" outline="0" showAll="0" defaultSubtotal="0">
      <items count="120"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42"/>
        <item x="114"/>
        <item x="43"/>
        <item x="111"/>
        <item x="40"/>
        <item x="2"/>
        <item x="107"/>
        <item x="108"/>
        <item x="109"/>
        <item x="83"/>
        <item x="44"/>
        <item x="110"/>
        <item x="45"/>
        <item x="14"/>
        <item x="15"/>
        <item x="97"/>
        <item x="26"/>
        <item x="87"/>
        <item x="46"/>
        <item x="18"/>
        <item x="19"/>
        <item x="88"/>
        <item x="89"/>
        <item x="112"/>
        <item x="47"/>
        <item x="6"/>
        <item x="20"/>
        <item x="105"/>
        <item x="106"/>
        <item x="21"/>
        <item x="78"/>
        <item x="115"/>
        <item x="16"/>
        <item x="84"/>
        <item x="48"/>
        <item x="49"/>
        <item x="50"/>
        <item x="51"/>
        <item x="28"/>
        <item x="52"/>
        <item x="53"/>
        <item x="24"/>
        <item x="85"/>
        <item x="3"/>
        <item x="27"/>
        <item x="90"/>
        <item x="29"/>
        <item x="104"/>
        <item x="82"/>
        <item x="7"/>
        <item x="86"/>
        <item x="91"/>
        <item x="8"/>
        <item x="12"/>
        <item x="30"/>
        <item x="31"/>
        <item x="54"/>
        <item x="55"/>
        <item x="56"/>
        <item x="32"/>
        <item x="116"/>
        <item x="98"/>
        <item x="57"/>
        <item x="99"/>
        <item x="17"/>
        <item x="4"/>
        <item x="9"/>
        <item x="58"/>
        <item x="10"/>
        <item x="11"/>
        <item x="5"/>
        <item x="59"/>
        <item x="34"/>
        <item x="41"/>
        <item x="92"/>
        <item x="60"/>
        <item x="35"/>
        <item x="36"/>
        <item x="25"/>
        <item x="0"/>
        <item x="81"/>
        <item x="79"/>
        <item x="1"/>
        <item x="13"/>
        <item x="61"/>
        <item x="117"/>
        <item x="62"/>
        <item x="100"/>
        <item x="101"/>
        <item x="93"/>
        <item x="102"/>
        <item x="22"/>
        <item x="103"/>
        <item x="80"/>
        <item x="23"/>
        <item x="113"/>
        <item x="37"/>
        <item x="118"/>
        <item x="119"/>
        <item x="94"/>
        <item x="95"/>
        <item x="96"/>
        <item x="33"/>
        <item x="38"/>
        <item x="39"/>
      </items>
    </pivotField>
    <pivotField axis="axisRow" compact="0" outline="0" showAll="0" defaultSubtotal="0">
      <items count="120">
        <item x="38"/>
        <item x="74"/>
        <item x="73"/>
        <item x="75"/>
        <item x="113"/>
        <item x="52"/>
        <item x="24"/>
        <item x="85"/>
        <item x="53"/>
        <item x="15"/>
        <item x="13"/>
        <item x="79"/>
        <item x="1"/>
        <item x="0"/>
        <item x="81"/>
        <item x="110"/>
        <item x="44"/>
        <item x="47"/>
        <item x="56"/>
        <item x="70"/>
        <item x="32"/>
        <item x="95"/>
        <item x="96"/>
        <item x="71"/>
        <item x="72"/>
        <item x="63"/>
        <item x="9"/>
        <item x="41"/>
        <item x="60"/>
        <item x="94"/>
        <item x="33"/>
        <item x="49"/>
        <item x="117"/>
        <item x="22"/>
        <item x="103"/>
        <item x="100"/>
        <item x="46"/>
        <item x="89"/>
        <item x="5"/>
        <item x="68"/>
        <item x="21"/>
        <item x="80"/>
        <item x="69"/>
        <item x="59"/>
        <item x="76"/>
        <item x="116"/>
        <item x="98"/>
        <item x="17"/>
        <item x="101"/>
        <item x="39"/>
        <item x="119"/>
        <item x="93"/>
        <item x="102"/>
        <item x="43"/>
        <item x="14"/>
        <item x="97"/>
        <item x="40"/>
        <item x="111"/>
        <item x="88"/>
        <item x="19"/>
        <item x="42"/>
        <item x="114"/>
        <item x="105"/>
        <item x="18"/>
        <item x="61"/>
        <item x="77"/>
        <item x="3"/>
        <item x="23"/>
        <item x="26"/>
        <item x="62"/>
        <item x="109"/>
        <item x="112"/>
        <item x="92"/>
        <item x="106"/>
        <item x="20"/>
        <item x="67"/>
        <item x="107"/>
        <item x="2"/>
        <item x="83"/>
        <item x="87"/>
        <item x="108"/>
        <item x="78"/>
        <item x="115"/>
        <item x="84"/>
        <item x="16"/>
        <item x="48"/>
        <item x="99"/>
        <item x="57"/>
        <item x="66"/>
        <item x="55"/>
        <item x="54"/>
        <item x="34"/>
        <item x="11"/>
        <item x="7"/>
        <item x="104"/>
        <item x="30"/>
        <item x="29"/>
        <item x="58"/>
        <item x="90"/>
        <item x="82"/>
        <item x="10"/>
        <item x="4"/>
        <item x="86"/>
        <item x="31"/>
        <item x="51"/>
        <item x="91"/>
        <item x="12"/>
        <item x="27"/>
        <item x="28"/>
        <item x="8"/>
        <item x="118"/>
        <item x="25"/>
        <item x="64"/>
        <item x="65"/>
        <item x="50"/>
        <item x="37"/>
        <item x="36"/>
        <item x="35"/>
        <item x="6"/>
        <item x="45"/>
      </items>
    </pivotField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24"/>
    <field x="25"/>
  </rowFields>
  <rowItems count="121">
    <i>
      <x/>
      <x v="25"/>
    </i>
    <i>
      <x v="1"/>
      <x v="112"/>
    </i>
    <i>
      <x v="2"/>
      <x v="113"/>
    </i>
    <i>
      <x v="3"/>
      <x v="88"/>
    </i>
    <i>
      <x v="4"/>
      <x v="75"/>
    </i>
    <i>
      <x v="5"/>
      <x v="39"/>
    </i>
    <i>
      <x v="6"/>
      <x v="42"/>
    </i>
    <i>
      <x v="7"/>
      <x v="19"/>
    </i>
    <i>
      <x v="8"/>
      <x v="23"/>
    </i>
    <i>
      <x v="9"/>
      <x v="24"/>
    </i>
    <i>
      <x v="10"/>
      <x v="2"/>
    </i>
    <i>
      <x v="11"/>
      <x v="1"/>
    </i>
    <i>
      <x v="12"/>
      <x v="3"/>
    </i>
    <i>
      <x v="13"/>
      <x v="44"/>
    </i>
    <i>
      <x v="14"/>
      <x v="65"/>
    </i>
    <i>
      <x v="15"/>
      <x v="60"/>
    </i>
    <i>
      <x v="16"/>
      <x v="61"/>
    </i>
    <i>
      <x v="17"/>
      <x v="53"/>
    </i>
    <i>
      <x v="18"/>
      <x v="57"/>
    </i>
    <i>
      <x v="19"/>
      <x v="56"/>
    </i>
    <i>
      <x v="20"/>
      <x v="77"/>
    </i>
    <i>
      <x v="21"/>
      <x v="76"/>
    </i>
    <i>
      <x v="22"/>
      <x v="80"/>
    </i>
    <i>
      <x v="23"/>
      <x v="70"/>
    </i>
    <i>
      <x v="24"/>
      <x v="78"/>
    </i>
    <i>
      <x v="25"/>
      <x v="16"/>
    </i>
    <i>
      <x v="26"/>
      <x v="15"/>
    </i>
    <i>
      <x v="27"/>
      <x v="119"/>
    </i>
    <i>
      <x v="28"/>
      <x v="54"/>
    </i>
    <i>
      <x v="29"/>
      <x v="9"/>
    </i>
    <i>
      <x v="30"/>
      <x v="55"/>
    </i>
    <i>
      <x v="31"/>
      <x v="68"/>
    </i>
    <i>
      <x v="32"/>
      <x v="79"/>
    </i>
    <i>
      <x v="33"/>
      <x v="36"/>
    </i>
    <i>
      <x v="34"/>
      <x v="63"/>
    </i>
    <i>
      <x v="35"/>
      <x v="59"/>
    </i>
    <i>
      <x v="36"/>
      <x v="58"/>
    </i>
    <i>
      <x v="37"/>
      <x v="37"/>
    </i>
    <i>
      <x v="38"/>
      <x v="71"/>
    </i>
    <i>
      <x v="39"/>
      <x v="17"/>
    </i>
    <i>
      <x v="40"/>
      <x v="118"/>
    </i>
    <i>
      <x v="41"/>
      <x v="74"/>
    </i>
    <i>
      <x v="42"/>
      <x v="62"/>
    </i>
    <i>
      <x v="43"/>
      <x v="73"/>
    </i>
    <i>
      <x v="44"/>
      <x v="40"/>
    </i>
    <i>
      <x v="45"/>
      <x v="81"/>
    </i>
    <i>
      <x v="46"/>
      <x v="82"/>
    </i>
    <i>
      <x v="47"/>
      <x v="84"/>
    </i>
    <i>
      <x v="48"/>
      <x v="83"/>
    </i>
    <i>
      <x v="49"/>
      <x v="85"/>
    </i>
    <i>
      <x v="50"/>
      <x v="31"/>
    </i>
    <i>
      <x v="51"/>
      <x v="114"/>
    </i>
    <i>
      <x v="52"/>
      <x v="104"/>
    </i>
    <i>
      <x v="53"/>
      <x v="108"/>
    </i>
    <i>
      <x v="54"/>
      <x v="5"/>
    </i>
    <i>
      <x v="55"/>
      <x v="8"/>
    </i>
    <i>
      <x v="56"/>
      <x v="6"/>
    </i>
    <i>
      <x v="57"/>
      <x v="7"/>
    </i>
    <i>
      <x v="58"/>
      <x v="66"/>
    </i>
    <i>
      <x v="59"/>
      <x v="107"/>
    </i>
    <i>
      <x v="60"/>
      <x v="98"/>
    </i>
    <i>
      <x v="61"/>
      <x v="96"/>
    </i>
    <i>
      <x v="62"/>
      <x v="94"/>
    </i>
    <i>
      <x v="63"/>
      <x v="99"/>
    </i>
    <i>
      <x v="64"/>
      <x v="93"/>
    </i>
    <i>
      <x v="65"/>
      <x v="102"/>
    </i>
    <i>
      <x v="66"/>
      <x v="105"/>
    </i>
    <i>
      <x v="67"/>
      <x v="109"/>
    </i>
    <i>
      <x v="68"/>
      <x v="106"/>
    </i>
    <i>
      <x v="69"/>
      <x v="95"/>
    </i>
    <i>
      <x v="70"/>
      <x v="103"/>
    </i>
    <i>
      <x v="71"/>
      <x v="90"/>
    </i>
    <i>
      <x v="72"/>
      <x v="89"/>
    </i>
    <i>
      <x v="73"/>
      <x v="18"/>
    </i>
    <i>
      <x v="74"/>
      <x v="20"/>
    </i>
    <i>
      <x v="75"/>
      <x v="45"/>
    </i>
    <i>
      <x v="76"/>
      <x v="46"/>
    </i>
    <i>
      <x v="77"/>
      <x v="87"/>
    </i>
    <i>
      <x v="78"/>
      <x v="86"/>
    </i>
    <i>
      <x v="79"/>
      <x v="47"/>
    </i>
    <i>
      <x v="80"/>
      <x v="101"/>
    </i>
    <i>
      <x v="81"/>
      <x v="26"/>
    </i>
    <i>
      <x v="82"/>
      <x v="97"/>
    </i>
    <i>
      <x v="83"/>
      <x v="100"/>
    </i>
    <i>
      <x v="84"/>
      <x v="92"/>
    </i>
    <i>
      <x v="85"/>
      <x v="38"/>
    </i>
    <i>
      <x v="86"/>
      <x v="43"/>
    </i>
    <i>
      <x v="87"/>
      <x v="91"/>
    </i>
    <i>
      <x v="88"/>
      <x v="27"/>
    </i>
    <i>
      <x v="89"/>
      <x v="72"/>
    </i>
    <i>
      <x v="90"/>
      <x v="28"/>
    </i>
    <i>
      <x v="91"/>
      <x v="117"/>
    </i>
    <i>
      <x v="92"/>
      <x v="116"/>
    </i>
    <i>
      <x v="93"/>
      <x v="111"/>
    </i>
    <i>
      <x v="94"/>
      <x v="13"/>
    </i>
    <i>
      <x v="95"/>
      <x v="14"/>
    </i>
    <i>
      <x v="96"/>
      <x v="11"/>
    </i>
    <i>
      <x v="97"/>
      <x v="12"/>
    </i>
    <i>
      <x v="98"/>
      <x v="10"/>
    </i>
    <i>
      <x v="99"/>
      <x v="64"/>
    </i>
    <i>
      <x v="100"/>
      <x v="32"/>
    </i>
    <i>
      <x v="101"/>
      <x v="69"/>
    </i>
    <i>
      <x v="102"/>
      <x v="35"/>
    </i>
    <i>
      <x v="103"/>
      <x v="48"/>
    </i>
    <i>
      <x v="104"/>
      <x v="51"/>
    </i>
    <i>
      <x v="105"/>
      <x v="52"/>
    </i>
    <i>
      <x v="106"/>
      <x v="33"/>
    </i>
    <i>
      <x v="107"/>
      <x v="34"/>
    </i>
    <i>
      <x v="108"/>
      <x v="41"/>
    </i>
    <i>
      <x v="109"/>
      <x v="67"/>
    </i>
    <i>
      <x v="110"/>
      <x v="4"/>
    </i>
    <i>
      <x v="111"/>
      <x v="115"/>
    </i>
    <i>
      <x v="112"/>
      <x v="110"/>
    </i>
    <i>
      <x v="113"/>
      <x v="50"/>
    </i>
    <i>
      <x v="114"/>
      <x v="29"/>
    </i>
    <i>
      <x v="115"/>
      <x v="21"/>
    </i>
    <i>
      <x v="116"/>
      <x v="22"/>
    </i>
    <i>
      <x v="117"/>
      <x v="30"/>
    </i>
    <i>
      <x v="118"/>
      <x/>
    </i>
    <i>
      <x v="119"/>
      <x v="49"/>
    </i>
    <i t="grand">
      <x/>
    </i>
  </rowItems>
  <colItems count="1">
    <i/>
  </colItems>
  <dataFields count="1">
    <dataField name="Presupuesto 2023 " fld="28" baseField="2" baseItem="1" numFmtId="4"/>
  </dataFields>
  <formats count="249">
    <format dxfId="283">
      <pivotArea field="22" type="button" dataOnly="0" labelOnly="1" outline="0"/>
    </format>
    <format dxfId="282">
      <pivotArea field="24" type="button" dataOnly="0" labelOnly="1" outline="0" axis="axisRow" fieldPosition="0"/>
    </format>
    <format dxfId="281">
      <pivotArea field="25" type="button" dataOnly="0" labelOnly="1" outline="0" axis="axisRow" fieldPosition="1"/>
    </format>
    <format dxfId="280">
      <pivotArea dataOnly="0" labelOnly="1" outline="0" axis="axisValues" fieldPosition="0"/>
    </format>
    <format dxfId="279">
      <pivotArea field="24" type="button" dataOnly="0" labelOnly="1" outline="0" axis="axisRow" fieldPosition="0"/>
    </format>
    <format dxfId="278">
      <pivotArea field="25" type="button" dataOnly="0" labelOnly="1" outline="0" axis="axisRow" fieldPosition="1"/>
    </format>
    <format dxfId="277">
      <pivotArea dataOnly="0" labelOnly="1" outline="0" axis="axisValues" fieldPosition="0"/>
    </format>
    <format dxfId="276">
      <pivotArea dataOnly="0" labelOnly="1" outline="0" fieldPosition="0">
        <references count="2">
          <reference field="24" count="1" selected="0">
            <x v="0"/>
          </reference>
          <reference field="25" count="1">
            <x v="25"/>
          </reference>
        </references>
      </pivotArea>
    </format>
    <format dxfId="275">
      <pivotArea dataOnly="0" labelOnly="1" outline="0" fieldPosition="0">
        <references count="2">
          <reference field="24" count="1" selected="0">
            <x v="1"/>
          </reference>
          <reference field="25" count="1">
            <x v="112"/>
          </reference>
        </references>
      </pivotArea>
    </format>
    <format dxfId="274">
      <pivotArea dataOnly="0" labelOnly="1" outline="0" fieldPosition="0">
        <references count="2">
          <reference field="24" count="1" selected="0">
            <x v="2"/>
          </reference>
          <reference field="25" count="1">
            <x v="113"/>
          </reference>
        </references>
      </pivotArea>
    </format>
    <format dxfId="273">
      <pivotArea dataOnly="0" labelOnly="1" outline="0" fieldPosition="0">
        <references count="2">
          <reference field="24" count="1" selected="0">
            <x v="3"/>
          </reference>
          <reference field="25" count="1">
            <x v="88"/>
          </reference>
        </references>
      </pivotArea>
    </format>
    <format dxfId="272">
      <pivotArea dataOnly="0" labelOnly="1" outline="0" fieldPosition="0">
        <references count="2">
          <reference field="24" count="1" selected="0">
            <x v="4"/>
          </reference>
          <reference field="25" count="1">
            <x v="75"/>
          </reference>
        </references>
      </pivotArea>
    </format>
    <format dxfId="271">
      <pivotArea dataOnly="0" labelOnly="1" outline="0" fieldPosition="0">
        <references count="2">
          <reference field="24" count="1" selected="0">
            <x v="5"/>
          </reference>
          <reference field="25" count="1">
            <x v="39"/>
          </reference>
        </references>
      </pivotArea>
    </format>
    <format dxfId="270">
      <pivotArea dataOnly="0" labelOnly="1" outline="0" fieldPosition="0">
        <references count="2">
          <reference field="24" count="1" selected="0">
            <x v="6"/>
          </reference>
          <reference field="25" count="1">
            <x v="42"/>
          </reference>
        </references>
      </pivotArea>
    </format>
    <format dxfId="269">
      <pivotArea dataOnly="0" labelOnly="1" outline="0" fieldPosition="0">
        <references count="2">
          <reference field="24" count="1" selected="0">
            <x v="7"/>
          </reference>
          <reference field="25" count="1">
            <x v="19"/>
          </reference>
        </references>
      </pivotArea>
    </format>
    <format dxfId="268">
      <pivotArea dataOnly="0" labelOnly="1" outline="0" fieldPosition="0">
        <references count="2">
          <reference field="24" count="1" selected="0">
            <x v="8"/>
          </reference>
          <reference field="25" count="1">
            <x v="23"/>
          </reference>
        </references>
      </pivotArea>
    </format>
    <format dxfId="267">
      <pivotArea dataOnly="0" labelOnly="1" outline="0" fieldPosition="0">
        <references count="2">
          <reference field="24" count="1" selected="0">
            <x v="9"/>
          </reference>
          <reference field="25" count="1">
            <x v="24"/>
          </reference>
        </references>
      </pivotArea>
    </format>
    <format dxfId="266">
      <pivotArea dataOnly="0" labelOnly="1" outline="0" fieldPosition="0">
        <references count="2">
          <reference field="24" count="1" selected="0">
            <x v="10"/>
          </reference>
          <reference field="25" count="1">
            <x v="2"/>
          </reference>
        </references>
      </pivotArea>
    </format>
    <format dxfId="265">
      <pivotArea dataOnly="0" labelOnly="1" outline="0" fieldPosition="0">
        <references count="2">
          <reference field="24" count="1" selected="0">
            <x v="11"/>
          </reference>
          <reference field="25" count="1">
            <x v="1"/>
          </reference>
        </references>
      </pivotArea>
    </format>
    <format dxfId="264">
      <pivotArea dataOnly="0" labelOnly="1" outline="0" fieldPosition="0">
        <references count="2">
          <reference field="24" count="1" selected="0">
            <x v="12"/>
          </reference>
          <reference field="25" count="1">
            <x v="3"/>
          </reference>
        </references>
      </pivotArea>
    </format>
    <format dxfId="263">
      <pivotArea dataOnly="0" labelOnly="1" outline="0" fieldPosition="0">
        <references count="2">
          <reference field="24" count="1" selected="0">
            <x v="13"/>
          </reference>
          <reference field="25" count="1">
            <x v="44"/>
          </reference>
        </references>
      </pivotArea>
    </format>
    <format dxfId="262">
      <pivotArea dataOnly="0" labelOnly="1" outline="0" fieldPosition="0">
        <references count="2">
          <reference field="24" count="1" selected="0">
            <x v="14"/>
          </reference>
          <reference field="25" count="1">
            <x v="65"/>
          </reference>
        </references>
      </pivotArea>
    </format>
    <format dxfId="261">
      <pivotArea dataOnly="0" labelOnly="1" outline="0" fieldPosition="0">
        <references count="2">
          <reference field="24" count="1" selected="0">
            <x v="15"/>
          </reference>
          <reference field="25" count="1">
            <x v="60"/>
          </reference>
        </references>
      </pivotArea>
    </format>
    <format dxfId="260">
      <pivotArea dataOnly="0" labelOnly="1" outline="0" fieldPosition="0">
        <references count="2">
          <reference field="24" count="1" selected="0">
            <x v="16"/>
          </reference>
          <reference field="25" count="1">
            <x v="61"/>
          </reference>
        </references>
      </pivotArea>
    </format>
    <format dxfId="259">
      <pivotArea dataOnly="0" labelOnly="1" outline="0" fieldPosition="0">
        <references count="2">
          <reference field="24" count="1" selected="0">
            <x v="17"/>
          </reference>
          <reference field="25" count="1">
            <x v="53"/>
          </reference>
        </references>
      </pivotArea>
    </format>
    <format dxfId="258">
      <pivotArea dataOnly="0" labelOnly="1" outline="0" fieldPosition="0">
        <references count="2">
          <reference field="24" count="1" selected="0">
            <x v="18"/>
          </reference>
          <reference field="25" count="1">
            <x v="57"/>
          </reference>
        </references>
      </pivotArea>
    </format>
    <format dxfId="257">
      <pivotArea dataOnly="0" labelOnly="1" outline="0" fieldPosition="0">
        <references count="2">
          <reference field="24" count="1" selected="0">
            <x v="19"/>
          </reference>
          <reference field="25" count="1">
            <x v="56"/>
          </reference>
        </references>
      </pivotArea>
    </format>
    <format dxfId="256">
      <pivotArea dataOnly="0" labelOnly="1" outline="0" fieldPosition="0">
        <references count="2">
          <reference field="24" count="1" selected="0">
            <x v="20"/>
          </reference>
          <reference field="25" count="1">
            <x v="77"/>
          </reference>
        </references>
      </pivotArea>
    </format>
    <format dxfId="255">
      <pivotArea dataOnly="0" labelOnly="1" outline="0" fieldPosition="0">
        <references count="2">
          <reference field="24" count="1" selected="0">
            <x v="21"/>
          </reference>
          <reference field="25" count="1">
            <x v="76"/>
          </reference>
        </references>
      </pivotArea>
    </format>
    <format dxfId="254">
      <pivotArea dataOnly="0" labelOnly="1" outline="0" fieldPosition="0">
        <references count="2">
          <reference field="24" count="1" selected="0">
            <x v="22"/>
          </reference>
          <reference field="25" count="1">
            <x v="80"/>
          </reference>
        </references>
      </pivotArea>
    </format>
    <format dxfId="253">
      <pivotArea dataOnly="0" labelOnly="1" outline="0" fieldPosition="0">
        <references count="2">
          <reference field="24" count="1" selected="0">
            <x v="23"/>
          </reference>
          <reference field="25" count="1">
            <x v="70"/>
          </reference>
        </references>
      </pivotArea>
    </format>
    <format dxfId="252">
      <pivotArea dataOnly="0" labelOnly="1" outline="0" fieldPosition="0">
        <references count="2">
          <reference field="24" count="1" selected="0">
            <x v="24"/>
          </reference>
          <reference field="25" count="1">
            <x v="78"/>
          </reference>
        </references>
      </pivotArea>
    </format>
    <format dxfId="251">
      <pivotArea dataOnly="0" labelOnly="1" outline="0" fieldPosition="0">
        <references count="2">
          <reference field="24" count="1" selected="0">
            <x v="25"/>
          </reference>
          <reference field="25" count="1">
            <x v="16"/>
          </reference>
        </references>
      </pivotArea>
    </format>
    <format dxfId="250">
      <pivotArea dataOnly="0" labelOnly="1" outline="0" fieldPosition="0">
        <references count="2">
          <reference field="24" count="1" selected="0">
            <x v="26"/>
          </reference>
          <reference field="25" count="1">
            <x v="15"/>
          </reference>
        </references>
      </pivotArea>
    </format>
    <format dxfId="249">
      <pivotArea dataOnly="0" labelOnly="1" outline="0" fieldPosition="0">
        <references count="2">
          <reference field="24" count="1" selected="0">
            <x v="27"/>
          </reference>
          <reference field="25" count="1">
            <x v="119"/>
          </reference>
        </references>
      </pivotArea>
    </format>
    <format dxfId="248">
      <pivotArea dataOnly="0" labelOnly="1" outline="0" fieldPosition="0">
        <references count="2">
          <reference field="24" count="1" selected="0">
            <x v="28"/>
          </reference>
          <reference field="25" count="1">
            <x v="54"/>
          </reference>
        </references>
      </pivotArea>
    </format>
    <format dxfId="247">
      <pivotArea dataOnly="0" labelOnly="1" outline="0" fieldPosition="0">
        <references count="2">
          <reference field="24" count="1" selected="0">
            <x v="29"/>
          </reference>
          <reference field="25" count="1">
            <x v="9"/>
          </reference>
        </references>
      </pivotArea>
    </format>
    <format dxfId="246">
      <pivotArea dataOnly="0" labelOnly="1" outline="0" fieldPosition="0">
        <references count="2">
          <reference field="24" count="1" selected="0">
            <x v="30"/>
          </reference>
          <reference field="25" count="1">
            <x v="55"/>
          </reference>
        </references>
      </pivotArea>
    </format>
    <format dxfId="245">
      <pivotArea dataOnly="0" labelOnly="1" outline="0" fieldPosition="0">
        <references count="2">
          <reference field="24" count="1" selected="0">
            <x v="31"/>
          </reference>
          <reference field="25" count="1">
            <x v="68"/>
          </reference>
        </references>
      </pivotArea>
    </format>
    <format dxfId="244">
      <pivotArea dataOnly="0" labelOnly="1" outline="0" fieldPosition="0">
        <references count="2">
          <reference field="24" count="1" selected="0">
            <x v="32"/>
          </reference>
          <reference field="25" count="1">
            <x v="79"/>
          </reference>
        </references>
      </pivotArea>
    </format>
    <format dxfId="243">
      <pivotArea dataOnly="0" labelOnly="1" outline="0" fieldPosition="0">
        <references count="2">
          <reference field="24" count="1" selected="0">
            <x v="33"/>
          </reference>
          <reference field="25" count="1">
            <x v="36"/>
          </reference>
        </references>
      </pivotArea>
    </format>
    <format dxfId="242">
      <pivotArea dataOnly="0" labelOnly="1" outline="0" fieldPosition="0">
        <references count="2">
          <reference field="24" count="1" selected="0">
            <x v="34"/>
          </reference>
          <reference field="25" count="1">
            <x v="63"/>
          </reference>
        </references>
      </pivotArea>
    </format>
    <format dxfId="241">
      <pivotArea dataOnly="0" labelOnly="1" outline="0" fieldPosition="0">
        <references count="2">
          <reference field="24" count="1" selected="0">
            <x v="35"/>
          </reference>
          <reference field="25" count="1">
            <x v="59"/>
          </reference>
        </references>
      </pivotArea>
    </format>
    <format dxfId="240">
      <pivotArea dataOnly="0" labelOnly="1" outline="0" fieldPosition="0">
        <references count="2">
          <reference field="24" count="1" selected="0">
            <x v="36"/>
          </reference>
          <reference field="25" count="1">
            <x v="58"/>
          </reference>
        </references>
      </pivotArea>
    </format>
    <format dxfId="239">
      <pivotArea dataOnly="0" labelOnly="1" outline="0" fieldPosition="0">
        <references count="2">
          <reference field="24" count="1" selected="0">
            <x v="37"/>
          </reference>
          <reference field="25" count="1">
            <x v="37"/>
          </reference>
        </references>
      </pivotArea>
    </format>
    <format dxfId="238">
      <pivotArea dataOnly="0" labelOnly="1" outline="0" fieldPosition="0">
        <references count="2">
          <reference field="24" count="1" selected="0">
            <x v="38"/>
          </reference>
          <reference field="25" count="1">
            <x v="71"/>
          </reference>
        </references>
      </pivotArea>
    </format>
    <format dxfId="237">
      <pivotArea dataOnly="0" labelOnly="1" outline="0" fieldPosition="0">
        <references count="2">
          <reference field="24" count="1" selected="0">
            <x v="39"/>
          </reference>
          <reference field="25" count="1">
            <x v="17"/>
          </reference>
        </references>
      </pivotArea>
    </format>
    <format dxfId="236">
      <pivotArea dataOnly="0" labelOnly="1" outline="0" fieldPosition="0">
        <references count="2">
          <reference field="24" count="1" selected="0">
            <x v="40"/>
          </reference>
          <reference field="25" count="1">
            <x v="118"/>
          </reference>
        </references>
      </pivotArea>
    </format>
    <format dxfId="235">
      <pivotArea dataOnly="0" labelOnly="1" outline="0" fieldPosition="0">
        <references count="2">
          <reference field="24" count="1" selected="0">
            <x v="41"/>
          </reference>
          <reference field="25" count="1">
            <x v="74"/>
          </reference>
        </references>
      </pivotArea>
    </format>
    <format dxfId="234">
      <pivotArea dataOnly="0" labelOnly="1" outline="0" fieldPosition="0">
        <references count="2">
          <reference field="24" count="1" selected="0">
            <x v="42"/>
          </reference>
          <reference field="25" count="1">
            <x v="62"/>
          </reference>
        </references>
      </pivotArea>
    </format>
    <format dxfId="233">
      <pivotArea dataOnly="0" labelOnly="1" outline="0" fieldPosition="0">
        <references count="2">
          <reference field="24" count="1" selected="0">
            <x v="43"/>
          </reference>
          <reference field="25" count="1">
            <x v="73"/>
          </reference>
        </references>
      </pivotArea>
    </format>
    <format dxfId="232">
      <pivotArea dataOnly="0" labelOnly="1" outline="0" fieldPosition="0">
        <references count="2">
          <reference field="24" count="1" selected="0">
            <x v="44"/>
          </reference>
          <reference field="25" count="1">
            <x v="40"/>
          </reference>
        </references>
      </pivotArea>
    </format>
    <format dxfId="231">
      <pivotArea dataOnly="0" labelOnly="1" outline="0" fieldPosition="0">
        <references count="2">
          <reference field="24" count="1" selected="0">
            <x v="45"/>
          </reference>
          <reference field="25" count="1">
            <x v="81"/>
          </reference>
        </references>
      </pivotArea>
    </format>
    <format dxfId="230">
      <pivotArea dataOnly="0" labelOnly="1" outline="0" fieldPosition="0">
        <references count="2">
          <reference field="24" count="1" selected="0">
            <x v="46"/>
          </reference>
          <reference field="25" count="1">
            <x v="82"/>
          </reference>
        </references>
      </pivotArea>
    </format>
    <format dxfId="229">
      <pivotArea dataOnly="0" labelOnly="1" outline="0" fieldPosition="0">
        <references count="2">
          <reference field="24" count="1" selected="0">
            <x v="47"/>
          </reference>
          <reference field="25" count="1">
            <x v="84"/>
          </reference>
        </references>
      </pivotArea>
    </format>
    <format dxfId="228">
      <pivotArea dataOnly="0" labelOnly="1" outline="0" fieldPosition="0">
        <references count="2">
          <reference field="24" count="1" selected="0">
            <x v="48"/>
          </reference>
          <reference field="25" count="1">
            <x v="83"/>
          </reference>
        </references>
      </pivotArea>
    </format>
    <format dxfId="227">
      <pivotArea dataOnly="0" labelOnly="1" outline="0" fieldPosition="0">
        <references count="2">
          <reference field="24" count="1" selected="0">
            <x v="49"/>
          </reference>
          <reference field="25" count="1">
            <x v="85"/>
          </reference>
        </references>
      </pivotArea>
    </format>
    <format dxfId="226">
      <pivotArea dataOnly="0" labelOnly="1" outline="0" fieldPosition="0">
        <references count="2">
          <reference field="24" count="1" selected="0">
            <x v="50"/>
          </reference>
          <reference field="25" count="1">
            <x v="31"/>
          </reference>
        </references>
      </pivotArea>
    </format>
    <format dxfId="225">
      <pivotArea dataOnly="0" labelOnly="1" outline="0" fieldPosition="0">
        <references count="2">
          <reference field="24" count="1" selected="0">
            <x v="51"/>
          </reference>
          <reference field="25" count="1">
            <x v="114"/>
          </reference>
        </references>
      </pivotArea>
    </format>
    <format dxfId="224">
      <pivotArea dataOnly="0" labelOnly="1" outline="0" fieldPosition="0">
        <references count="2">
          <reference field="24" count="1" selected="0">
            <x v="52"/>
          </reference>
          <reference field="25" count="1">
            <x v="104"/>
          </reference>
        </references>
      </pivotArea>
    </format>
    <format dxfId="223">
      <pivotArea dataOnly="0" labelOnly="1" outline="0" fieldPosition="0">
        <references count="2">
          <reference field="24" count="1" selected="0">
            <x v="53"/>
          </reference>
          <reference field="25" count="1">
            <x v="108"/>
          </reference>
        </references>
      </pivotArea>
    </format>
    <format dxfId="222">
      <pivotArea dataOnly="0" labelOnly="1" outline="0" fieldPosition="0">
        <references count="2">
          <reference field="24" count="1" selected="0">
            <x v="54"/>
          </reference>
          <reference field="25" count="1">
            <x v="5"/>
          </reference>
        </references>
      </pivotArea>
    </format>
    <format dxfId="221">
      <pivotArea dataOnly="0" labelOnly="1" outline="0" fieldPosition="0">
        <references count="2">
          <reference field="24" count="1" selected="0">
            <x v="55"/>
          </reference>
          <reference field="25" count="1">
            <x v="8"/>
          </reference>
        </references>
      </pivotArea>
    </format>
    <format dxfId="220">
      <pivotArea dataOnly="0" labelOnly="1" outline="0" fieldPosition="0">
        <references count="2">
          <reference field="24" count="1" selected="0">
            <x v="56"/>
          </reference>
          <reference field="25" count="1">
            <x v="6"/>
          </reference>
        </references>
      </pivotArea>
    </format>
    <format dxfId="219">
      <pivotArea dataOnly="0" labelOnly="1" outline="0" fieldPosition="0">
        <references count="2">
          <reference field="24" count="1" selected="0">
            <x v="57"/>
          </reference>
          <reference field="25" count="1">
            <x v="7"/>
          </reference>
        </references>
      </pivotArea>
    </format>
    <format dxfId="218">
      <pivotArea dataOnly="0" labelOnly="1" outline="0" fieldPosition="0">
        <references count="2">
          <reference field="24" count="1" selected="0">
            <x v="58"/>
          </reference>
          <reference field="25" count="1">
            <x v="66"/>
          </reference>
        </references>
      </pivotArea>
    </format>
    <format dxfId="217">
      <pivotArea dataOnly="0" labelOnly="1" outline="0" fieldPosition="0">
        <references count="2">
          <reference field="24" count="1" selected="0">
            <x v="59"/>
          </reference>
          <reference field="25" count="1">
            <x v="107"/>
          </reference>
        </references>
      </pivotArea>
    </format>
    <format dxfId="216">
      <pivotArea dataOnly="0" labelOnly="1" outline="0" fieldPosition="0">
        <references count="2">
          <reference field="24" count="1" selected="0">
            <x v="60"/>
          </reference>
          <reference field="25" count="1">
            <x v="98"/>
          </reference>
        </references>
      </pivotArea>
    </format>
    <format dxfId="215">
      <pivotArea dataOnly="0" labelOnly="1" outline="0" fieldPosition="0">
        <references count="2">
          <reference field="24" count="1" selected="0">
            <x v="61"/>
          </reference>
          <reference field="25" count="1">
            <x v="96"/>
          </reference>
        </references>
      </pivotArea>
    </format>
    <format dxfId="214">
      <pivotArea dataOnly="0" labelOnly="1" outline="0" fieldPosition="0">
        <references count="2">
          <reference field="24" count="1" selected="0">
            <x v="62"/>
          </reference>
          <reference field="25" count="1">
            <x v="94"/>
          </reference>
        </references>
      </pivotArea>
    </format>
    <format dxfId="213">
      <pivotArea dataOnly="0" labelOnly="1" outline="0" fieldPosition="0">
        <references count="2">
          <reference field="24" count="1" selected="0">
            <x v="63"/>
          </reference>
          <reference field="25" count="1">
            <x v="99"/>
          </reference>
        </references>
      </pivotArea>
    </format>
    <format dxfId="212">
      <pivotArea dataOnly="0" labelOnly="1" outline="0" fieldPosition="0">
        <references count="2">
          <reference field="24" count="1" selected="0">
            <x v="64"/>
          </reference>
          <reference field="25" count="1">
            <x v="93"/>
          </reference>
        </references>
      </pivotArea>
    </format>
    <format dxfId="211">
      <pivotArea dataOnly="0" labelOnly="1" outline="0" fieldPosition="0">
        <references count="2">
          <reference field="24" count="1" selected="0">
            <x v="65"/>
          </reference>
          <reference field="25" count="1">
            <x v="102"/>
          </reference>
        </references>
      </pivotArea>
    </format>
    <format dxfId="210">
      <pivotArea dataOnly="0" labelOnly="1" outline="0" fieldPosition="0">
        <references count="2">
          <reference field="24" count="1" selected="0">
            <x v="66"/>
          </reference>
          <reference field="25" count="1">
            <x v="105"/>
          </reference>
        </references>
      </pivotArea>
    </format>
    <format dxfId="209">
      <pivotArea dataOnly="0" labelOnly="1" outline="0" fieldPosition="0">
        <references count="2">
          <reference field="24" count="1" selected="0">
            <x v="67"/>
          </reference>
          <reference field="25" count="1">
            <x v="109"/>
          </reference>
        </references>
      </pivotArea>
    </format>
    <format dxfId="208">
      <pivotArea dataOnly="0" labelOnly="1" outline="0" fieldPosition="0">
        <references count="2">
          <reference field="24" count="1" selected="0">
            <x v="68"/>
          </reference>
          <reference field="25" count="1">
            <x v="106"/>
          </reference>
        </references>
      </pivotArea>
    </format>
    <format dxfId="207">
      <pivotArea dataOnly="0" labelOnly="1" outline="0" fieldPosition="0">
        <references count="2">
          <reference field="24" count="1" selected="0">
            <x v="69"/>
          </reference>
          <reference field="25" count="1">
            <x v="95"/>
          </reference>
        </references>
      </pivotArea>
    </format>
    <format dxfId="206">
      <pivotArea dataOnly="0" labelOnly="1" outline="0" fieldPosition="0">
        <references count="2">
          <reference field="24" count="1" selected="0">
            <x v="70"/>
          </reference>
          <reference field="25" count="1">
            <x v="103"/>
          </reference>
        </references>
      </pivotArea>
    </format>
    <format dxfId="205">
      <pivotArea dataOnly="0" labelOnly="1" outline="0" fieldPosition="0">
        <references count="2">
          <reference field="24" count="1" selected="0">
            <x v="71"/>
          </reference>
          <reference field="25" count="1">
            <x v="90"/>
          </reference>
        </references>
      </pivotArea>
    </format>
    <format dxfId="204">
      <pivotArea dataOnly="0" labelOnly="1" outline="0" fieldPosition="0">
        <references count="2">
          <reference field="24" count="1" selected="0">
            <x v="72"/>
          </reference>
          <reference field="25" count="1">
            <x v="89"/>
          </reference>
        </references>
      </pivotArea>
    </format>
    <format dxfId="203">
      <pivotArea dataOnly="0" labelOnly="1" outline="0" fieldPosition="0">
        <references count="2">
          <reference field="24" count="1" selected="0">
            <x v="73"/>
          </reference>
          <reference field="25" count="1">
            <x v="18"/>
          </reference>
        </references>
      </pivotArea>
    </format>
    <format dxfId="202">
      <pivotArea dataOnly="0" labelOnly="1" outline="0" fieldPosition="0">
        <references count="2">
          <reference field="24" count="1" selected="0">
            <x v="74"/>
          </reference>
          <reference field="25" count="1">
            <x v="20"/>
          </reference>
        </references>
      </pivotArea>
    </format>
    <format dxfId="201">
      <pivotArea dataOnly="0" labelOnly="1" outline="0" fieldPosition="0">
        <references count="2">
          <reference field="24" count="1" selected="0">
            <x v="75"/>
          </reference>
          <reference field="25" count="1">
            <x v="45"/>
          </reference>
        </references>
      </pivotArea>
    </format>
    <format dxfId="200">
      <pivotArea dataOnly="0" labelOnly="1" outline="0" fieldPosition="0">
        <references count="2">
          <reference field="24" count="1" selected="0">
            <x v="76"/>
          </reference>
          <reference field="25" count="1">
            <x v="46"/>
          </reference>
        </references>
      </pivotArea>
    </format>
    <format dxfId="199">
      <pivotArea dataOnly="0" labelOnly="1" outline="0" fieldPosition="0">
        <references count="2">
          <reference field="24" count="1" selected="0">
            <x v="77"/>
          </reference>
          <reference field="25" count="1">
            <x v="87"/>
          </reference>
        </references>
      </pivotArea>
    </format>
    <format dxfId="198">
      <pivotArea dataOnly="0" labelOnly="1" outline="0" fieldPosition="0">
        <references count="2">
          <reference field="24" count="1" selected="0">
            <x v="78"/>
          </reference>
          <reference field="25" count="1">
            <x v="86"/>
          </reference>
        </references>
      </pivotArea>
    </format>
    <format dxfId="197">
      <pivotArea dataOnly="0" labelOnly="1" outline="0" fieldPosition="0">
        <references count="2">
          <reference field="24" count="1" selected="0">
            <x v="79"/>
          </reference>
          <reference field="25" count="1">
            <x v="47"/>
          </reference>
        </references>
      </pivotArea>
    </format>
    <format dxfId="196">
      <pivotArea dataOnly="0" labelOnly="1" outline="0" fieldPosition="0">
        <references count="2">
          <reference field="24" count="1" selected="0">
            <x v="80"/>
          </reference>
          <reference field="25" count="1">
            <x v="101"/>
          </reference>
        </references>
      </pivotArea>
    </format>
    <format dxfId="195">
      <pivotArea dataOnly="0" labelOnly="1" outline="0" fieldPosition="0">
        <references count="2">
          <reference field="24" count="1" selected="0">
            <x v="81"/>
          </reference>
          <reference field="25" count="1">
            <x v="26"/>
          </reference>
        </references>
      </pivotArea>
    </format>
    <format dxfId="194">
      <pivotArea dataOnly="0" labelOnly="1" outline="0" fieldPosition="0">
        <references count="2">
          <reference field="24" count="1" selected="0">
            <x v="82"/>
          </reference>
          <reference field="25" count="1">
            <x v="97"/>
          </reference>
        </references>
      </pivotArea>
    </format>
    <format dxfId="193">
      <pivotArea dataOnly="0" labelOnly="1" outline="0" fieldPosition="0">
        <references count="2">
          <reference field="24" count="1" selected="0">
            <x v="83"/>
          </reference>
          <reference field="25" count="1">
            <x v="100"/>
          </reference>
        </references>
      </pivotArea>
    </format>
    <format dxfId="192">
      <pivotArea dataOnly="0" labelOnly="1" outline="0" fieldPosition="0">
        <references count="2">
          <reference field="24" count="1" selected="0">
            <x v="84"/>
          </reference>
          <reference field="25" count="1">
            <x v="92"/>
          </reference>
        </references>
      </pivotArea>
    </format>
    <format dxfId="191">
      <pivotArea dataOnly="0" labelOnly="1" outline="0" fieldPosition="0">
        <references count="2">
          <reference field="24" count="1" selected="0">
            <x v="85"/>
          </reference>
          <reference field="25" count="1">
            <x v="38"/>
          </reference>
        </references>
      </pivotArea>
    </format>
    <format dxfId="190">
      <pivotArea dataOnly="0" labelOnly="1" outline="0" fieldPosition="0">
        <references count="2">
          <reference field="24" count="1" selected="0">
            <x v="86"/>
          </reference>
          <reference field="25" count="1">
            <x v="43"/>
          </reference>
        </references>
      </pivotArea>
    </format>
    <format dxfId="189">
      <pivotArea dataOnly="0" labelOnly="1" outline="0" fieldPosition="0">
        <references count="2">
          <reference field="24" count="1" selected="0">
            <x v="87"/>
          </reference>
          <reference field="25" count="1">
            <x v="91"/>
          </reference>
        </references>
      </pivotArea>
    </format>
    <format dxfId="188">
      <pivotArea dataOnly="0" labelOnly="1" outline="0" fieldPosition="0">
        <references count="2">
          <reference field="24" count="1" selected="0">
            <x v="88"/>
          </reference>
          <reference field="25" count="1">
            <x v="27"/>
          </reference>
        </references>
      </pivotArea>
    </format>
    <format dxfId="187">
      <pivotArea dataOnly="0" labelOnly="1" outline="0" fieldPosition="0">
        <references count="2">
          <reference field="24" count="1" selected="0">
            <x v="89"/>
          </reference>
          <reference field="25" count="1">
            <x v="72"/>
          </reference>
        </references>
      </pivotArea>
    </format>
    <format dxfId="186">
      <pivotArea dataOnly="0" labelOnly="1" outline="0" fieldPosition="0">
        <references count="2">
          <reference field="24" count="1" selected="0">
            <x v="90"/>
          </reference>
          <reference field="25" count="1">
            <x v="28"/>
          </reference>
        </references>
      </pivotArea>
    </format>
    <format dxfId="185">
      <pivotArea dataOnly="0" labelOnly="1" outline="0" fieldPosition="0">
        <references count="2">
          <reference field="24" count="1" selected="0">
            <x v="91"/>
          </reference>
          <reference field="25" count="1">
            <x v="117"/>
          </reference>
        </references>
      </pivotArea>
    </format>
    <format dxfId="184">
      <pivotArea dataOnly="0" labelOnly="1" outline="0" fieldPosition="0">
        <references count="2">
          <reference field="24" count="1" selected="0">
            <x v="92"/>
          </reference>
          <reference field="25" count="1">
            <x v="116"/>
          </reference>
        </references>
      </pivotArea>
    </format>
    <format dxfId="183">
      <pivotArea dataOnly="0" labelOnly="1" outline="0" fieldPosition="0">
        <references count="2">
          <reference field="24" count="1" selected="0">
            <x v="93"/>
          </reference>
          <reference field="25" count="1">
            <x v="111"/>
          </reference>
        </references>
      </pivotArea>
    </format>
    <format dxfId="182">
      <pivotArea dataOnly="0" labelOnly="1" outline="0" fieldPosition="0">
        <references count="2">
          <reference field="24" count="1" selected="0">
            <x v="94"/>
          </reference>
          <reference field="25" count="1">
            <x v="13"/>
          </reference>
        </references>
      </pivotArea>
    </format>
    <format dxfId="181">
      <pivotArea dataOnly="0" labelOnly="1" outline="0" fieldPosition="0">
        <references count="2">
          <reference field="24" count="1" selected="0">
            <x v="95"/>
          </reference>
          <reference field="25" count="1">
            <x v="14"/>
          </reference>
        </references>
      </pivotArea>
    </format>
    <format dxfId="180">
      <pivotArea dataOnly="0" labelOnly="1" outline="0" fieldPosition="0">
        <references count="2">
          <reference field="24" count="1" selected="0">
            <x v="96"/>
          </reference>
          <reference field="25" count="1">
            <x v="11"/>
          </reference>
        </references>
      </pivotArea>
    </format>
    <format dxfId="179">
      <pivotArea dataOnly="0" labelOnly="1" outline="0" fieldPosition="0">
        <references count="2">
          <reference field="24" count="1" selected="0">
            <x v="97"/>
          </reference>
          <reference field="25" count="1">
            <x v="12"/>
          </reference>
        </references>
      </pivotArea>
    </format>
    <format dxfId="178">
      <pivotArea dataOnly="0" labelOnly="1" outline="0" fieldPosition="0">
        <references count="2">
          <reference field="24" count="1" selected="0">
            <x v="98"/>
          </reference>
          <reference field="25" count="1">
            <x v="10"/>
          </reference>
        </references>
      </pivotArea>
    </format>
    <format dxfId="177">
      <pivotArea dataOnly="0" labelOnly="1" outline="0" fieldPosition="0">
        <references count="2">
          <reference field="24" count="1" selected="0">
            <x v="99"/>
          </reference>
          <reference field="25" count="1">
            <x v="64"/>
          </reference>
        </references>
      </pivotArea>
    </format>
    <format dxfId="176">
      <pivotArea dataOnly="0" labelOnly="1" outline="0" fieldPosition="0">
        <references count="2">
          <reference field="24" count="1" selected="0">
            <x v="100"/>
          </reference>
          <reference field="25" count="1">
            <x v="32"/>
          </reference>
        </references>
      </pivotArea>
    </format>
    <format dxfId="175">
      <pivotArea dataOnly="0" labelOnly="1" outline="0" fieldPosition="0">
        <references count="2">
          <reference field="24" count="1" selected="0">
            <x v="101"/>
          </reference>
          <reference field="25" count="1">
            <x v="69"/>
          </reference>
        </references>
      </pivotArea>
    </format>
    <format dxfId="174">
      <pivotArea dataOnly="0" labelOnly="1" outline="0" fieldPosition="0">
        <references count="2">
          <reference field="24" count="1" selected="0">
            <x v="102"/>
          </reference>
          <reference field="25" count="1">
            <x v="35"/>
          </reference>
        </references>
      </pivotArea>
    </format>
    <format dxfId="173">
      <pivotArea dataOnly="0" labelOnly="1" outline="0" fieldPosition="0">
        <references count="2">
          <reference field="24" count="1" selected="0">
            <x v="103"/>
          </reference>
          <reference field="25" count="1">
            <x v="48"/>
          </reference>
        </references>
      </pivotArea>
    </format>
    <format dxfId="172">
      <pivotArea dataOnly="0" labelOnly="1" outline="0" fieldPosition="0">
        <references count="2">
          <reference field="24" count="1" selected="0">
            <x v="104"/>
          </reference>
          <reference field="25" count="1">
            <x v="51"/>
          </reference>
        </references>
      </pivotArea>
    </format>
    <format dxfId="171">
      <pivotArea dataOnly="0" labelOnly="1" outline="0" fieldPosition="0">
        <references count="2">
          <reference field="24" count="1" selected="0">
            <x v="105"/>
          </reference>
          <reference field="25" count="1">
            <x v="52"/>
          </reference>
        </references>
      </pivotArea>
    </format>
    <format dxfId="170">
      <pivotArea dataOnly="0" labelOnly="1" outline="0" fieldPosition="0">
        <references count="2">
          <reference field="24" count="1" selected="0">
            <x v="106"/>
          </reference>
          <reference field="25" count="1">
            <x v="33"/>
          </reference>
        </references>
      </pivotArea>
    </format>
    <format dxfId="169">
      <pivotArea dataOnly="0" labelOnly="1" outline="0" fieldPosition="0">
        <references count="2">
          <reference field="24" count="1" selected="0">
            <x v="107"/>
          </reference>
          <reference field="25" count="1">
            <x v="34"/>
          </reference>
        </references>
      </pivotArea>
    </format>
    <format dxfId="168">
      <pivotArea dataOnly="0" labelOnly="1" outline="0" fieldPosition="0">
        <references count="2">
          <reference field="24" count="1" selected="0">
            <x v="108"/>
          </reference>
          <reference field="25" count="1">
            <x v="41"/>
          </reference>
        </references>
      </pivotArea>
    </format>
    <format dxfId="167">
      <pivotArea dataOnly="0" labelOnly="1" outline="0" fieldPosition="0">
        <references count="2">
          <reference field="24" count="1" selected="0">
            <x v="109"/>
          </reference>
          <reference field="25" count="1">
            <x v="67"/>
          </reference>
        </references>
      </pivotArea>
    </format>
    <format dxfId="166">
      <pivotArea dataOnly="0" labelOnly="1" outline="0" fieldPosition="0">
        <references count="2">
          <reference field="24" count="1" selected="0">
            <x v="110"/>
          </reference>
          <reference field="25" count="1">
            <x v="4"/>
          </reference>
        </references>
      </pivotArea>
    </format>
    <format dxfId="165">
      <pivotArea dataOnly="0" labelOnly="1" outline="0" fieldPosition="0">
        <references count="2">
          <reference field="24" count="1" selected="0">
            <x v="111"/>
          </reference>
          <reference field="25" count="1">
            <x v="115"/>
          </reference>
        </references>
      </pivotArea>
    </format>
    <format dxfId="164">
      <pivotArea dataOnly="0" labelOnly="1" outline="0" fieldPosition="0">
        <references count="2">
          <reference field="24" count="1" selected="0">
            <x v="112"/>
          </reference>
          <reference field="25" count="1">
            <x v="110"/>
          </reference>
        </references>
      </pivotArea>
    </format>
    <format dxfId="163">
      <pivotArea dataOnly="0" labelOnly="1" outline="0" fieldPosition="0">
        <references count="2">
          <reference field="24" count="1" selected="0">
            <x v="113"/>
          </reference>
          <reference field="25" count="1">
            <x v="50"/>
          </reference>
        </references>
      </pivotArea>
    </format>
    <format dxfId="162">
      <pivotArea dataOnly="0" labelOnly="1" outline="0" fieldPosition="0">
        <references count="2">
          <reference field="24" count="1" selected="0">
            <x v="114"/>
          </reference>
          <reference field="25" count="1">
            <x v="29"/>
          </reference>
        </references>
      </pivotArea>
    </format>
    <format dxfId="161">
      <pivotArea dataOnly="0" labelOnly="1" outline="0" fieldPosition="0">
        <references count="2">
          <reference field="24" count="1" selected="0">
            <x v="115"/>
          </reference>
          <reference field="25" count="1">
            <x v="21"/>
          </reference>
        </references>
      </pivotArea>
    </format>
    <format dxfId="160">
      <pivotArea dataOnly="0" labelOnly="1" outline="0" fieldPosition="0">
        <references count="2">
          <reference field="24" count="1" selected="0">
            <x v="116"/>
          </reference>
          <reference field="25" count="1">
            <x v="22"/>
          </reference>
        </references>
      </pivotArea>
    </format>
    <format dxfId="159">
      <pivotArea dataOnly="0" labelOnly="1" outline="0" fieldPosition="0">
        <references count="2">
          <reference field="24" count="1" selected="0">
            <x v="117"/>
          </reference>
          <reference field="25" count="1">
            <x v="30"/>
          </reference>
        </references>
      </pivotArea>
    </format>
    <format dxfId="158">
      <pivotArea dataOnly="0" labelOnly="1" outline="0" fieldPosition="0">
        <references count="2">
          <reference field="24" count="1" selected="0">
            <x v="118"/>
          </reference>
          <reference field="25" count="1">
            <x v="0"/>
          </reference>
        </references>
      </pivotArea>
    </format>
    <format dxfId="157">
      <pivotArea dataOnly="0" labelOnly="1" outline="0" fieldPosition="0">
        <references count="2">
          <reference field="24" count="1" selected="0">
            <x v="119"/>
          </reference>
          <reference field="25" count="1">
            <x v="49"/>
          </reference>
        </references>
      </pivotArea>
    </format>
    <format dxfId="156">
      <pivotArea field="25" type="button" dataOnly="0" labelOnly="1" outline="0" axis="axisRow" fieldPosition="1"/>
    </format>
    <format dxfId="155">
      <pivotArea dataOnly="0" labelOnly="1" grandRow="1" outline="0" fieldPosition="0"/>
    </format>
    <format dxfId="154">
      <pivotArea dataOnly="0" labelOnly="1" outline="0" fieldPosition="0">
        <references count="2">
          <reference field="24" count="1" selected="0">
            <x v="0"/>
          </reference>
          <reference field="25" count="1">
            <x v="25"/>
          </reference>
        </references>
      </pivotArea>
    </format>
    <format dxfId="153">
      <pivotArea dataOnly="0" labelOnly="1" outline="0" fieldPosition="0">
        <references count="2">
          <reference field="24" count="1" selected="0">
            <x v="1"/>
          </reference>
          <reference field="25" count="1">
            <x v="112"/>
          </reference>
        </references>
      </pivotArea>
    </format>
    <format dxfId="152">
      <pivotArea dataOnly="0" labelOnly="1" outline="0" fieldPosition="0">
        <references count="2">
          <reference field="24" count="1" selected="0">
            <x v="2"/>
          </reference>
          <reference field="25" count="1">
            <x v="113"/>
          </reference>
        </references>
      </pivotArea>
    </format>
    <format dxfId="151">
      <pivotArea dataOnly="0" labelOnly="1" outline="0" fieldPosition="0">
        <references count="2">
          <reference field="24" count="1" selected="0">
            <x v="3"/>
          </reference>
          <reference field="25" count="1">
            <x v="88"/>
          </reference>
        </references>
      </pivotArea>
    </format>
    <format dxfId="150">
      <pivotArea dataOnly="0" labelOnly="1" outline="0" fieldPosition="0">
        <references count="2">
          <reference field="24" count="1" selected="0">
            <x v="4"/>
          </reference>
          <reference field="25" count="1">
            <x v="75"/>
          </reference>
        </references>
      </pivotArea>
    </format>
    <format dxfId="149">
      <pivotArea dataOnly="0" labelOnly="1" outline="0" fieldPosition="0">
        <references count="2">
          <reference field="24" count="1" selected="0">
            <x v="5"/>
          </reference>
          <reference field="25" count="1">
            <x v="39"/>
          </reference>
        </references>
      </pivotArea>
    </format>
    <format dxfId="148">
      <pivotArea dataOnly="0" labelOnly="1" outline="0" fieldPosition="0">
        <references count="2">
          <reference field="24" count="1" selected="0">
            <x v="6"/>
          </reference>
          <reference field="25" count="1">
            <x v="42"/>
          </reference>
        </references>
      </pivotArea>
    </format>
    <format dxfId="147">
      <pivotArea dataOnly="0" labelOnly="1" outline="0" fieldPosition="0">
        <references count="2">
          <reference field="24" count="1" selected="0">
            <x v="7"/>
          </reference>
          <reference field="25" count="1">
            <x v="19"/>
          </reference>
        </references>
      </pivotArea>
    </format>
    <format dxfId="146">
      <pivotArea dataOnly="0" labelOnly="1" outline="0" fieldPosition="0">
        <references count="2">
          <reference field="24" count="1" selected="0">
            <x v="8"/>
          </reference>
          <reference field="25" count="1">
            <x v="23"/>
          </reference>
        </references>
      </pivotArea>
    </format>
    <format dxfId="145">
      <pivotArea dataOnly="0" labelOnly="1" outline="0" fieldPosition="0">
        <references count="2">
          <reference field="24" count="1" selected="0">
            <x v="9"/>
          </reference>
          <reference field="25" count="1">
            <x v="24"/>
          </reference>
        </references>
      </pivotArea>
    </format>
    <format dxfId="144">
      <pivotArea dataOnly="0" labelOnly="1" outline="0" fieldPosition="0">
        <references count="2">
          <reference field="24" count="1" selected="0">
            <x v="10"/>
          </reference>
          <reference field="25" count="1">
            <x v="2"/>
          </reference>
        </references>
      </pivotArea>
    </format>
    <format dxfId="143">
      <pivotArea dataOnly="0" labelOnly="1" outline="0" fieldPosition="0">
        <references count="2">
          <reference field="24" count="1" selected="0">
            <x v="11"/>
          </reference>
          <reference field="25" count="1">
            <x v="1"/>
          </reference>
        </references>
      </pivotArea>
    </format>
    <format dxfId="142">
      <pivotArea dataOnly="0" labelOnly="1" outline="0" fieldPosition="0">
        <references count="2">
          <reference field="24" count="1" selected="0">
            <x v="12"/>
          </reference>
          <reference field="25" count="1">
            <x v="3"/>
          </reference>
        </references>
      </pivotArea>
    </format>
    <format dxfId="141">
      <pivotArea dataOnly="0" labelOnly="1" outline="0" fieldPosition="0">
        <references count="2">
          <reference field="24" count="1" selected="0">
            <x v="13"/>
          </reference>
          <reference field="25" count="1">
            <x v="44"/>
          </reference>
        </references>
      </pivotArea>
    </format>
    <format dxfId="140">
      <pivotArea dataOnly="0" labelOnly="1" outline="0" fieldPosition="0">
        <references count="2">
          <reference field="24" count="1" selected="0">
            <x v="14"/>
          </reference>
          <reference field="25" count="1">
            <x v="65"/>
          </reference>
        </references>
      </pivotArea>
    </format>
    <format dxfId="139">
      <pivotArea dataOnly="0" labelOnly="1" outline="0" fieldPosition="0">
        <references count="2">
          <reference field="24" count="1" selected="0">
            <x v="15"/>
          </reference>
          <reference field="25" count="1">
            <x v="60"/>
          </reference>
        </references>
      </pivotArea>
    </format>
    <format dxfId="138">
      <pivotArea dataOnly="0" labelOnly="1" outline="0" fieldPosition="0">
        <references count="2">
          <reference field="24" count="1" selected="0">
            <x v="16"/>
          </reference>
          <reference field="25" count="1">
            <x v="61"/>
          </reference>
        </references>
      </pivotArea>
    </format>
    <format dxfId="137">
      <pivotArea dataOnly="0" labelOnly="1" outline="0" fieldPosition="0">
        <references count="2">
          <reference field="24" count="1" selected="0">
            <x v="17"/>
          </reference>
          <reference field="25" count="1">
            <x v="53"/>
          </reference>
        </references>
      </pivotArea>
    </format>
    <format dxfId="136">
      <pivotArea dataOnly="0" labelOnly="1" outline="0" fieldPosition="0">
        <references count="2">
          <reference field="24" count="1" selected="0">
            <x v="18"/>
          </reference>
          <reference field="25" count="1">
            <x v="57"/>
          </reference>
        </references>
      </pivotArea>
    </format>
    <format dxfId="135">
      <pivotArea dataOnly="0" labelOnly="1" outline="0" fieldPosition="0">
        <references count="2">
          <reference field="24" count="1" selected="0">
            <x v="19"/>
          </reference>
          <reference field="25" count="1">
            <x v="56"/>
          </reference>
        </references>
      </pivotArea>
    </format>
    <format dxfId="134">
      <pivotArea dataOnly="0" labelOnly="1" outline="0" fieldPosition="0">
        <references count="2">
          <reference field="24" count="1" selected="0">
            <x v="20"/>
          </reference>
          <reference field="25" count="1">
            <x v="77"/>
          </reference>
        </references>
      </pivotArea>
    </format>
    <format dxfId="133">
      <pivotArea dataOnly="0" labelOnly="1" outline="0" fieldPosition="0">
        <references count="2">
          <reference field="24" count="1" selected="0">
            <x v="21"/>
          </reference>
          <reference field="25" count="1">
            <x v="76"/>
          </reference>
        </references>
      </pivotArea>
    </format>
    <format dxfId="132">
      <pivotArea dataOnly="0" labelOnly="1" outline="0" fieldPosition="0">
        <references count="2">
          <reference field="24" count="1" selected="0">
            <x v="22"/>
          </reference>
          <reference field="25" count="1">
            <x v="80"/>
          </reference>
        </references>
      </pivotArea>
    </format>
    <format dxfId="131">
      <pivotArea dataOnly="0" labelOnly="1" outline="0" fieldPosition="0">
        <references count="2">
          <reference field="24" count="1" selected="0">
            <x v="23"/>
          </reference>
          <reference field="25" count="1">
            <x v="70"/>
          </reference>
        </references>
      </pivotArea>
    </format>
    <format dxfId="130">
      <pivotArea dataOnly="0" labelOnly="1" outline="0" fieldPosition="0">
        <references count="2">
          <reference field="24" count="1" selected="0">
            <x v="24"/>
          </reference>
          <reference field="25" count="1">
            <x v="78"/>
          </reference>
        </references>
      </pivotArea>
    </format>
    <format dxfId="129">
      <pivotArea dataOnly="0" labelOnly="1" outline="0" fieldPosition="0">
        <references count="2">
          <reference field="24" count="1" selected="0">
            <x v="25"/>
          </reference>
          <reference field="25" count="1">
            <x v="16"/>
          </reference>
        </references>
      </pivotArea>
    </format>
    <format dxfId="128">
      <pivotArea dataOnly="0" labelOnly="1" outline="0" fieldPosition="0">
        <references count="2">
          <reference field="24" count="1" selected="0">
            <x v="26"/>
          </reference>
          <reference field="25" count="1">
            <x v="15"/>
          </reference>
        </references>
      </pivotArea>
    </format>
    <format dxfId="127">
      <pivotArea dataOnly="0" labelOnly="1" outline="0" fieldPosition="0">
        <references count="2">
          <reference field="24" count="1" selected="0">
            <x v="27"/>
          </reference>
          <reference field="25" count="1">
            <x v="119"/>
          </reference>
        </references>
      </pivotArea>
    </format>
    <format dxfId="126">
      <pivotArea dataOnly="0" labelOnly="1" outline="0" fieldPosition="0">
        <references count="2">
          <reference field="24" count="1" selected="0">
            <x v="28"/>
          </reference>
          <reference field="25" count="1">
            <x v="54"/>
          </reference>
        </references>
      </pivotArea>
    </format>
    <format dxfId="125">
      <pivotArea dataOnly="0" labelOnly="1" outline="0" fieldPosition="0">
        <references count="2">
          <reference field="24" count="1" selected="0">
            <x v="29"/>
          </reference>
          <reference field="25" count="1">
            <x v="9"/>
          </reference>
        </references>
      </pivotArea>
    </format>
    <format dxfId="124">
      <pivotArea dataOnly="0" labelOnly="1" outline="0" fieldPosition="0">
        <references count="2">
          <reference field="24" count="1" selected="0">
            <x v="30"/>
          </reference>
          <reference field="25" count="1">
            <x v="55"/>
          </reference>
        </references>
      </pivotArea>
    </format>
    <format dxfId="123">
      <pivotArea dataOnly="0" labelOnly="1" outline="0" fieldPosition="0">
        <references count="2">
          <reference field="24" count="1" selected="0">
            <x v="31"/>
          </reference>
          <reference field="25" count="1">
            <x v="68"/>
          </reference>
        </references>
      </pivotArea>
    </format>
    <format dxfId="122">
      <pivotArea dataOnly="0" labelOnly="1" outline="0" fieldPosition="0">
        <references count="2">
          <reference field="24" count="1" selected="0">
            <x v="32"/>
          </reference>
          <reference field="25" count="1">
            <x v="79"/>
          </reference>
        </references>
      </pivotArea>
    </format>
    <format dxfId="121">
      <pivotArea dataOnly="0" labelOnly="1" outline="0" fieldPosition="0">
        <references count="2">
          <reference field="24" count="1" selected="0">
            <x v="33"/>
          </reference>
          <reference field="25" count="1">
            <x v="36"/>
          </reference>
        </references>
      </pivotArea>
    </format>
    <format dxfId="120">
      <pivotArea dataOnly="0" labelOnly="1" outline="0" fieldPosition="0">
        <references count="2">
          <reference field="24" count="1" selected="0">
            <x v="34"/>
          </reference>
          <reference field="25" count="1">
            <x v="63"/>
          </reference>
        </references>
      </pivotArea>
    </format>
    <format dxfId="119">
      <pivotArea dataOnly="0" labelOnly="1" outline="0" fieldPosition="0">
        <references count="2">
          <reference field="24" count="1" selected="0">
            <x v="35"/>
          </reference>
          <reference field="25" count="1">
            <x v="59"/>
          </reference>
        </references>
      </pivotArea>
    </format>
    <format dxfId="118">
      <pivotArea dataOnly="0" labelOnly="1" outline="0" fieldPosition="0">
        <references count="2">
          <reference field="24" count="1" selected="0">
            <x v="36"/>
          </reference>
          <reference field="25" count="1">
            <x v="58"/>
          </reference>
        </references>
      </pivotArea>
    </format>
    <format dxfId="117">
      <pivotArea dataOnly="0" labelOnly="1" outline="0" fieldPosition="0">
        <references count="2">
          <reference field="24" count="1" selected="0">
            <x v="37"/>
          </reference>
          <reference field="25" count="1">
            <x v="37"/>
          </reference>
        </references>
      </pivotArea>
    </format>
    <format dxfId="116">
      <pivotArea dataOnly="0" labelOnly="1" outline="0" fieldPosition="0">
        <references count="2">
          <reference field="24" count="1" selected="0">
            <x v="38"/>
          </reference>
          <reference field="25" count="1">
            <x v="71"/>
          </reference>
        </references>
      </pivotArea>
    </format>
    <format dxfId="115">
      <pivotArea dataOnly="0" labelOnly="1" outline="0" fieldPosition="0">
        <references count="2">
          <reference field="24" count="1" selected="0">
            <x v="39"/>
          </reference>
          <reference field="25" count="1">
            <x v="17"/>
          </reference>
        </references>
      </pivotArea>
    </format>
    <format dxfId="114">
      <pivotArea dataOnly="0" labelOnly="1" outline="0" fieldPosition="0">
        <references count="2">
          <reference field="24" count="1" selected="0">
            <x v="40"/>
          </reference>
          <reference field="25" count="1">
            <x v="118"/>
          </reference>
        </references>
      </pivotArea>
    </format>
    <format dxfId="113">
      <pivotArea dataOnly="0" labelOnly="1" outline="0" fieldPosition="0">
        <references count="2">
          <reference field="24" count="1" selected="0">
            <x v="41"/>
          </reference>
          <reference field="25" count="1">
            <x v="74"/>
          </reference>
        </references>
      </pivotArea>
    </format>
    <format dxfId="112">
      <pivotArea dataOnly="0" labelOnly="1" outline="0" fieldPosition="0">
        <references count="2">
          <reference field="24" count="1" selected="0">
            <x v="42"/>
          </reference>
          <reference field="25" count="1">
            <x v="62"/>
          </reference>
        </references>
      </pivotArea>
    </format>
    <format dxfId="111">
      <pivotArea dataOnly="0" labelOnly="1" outline="0" fieldPosition="0">
        <references count="2">
          <reference field="24" count="1" selected="0">
            <x v="43"/>
          </reference>
          <reference field="25" count="1">
            <x v="73"/>
          </reference>
        </references>
      </pivotArea>
    </format>
    <format dxfId="110">
      <pivotArea dataOnly="0" labelOnly="1" outline="0" fieldPosition="0">
        <references count="2">
          <reference field="24" count="1" selected="0">
            <x v="44"/>
          </reference>
          <reference field="25" count="1">
            <x v="40"/>
          </reference>
        </references>
      </pivotArea>
    </format>
    <format dxfId="109">
      <pivotArea dataOnly="0" labelOnly="1" outline="0" fieldPosition="0">
        <references count="2">
          <reference field="24" count="1" selected="0">
            <x v="45"/>
          </reference>
          <reference field="25" count="1">
            <x v="81"/>
          </reference>
        </references>
      </pivotArea>
    </format>
    <format dxfId="108">
      <pivotArea dataOnly="0" labelOnly="1" outline="0" fieldPosition="0">
        <references count="2">
          <reference field="24" count="1" selected="0">
            <x v="46"/>
          </reference>
          <reference field="25" count="1">
            <x v="82"/>
          </reference>
        </references>
      </pivotArea>
    </format>
    <format dxfId="107">
      <pivotArea dataOnly="0" labelOnly="1" outline="0" fieldPosition="0">
        <references count="2">
          <reference field="24" count="1" selected="0">
            <x v="47"/>
          </reference>
          <reference field="25" count="1">
            <x v="84"/>
          </reference>
        </references>
      </pivotArea>
    </format>
    <format dxfId="106">
      <pivotArea dataOnly="0" labelOnly="1" outline="0" fieldPosition="0">
        <references count="2">
          <reference field="24" count="1" selected="0">
            <x v="48"/>
          </reference>
          <reference field="25" count="1">
            <x v="83"/>
          </reference>
        </references>
      </pivotArea>
    </format>
    <format dxfId="105">
      <pivotArea dataOnly="0" labelOnly="1" outline="0" fieldPosition="0">
        <references count="2">
          <reference field="24" count="1" selected="0">
            <x v="49"/>
          </reference>
          <reference field="25" count="1">
            <x v="85"/>
          </reference>
        </references>
      </pivotArea>
    </format>
    <format dxfId="104">
      <pivotArea dataOnly="0" labelOnly="1" outline="0" fieldPosition="0">
        <references count="2">
          <reference field="24" count="1" selected="0">
            <x v="50"/>
          </reference>
          <reference field="25" count="1">
            <x v="31"/>
          </reference>
        </references>
      </pivotArea>
    </format>
    <format dxfId="103">
      <pivotArea dataOnly="0" labelOnly="1" outline="0" fieldPosition="0">
        <references count="2">
          <reference field="24" count="1" selected="0">
            <x v="51"/>
          </reference>
          <reference field="25" count="1">
            <x v="114"/>
          </reference>
        </references>
      </pivotArea>
    </format>
    <format dxfId="102">
      <pivotArea dataOnly="0" labelOnly="1" outline="0" fieldPosition="0">
        <references count="2">
          <reference field="24" count="1" selected="0">
            <x v="52"/>
          </reference>
          <reference field="25" count="1">
            <x v="104"/>
          </reference>
        </references>
      </pivotArea>
    </format>
    <format dxfId="101">
      <pivotArea dataOnly="0" labelOnly="1" outline="0" fieldPosition="0">
        <references count="2">
          <reference field="24" count="1" selected="0">
            <x v="53"/>
          </reference>
          <reference field="25" count="1">
            <x v="108"/>
          </reference>
        </references>
      </pivotArea>
    </format>
    <format dxfId="100">
      <pivotArea dataOnly="0" labelOnly="1" outline="0" fieldPosition="0">
        <references count="2">
          <reference field="24" count="1" selected="0">
            <x v="54"/>
          </reference>
          <reference field="25" count="1">
            <x v="5"/>
          </reference>
        </references>
      </pivotArea>
    </format>
    <format dxfId="99">
      <pivotArea dataOnly="0" labelOnly="1" outline="0" fieldPosition="0">
        <references count="2">
          <reference field="24" count="1" selected="0">
            <x v="55"/>
          </reference>
          <reference field="25" count="1">
            <x v="8"/>
          </reference>
        </references>
      </pivotArea>
    </format>
    <format dxfId="98">
      <pivotArea dataOnly="0" labelOnly="1" outline="0" fieldPosition="0">
        <references count="2">
          <reference field="24" count="1" selected="0">
            <x v="56"/>
          </reference>
          <reference field="25" count="1">
            <x v="6"/>
          </reference>
        </references>
      </pivotArea>
    </format>
    <format dxfId="97">
      <pivotArea dataOnly="0" labelOnly="1" outline="0" fieldPosition="0">
        <references count="2">
          <reference field="24" count="1" selected="0">
            <x v="57"/>
          </reference>
          <reference field="25" count="1">
            <x v="7"/>
          </reference>
        </references>
      </pivotArea>
    </format>
    <format dxfId="96">
      <pivotArea dataOnly="0" labelOnly="1" outline="0" fieldPosition="0">
        <references count="2">
          <reference field="24" count="1" selected="0">
            <x v="58"/>
          </reference>
          <reference field="25" count="1">
            <x v="66"/>
          </reference>
        </references>
      </pivotArea>
    </format>
    <format dxfId="95">
      <pivotArea dataOnly="0" labelOnly="1" outline="0" fieldPosition="0">
        <references count="2">
          <reference field="24" count="1" selected="0">
            <x v="59"/>
          </reference>
          <reference field="25" count="1">
            <x v="107"/>
          </reference>
        </references>
      </pivotArea>
    </format>
    <format dxfId="94">
      <pivotArea dataOnly="0" labelOnly="1" outline="0" fieldPosition="0">
        <references count="2">
          <reference field="24" count="1" selected="0">
            <x v="60"/>
          </reference>
          <reference field="25" count="1">
            <x v="98"/>
          </reference>
        </references>
      </pivotArea>
    </format>
    <format dxfId="93">
      <pivotArea dataOnly="0" labelOnly="1" outline="0" fieldPosition="0">
        <references count="2">
          <reference field="24" count="1" selected="0">
            <x v="61"/>
          </reference>
          <reference field="25" count="1">
            <x v="96"/>
          </reference>
        </references>
      </pivotArea>
    </format>
    <format dxfId="92">
      <pivotArea dataOnly="0" labelOnly="1" outline="0" fieldPosition="0">
        <references count="2">
          <reference field="24" count="1" selected="0">
            <x v="62"/>
          </reference>
          <reference field="25" count="1">
            <x v="94"/>
          </reference>
        </references>
      </pivotArea>
    </format>
    <format dxfId="91">
      <pivotArea dataOnly="0" labelOnly="1" outline="0" fieldPosition="0">
        <references count="2">
          <reference field="24" count="1" selected="0">
            <x v="63"/>
          </reference>
          <reference field="25" count="1">
            <x v="99"/>
          </reference>
        </references>
      </pivotArea>
    </format>
    <format dxfId="90">
      <pivotArea dataOnly="0" labelOnly="1" outline="0" fieldPosition="0">
        <references count="2">
          <reference field="24" count="1" selected="0">
            <x v="64"/>
          </reference>
          <reference field="25" count="1">
            <x v="93"/>
          </reference>
        </references>
      </pivotArea>
    </format>
    <format dxfId="89">
      <pivotArea dataOnly="0" labelOnly="1" outline="0" fieldPosition="0">
        <references count="2">
          <reference field="24" count="1" selected="0">
            <x v="65"/>
          </reference>
          <reference field="25" count="1">
            <x v="102"/>
          </reference>
        </references>
      </pivotArea>
    </format>
    <format dxfId="88">
      <pivotArea dataOnly="0" labelOnly="1" outline="0" fieldPosition="0">
        <references count="2">
          <reference field="24" count="1" selected="0">
            <x v="66"/>
          </reference>
          <reference field="25" count="1">
            <x v="105"/>
          </reference>
        </references>
      </pivotArea>
    </format>
    <format dxfId="87">
      <pivotArea dataOnly="0" labelOnly="1" outline="0" fieldPosition="0">
        <references count="2">
          <reference field="24" count="1" selected="0">
            <x v="67"/>
          </reference>
          <reference field="25" count="1">
            <x v="109"/>
          </reference>
        </references>
      </pivotArea>
    </format>
    <format dxfId="86">
      <pivotArea dataOnly="0" labelOnly="1" outline="0" fieldPosition="0">
        <references count="2">
          <reference field="24" count="1" selected="0">
            <x v="68"/>
          </reference>
          <reference field="25" count="1">
            <x v="106"/>
          </reference>
        </references>
      </pivotArea>
    </format>
    <format dxfId="85">
      <pivotArea dataOnly="0" labelOnly="1" outline="0" fieldPosition="0">
        <references count="2">
          <reference field="24" count="1" selected="0">
            <x v="69"/>
          </reference>
          <reference field="25" count="1">
            <x v="95"/>
          </reference>
        </references>
      </pivotArea>
    </format>
    <format dxfId="84">
      <pivotArea dataOnly="0" labelOnly="1" outline="0" fieldPosition="0">
        <references count="2">
          <reference field="24" count="1" selected="0">
            <x v="70"/>
          </reference>
          <reference field="25" count="1">
            <x v="103"/>
          </reference>
        </references>
      </pivotArea>
    </format>
    <format dxfId="83">
      <pivotArea dataOnly="0" labelOnly="1" outline="0" fieldPosition="0">
        <references count="2">
          <reference field="24" count="1" selected="0">
            <x v="71"/>
          </reference>
          <reference field="25" count="1">
            <x v="90"/>
          </reference>
        </references>
      </pivotArea>
    </format>
    <format dxfId="82">
      <pivotArea dataOnly="0" labelOnly="1" outline="0" fieldPosition="0">
        <references count="2">
          <reference field="24" count="1" selected="0">
            <x v="72"/>
          </reference>
          <reference field="25" count="1">
            <x v="89"/>
          </reference>
        </references>
      </pivotArea>
    </format>
    <format dxfId="81">
      <pivotArea dataOnly="0" labelOnly="1" outline="0" fieldPosition="0">
        <references count="2">
          <reference field="24" count="1" selected="0">
            <x v="73"/>
          </reference>
          <reference field="25" count="1">
            <x v="18"/>
          </reference>
        </references>
      </pivotArea>
    </format>
    <format dxfId="80">
      <pivotArea dataOnly="0" labelOnly="1" outline="0" fieldPosition="0">
        <references count="2">
          <reference field="24" count="1" selected="0">
            <x v="74"/>
          </reference>
          <reference field="25" count="1">
            <x v="20"/>
          </reference>
        </references>
      </pivotArea>
    </format>
    <format dxfId="79">
      <pivotArea dataOnly="0" labelOnly="1" outline="0" fieldPosition="0">
        <references count="2">
          <reference field="24" count="1" selected="0">
            <x v="75"/>
          </reference>
          <reference field="25" count="1">
            <x v="45"/>
          </reference>
        </references>
      </pivotArea>
    </format>
    <format dxfId="78">
      <pivotArea dataOnly="0" labelOnly="1" outline="0" fieldPosition="0">
        <references count="2">
          <reference field="24" count="1" selected="0">
            <x v="76"/>
          </reference>
          <reference field="25" count="1">
            <x v="46"/>
          </reference>
        </references>
      </pivotArea>
    </format>
    <format dxfId="77">
      <pivotArea dataOnly="0" labelOnly="1" outline="0" fieldPosition="0">
        <references count="2">
          <reference field="24" count="1" selected="0">
            <x v="77"/>
          </reference>
          <reference field="25" count="1">
            <x v="87"/>
          </reference>
        </references>
      </pivotArea>
    </format>
    <format dxfId="76">
      <pivotArea dataOnly="0" labelOnly="1" outline="0" fieldPosition="0">
        <references count="2">
          <reference field="24" count="1" selected="0">
            <x v="78"/>
          </reference>
          <reference field="25" count="1">
            <x v="86"/>
          </reference>
        </references>
      </pivotArea>
    </format>
    <format dxfId="75">
      <pivotArea dataOnly="0" labelOnly="1" outline="0" fieldPosition="0">
        <references count="2">
          <reference field="24" count="1" selected="0">
            <x v="79"/>
          </reference>
          <reference field="25" count="1">
            <x v="47"/>
          </reference>
        </references>
      </pivotArea>
    </format>
    <format dxfId="74">
      <pivotArea dataOnly="0" labelOnly="1" outline="0" fieldPosition="0">
        <references count="2">
          <reference field="24" count="1" selected="0">
            <x v="80"/>
          </reference>
          <reference field="25" count="1">
            <x v="101"/>
          </reference>
        </references>
      </pivotArea>
    </format>
    <format dxfId="73">
      <pivotArea dataOnly="0" labelOnly="1" outline="0" fieldPosition="0">
        <references count="2">
          <reference field="24" count="1" selected="0">
            <x v="81"/>
          </reference>
          <reference field="25" count="1">
            <x v="26"/>
          </reference>
        </references>
      </pivotArea>
    </format>
    <format dxfId="72">
      <pivotArea dataOnly="0" labelOnly="1" outline="0" fieldPosition="0">
        <references count="2">
          <reference field="24" count="1" selected="0">
            <x v="82"/>
          </reference>
          <reference field="25" count="1">
            <x v="97"/>
          </reference>
        </references>
      </pivotArea>
    </format>
    <format dxfId="71">
      <pivotArea dataOnly="0" labelOnly="1" outline="0" fieldPosition="0">
        <references count="2">
          <reference field="24" count="1" selected="0">
            <x v="83"/>
          </reference>
          <reference field="25" count="1">
            <x v="100"/>
          </reference>
        </references>
      </pivotArea>
    </format>
    <format dxfId="70">
      <pivotArea dataOnly="0" labelOnly="1" outline="0" fieldPosition="0">
        <references count="2">
          <reference field="24" count="1" selected="0">
            <x v="84"/>
          </reference>
          <reference field="25" count="1">
            <x v="92"/>
          </reference>
        </references>
      </pivotArea>
    </format>
    <format dxfId="69">
      <pivotArea dataOnly="0" labelOnly="1" outline="0" fieldPosition="0">
        <references count="2">
          <reference field="24" count="1" selected="0">
            <x v="85"/>
          </reference>
          <reference field="25" count="1">
            <x v="38"/>
          </reference>
        </references>
      </pivotArea>
    </format>
    <format dxfId="68">
      <pivotArea dataOnly="0" labelOnly="1" outline="0" fieldPosition="0">
        <references count="2">
          <reference field="24" count="1" selected="0">
            <x v="86"/>
          </reference>
          <reference field="25" count="1">
            <x v="43"/>
          </reference>
        </references>
      </pivotArea>
    </format>
    <format dxfId="67">
      <pivotArea dataOnly="0" labelOnly="1" outline="0" fieldPosition="0">
        <references count="2">
          <reference field="24" count="1" selected="0">
            <x v="87"/>
          </reference>
          <reference field="25" count="1">
            <x v="91"/>
          </reference>
        </references>
      </pivotArea>
    </format>
    <format dxfId="66">
      <pivotArea dataOnly="0" labelOnly="1" outline="0" fieldPosition="0">
        <references count="2">
          <reference field="24" count="1" selected="0">
            <x v="88"/>
          </reference>
          <reference field="25" count="1">
            <x v="27"/>
          </reference>
        </references>
      </pivotArea>
    </format>
    <format dxfId="65">
      <pivotArea dataOnly="0" labelOnly="1" outline="0" fieldPosition="0">
        <references count="2">
          <reference field="24" count="1" selected="0">
            <x v="89"/>
          </reference>
          <reference field="25" count="1">
            <x v="72"/>
          </reference>
        </references>
      </pivotArea>
    </format>
    <format dxfId="64">
      <pivotArea dataOnly="0" labelOnly="1" outline="0" fieldPosition="0">
        <references count="2">
          <reference field="24" count="1" selected="0">
            <x v="90"/>
          </reference>
          <reference field="25" count="1">
            <x v="28"/>
          </reference>
        </references>
      </pivotArea>
    </format>
    <format dxfId="63">
      <pivotArea dataOnly="0" labelOnly="1" outline="0" fieldPosition="0">
        <references count="2">
          <reference field="24" count="1" selected="0">
            <x v="91"/>
          </reference>
          <reference field="25" count="1">
            <x v="117"/>
          </reference>
        </references>
      </pivotArea>
    </format>
    <format dxfId="62">
      <pivotArea dataOnly="0" labelOnly="1" outline="0" fieldPosition="0">
        <references count="2">
          <reference field="24" count="1" selected="0">
            <x v="92"/>
          </reference>
          <reference field="25" count="1">
            <x v="116"/>
          </reference>
        </references>
      </pivotArea>
    </format>
    <format dxfId="61">
      <pivotArea dataOnly="0" labelOnly="1" outline="0" fieldPosition="0">
        <references count="2">
          <reference field="24" count="1" selected="0">
            <x v="93"/>
          </reference>
          <reference field="25" count="1">
            <x v="111"/>
          </reference>
        </references>
      </pivotArea>
    </format>
    <format dxfId="60">
      <pivotArea dataOnly="0" labelOnly="1" outline="0" fieldPosition="0">
        <references count="2">
          <reference field="24" count="1" selected="0">
            <x v="94"/>
          </reference>
          <reference field="25" count="1">
            <x v="13"/>
          </reference>
        </references>
      </pivotArea>
    </format>
    <format dxfId="59">
      <pivotArea dataOnly="0" labelOnly="1" outline="0" fieldPosition="0">
        <references count="2">
          <reference field="24" count="1" selected="0">
            <x v="95"/>
          </reference>
          <reference field="25" count="1">
            <x v="14"/>
          </reference>
        </references>
      </pivotArea>
    </format>
    <format dxfId="58">
      <pivotArea dataOnly="0" labelOnly="1" outline="0" fieldPosition="0">
        <references count="2">
          <reference field="24" count="1" selected="0">
            <x v="96"/>
          </reference>
          <reference field="25" count="1">
            <x v="11"/>
          </reference>
        </references>
      </pivotArea>
    </format>
    <format dxfId="57">
      <pivotArea dataOnly="0" labelOnly="1" outline="0" fieldPosition="0">
        <references count="2">
          <reference field="24" count="1" selected="0">
            <x v="97"/>
          </reference>
          <reference field="25" count="1">
            <x v="12"/>
          </reference>
        </references>
      </pivotArea>
    </format>
    <format dxfId="56">
      <pivotArea dataOnly="0" labelOnly="1" outline="0" fieldPosition="0">
        <references count="2">
          <reference field="24" count="1" selected="0">
            <x v="98"/>
          </reference>
          <reference field="25" count="1">
            <x v="10"/>
          </reference>
        </references>
      </pivotArea>
    </format>
    <format dxfId="55">
      <pivotArea dataOnly="0" labelOnly="1" outline="0" fieldPosition="0">
        <references count="2">
          <reference field="24" count="1" selected="0">
            <x v="99"/>
          </reference>
          <reference field="25" count="1">
            <x v="64"/>
          </reference>
        </references>
      </pivotArea>
    </format>
    <format dxfId="54">
      <pivotArea dataOnly="0" labelOnly="1" outline="0" fieldPosition="0">
        <references count="2">
          <reference field="24" count="1" selected="0">
            <x v="100"/>
          </reference>
          <reference field="25" count="1">
            <x v="32"/>
          </reference>
        </references>
      </pivotArea>
    </format>
    <format dxfId="53">
      <pivotArea dataOnly="0" labelOnly="1" outline="0" fieldPosition="0">
        <references count="2">
          <reference field="24" count="1" selected="0">
            <x v="101"/>
          </reference>
          <reference field="25" count="1">
            <x v="69"/>
          </reference>
        </references>
      </pivotArea>
    </format>
    <format dxfId="52">
      <pivotArea dataOnly="0" labelOnly="1" outline="0" fieldPosition="0">
        <references count="2">
          <reference field="24" count="1" selected="0">
            <x v="102"/>
          </reference>
          <reference field="25" count="1">
            <x v="35"/>
          </reference>
        </references>
      </pivotArea>
    </format>
    <format dxfId="51">
      <pivotArea dataOnly="0" labelOnly="1" outline="0" fieldPosition="0">
        <references count="2">
          <reference field="24" count="1" selected="0">
            <x v="103"/>
          </reference>
          <reference field="25" count="1">
            <x v="48"/>
          </reference>
        </references>
      </pivotArea>
    </format>
    <format dxfId="50">
      <pivotArea dataOnly="0" labelOnly="1" outline="0" fieldPosition="0">
        <references count="2">
          <reference field="24" count="1" selected="0">
            <x v="104"/>
          </reference>
          <reference field="25" count="1">
            <x v="51"/>
          </reference>
        </references>
      </pivotArea>
    </format>
    <format dxfId="49">
      <pivotArea dataOnly="0" labelOnly="1" outline="0" fieldPosition="0">
        <references count="2">
          <reference field="24" count="1" selected="0">
            <x v="105"/>
          </reference>
          <reference field="25" count="1">
            <x v="52"/>
          </reference>
        </references>
      </pivotArea>
    </format>
    <format dxfId="48">
      <pivotArea dataOnly="0" labelOnly="1" outline="0" fieldPosition="0">
        <references count="2">
          <reference field="24" count="1" selected="0">
            <x v="106"/>
          </reference>
          <reference field="25" count="1">
            <x v="33"/>
          </reference>
        </references>
      </pivotArea>
    </format>
    <format dxfId="47">
      <pivotArea dataOnly="0" labelOnly="1" outline="0" fieldPosition="0">
        <references count="2">
          <reference field="24" count="1" selected="0">
            <x v="107"/>
          </reference>
          <reference field="25" count="1">
            <x v="34"/>
          </reference>
        </references>
      </pivotArea>
    </format>
    <format dxfId="46">
      <pivotArea dataOnly="0" labelOnly="1" outline="0" fieldPosition="0">
        <references count="2">
          <reference field="24" count="1" selected="0">
            <x v="108"/>
          </reference>
          <reference field="25" count="1">
            <x v="41"/>
          </reference>
        </references>
      </pivotArea>
    </format>
    <format dxfId="45">
      <pivotArea dataOnly="0" labelOnly="1" outline="0" fieldPosition="0">
        <references count="2">
          <reference field="24" count="1" selected="0">
            <x v="109"/>
          </reference>
          <reference field="25" count="1">
            <x v="67"/>
          </reference>
        </references>
      </pivotArea>
    </format>
    <format dxfId="44">
      <pivotArea dataOnly="0" labelOnly="1" outline="0" fieldPosition="0">
        <references count="2">
          <reference field="24" count="1" selected="0">
            <x v="110"/>
          </reference>
          <reference field="25" count="1">
            <x v="4"/>
          </reference>
        </references>
      </pivotArea>
    </format>
    <format dxfId="43">
      <pivotArea dataOnly="0" labelOnly="1" outline="0" fieldPosition="0">
        <references count="2">
          <reference field="24" count="1" selected="0">
            <x v="111"/>
          </reference>
          <reference field="25" count="1">
            <x v="115"/>
          </reference>
        </references>
      </pivotArea>
    </format>
    <format dxfId="42">
      <pivotArea dataOnly="0" labelOnly="1" outline="0" fieldPosition="0">
        <references count="2">
          <reference field="24" count="1" selected="0">
            <x v="112"/>
          </reference>
          <reference field="25" count="1">
            <x v="110"/>
          </reference>
        </references>
      </pivotArea>
    </format>
    <format dxfId="41">
      <pivotArea dataOnly="0" labelOnly="1" outline="0" fieldPosition="0">
        <references count="2">
          <reference field="24" count="1" selected="0">
            <x v="113"/>
          </reference>
          <reference field="25" count="1">
            <x v="50"/>
          </reference>
        </references>
      </pivotArea>
    </format>
    <format dxfId="40">
      <pivotArea dataOnly="0" labelOnly="1" outline="0" fieldPosition="0">
        <references count="2">
          <reference field="24" count="1" selected="0">
            <x v="114"/>
          </reference>
          <reference field="25" count="1">
            <x v="29"/>
          </reference>
        </references>
      </pivotArea>
    </format>
    <format dxfId="39">
      <pivotArea dataOnly="0" labelOnly="1" outline="0" fieldPosition="0">
        <references count="2">
          <reference field="24" count="1" selected="0">
            <x v="115"/>
          </reference>
          <reference field="25" count="1">
            <x v="21"/>
          </reference>
        </references>
      </pivotArea>
    </format>
    <format dxfId="38">
      <pivotArea dataOnly="0" labelOnly="1" outline="0" fieldPosition="0">
        <references count="2">
          <reference field="24" count="1" selected="0">
            <x v="116"/>
          </reference>
          <reference field="25" count="1">
            <x v="22"/>
          </reference>
        </references>
      </pivotArea>
    </format>
    <format dxfId="37">
      <pivotArea dataOnly="0" labelOnly="1" outline="0" fieldPosition="0">
        <references count="2">
          <reference field="24" count="1" selected="0">
            <x v="117"/>
          </reference>
          <reference field="25" count="1">
            <x v="30"/>
          </reference>
        </references>
      </pivotArea>
    </format>
    <format dxfId="36">
      <pivotArea dataOnly="0" labelOnly="1" outline="0" fieldPosition="0">
        <references count="2">
          <reference field="24" count="1" selected="0">
            <x v="118"/>
          </reference>
          <reference field="25" count="1">
            <x v="0"/>
          </reference>
        </references>
      </pivotArea>
    </format>
    <format dxfId="35">
      <pivotArea dataOnly="0" labelOnly="1" outline="0" fieldPosition="0">
        <references count="2">
          <reference field="24" count="1" selected="0">
            <x v="119"/>
          </reference>
          <reference field="25" count="1">
            <x v="49"/>
          </reference>
        </references>
      </pivotArea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2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 rowHeaderCaption="Fuente de Financiamiento">
  <location ref="A2:B6" firstHeaderRow="1" firstDataRow="1" firstDataCol="1"/>
  <pivotFields count="2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2"/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Capitulo" compact="0" outline="0" multipleItemSelectionAllowed="1" showAll="0" defaultSubtotal="0"/>
    <pivotField name="Nombre" compact="0" outline="0" showAll="0" defaultSubtotal="0">
      <items count="7">
        <item x="3"/>
        <item x="5"/>
        <item x="4"/>
        <item x="1"/>
        <item x="2"/>
        <item x="6"/>
        <item x="0"/>
      </items>
    </pivotField>
    <pivotField compact="0" outline="0" showAll="0" defaultSubtotal="0"/>
    <pivotField compact="0" outline="0" showAll="0" defaultSubtotal="0">
      <items count="120"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42"/>
        <item x="114"/>
        <item x="43"/>
        <item x="111"/>
        <item x="40"/>
        <item x="2"/>
        <item x="107"/>
        <item x="108"/>
        <item x="109"/>
        <item x="83"/>
        <item x="44"/>
        <item x="110"/>
        <item x="45"/>
        <item x="14"/>
        <item x="15"/>
        <item x="97"/>
        <item x="26"/>
        <item x="87"/>
        <item x="46"/>
        <item x="18"/>
        <item x="19"/>
        <item x="88"/>
        <item x="89"/>
        <item x="112"/>
        <item x="47"/>
        <item x="6"/>
        <item x="20"/>
        <item x="105"/>
        <item x="106"/>
        <item x="21"/>
        <item x="78"/>
        <item x="115"/>
        <item x="16"/>
        <item x="84"/>
        <item x="48"/>
        <item x="49"/>
        <item x="50"/>
        <item x="51"/>
        <item x="28"/>
        <item x="52"/>
        <item x="53"/>
        <item x="24"/>
        <item x="85"/>
        <item x="3"/>
        <item x="27"/>
        <item x="90"/>
        <item x="29"/>
        <item x="104"/>
        <item x="82"/>
        <item x="7"/>
        <item x="86"/>
        <item x="91"/>
        <item x="8"/>
        <item x="12"/>
        <item x="30"/>
        <item x="31"/>
        <item x="54"/>
        <item x="55"/>
        <item x="56"/>
        <item x="32"/>
        <item x="116"/>
        <item x="98"/>
        <item x="57"/>
        <item x="99"/>
        <item x="17"/>
        <item x="4"/>
        <item x="9"/>
        <item x="58"/>
        <item x="10"/>
        <item x="11"/>
        <item x="5"/>
        <item x="59"/>
        <item x="34"/>
        <item x="41"/>
        <item x="92"/>
        <item x="60"/>
        <item x="35"/>
        <item x="36"/>
        <item x="25"/>
        <item x="0"/>
        <item x="81"/>
        <item x="79"/>
        <item x="1"/>
        <item x="13"/>
        <item x="61"/>
        <item x="117"/>
        <item x="62"/>
        <item x="100"/>
        <item x="101"/>
        <item x="93"/>
        <item x="102"/>
        <item x="22"/>
        <item x="103"/>
        <item x="80"/>
        <item x="23"/>
        <item x="113"/>
        <item x="37"/>
        <item x="118"/>
        <item x="119"/>
        <item x="94"/>
        <item x="95"/>
        <item x="96"/>
        <item x="33"/>
        <item x="38"/>
        <item x="39"/>
      </items>
    </pivotField>
    <pivotField compact="0" outline="0" showAll="0" defaultSubtotal="0">
      <items count="120">
        <item x="38"/>
        <item x="74"/>
        <item x="73"/>
        <item x="75"/>
        <item x="113"/>
        <item x="52"/>
        <item x="24"/>
        <item x="85"/>
        <item x="53"/>
        <item x="15"/>
        <item x="13"/>
        <item x="79"/>
        <item x="1"/>
        <item x="0"/>
        <item x="81"/>
        <item x="110"/>
        <item x="44"/>
        <item x="47"/>
        <item x="56"/>
        <item x="70"/>
        <item x="32"/>
        <item x="95"/>
        <item x="96"/>
        <item x="71"/>
        <item x="72"/>
        <item x="63"/>
        <item x="9"/>
        <item x="41"/>
        <item x="60"/>
        <item x="94"/>
        <item x="33"/>
        <item x="49"/>
        <item x="117"/>
        <item x="22"/>
        <item x="103"/>
        <item x="100"/>
        <item x="46"/>
        <item x="89"/>
        <item x="5"/>
        <item x="68"/>
        <item x="21"/>
        <item x="80"/>
        <item x="69"/>
        <item x="59"/>
        <item x="76"/>
        <item x="116"/>
        <item x="98"/>
        <item x="17"/>
        <item x="101"/>
        <item x="39"/>
        <item x="119"/>
        <item x="93"/>
        <item x="102"/>
        <item x="43"/>
        <item x="14"/>
        <item x="97"/>
        <item x="40"/>
        <item x="111"/>
        <item x="88"/>
        <item x="19"/>
        <item x="42"/>
        <item x="114"/>
        <item x="105"/>
        <item x="18"/>
        <item x="61"/>
        <item x="77"/>
        <item x="3"/>
        <item x="23"/>
        <item x="26"/>
        <item x="62"/>
        <item x="109"/>
        <item x="112"/>
        <item x="92"/>
        <item x="106"/>
        <item x="20"/>
        <item x="67"/>
        <item x="107"/>
        <item x="2"/>
        <item x="83"/>
        <item x="87"/>
        <item x="108"/>
        <item x="78"/>
        <item x="115"/>
        <item x="84"/>
        <item x="16"/>
        <item x="48"/>
        <item x="99"/>
        <item x="57"/>
        <item x="66"/>
        <item x="55"/>
        <item x="54"/>
        <item x="34"/>
        <item x="11"/>
        <item x="7"/>
        <item x="104"/>
        <item x="30"/>
        <item x="29"/>
        <item x="58"/>
        <item x="90"/>
        <item x="82"/>
        <item x="10"/>
        <item x="4"/>
        <item x="86"/>
        <item x="31"/>
        <item x="51"/>
        <item x="91"/>
        <item x="12"/>
        <item x="27"/>
        <item x="28"/>
        <item x="8"/>
        <item x="118"/>
        <item x="25"/>
        <item x="64"/>
        <item x="65"/>
        <item x="50"/>
        <item x="37"/>
        <item x="36"/>
        <item x="35"/>
        <item x="6"/>
        <item x="45"/>
      </items>
    </pivotField>
    <pivotField compact="0" outline="0" showAll="0" defaultSubtotal="0"/>
    <pivotField compact="0" outline="0" showAll="0" defaultSubtotal="0"/>
    <pivotField dataField="1" compact="0" outline="0" showAll="0" defaultSubtotal="0"/>
  </pivotFields>
  <rowFields count="1">
    <field x="1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resupuesto 2023 " fld="28" baseField="2" baseItem="1" numFmtId="4"/>
  </dataFields>
  <formats count="7">
    <format dxfId="34">
      <pivotArea field="22" type="button" dataOnly="0" labelOnly="1" outline="0"/>
    </format>
    <format dxfId="33">
      <pivotArea field="24" type="button" dataOnly="0" labelOnly="1" outline="0"/>
    </format>
    <format dxfId="32">
      <pivotArea field="25" type="button" dataOnly="0" labelOnly="1" outline="0"/>
    </format>
    <format dxfId="31">
      <pivotArea dataOnly="0" labelOnly="1" outline="0" axis="axisValues" fieldPosition="0"/>
    </format>
    <format dxfId="30">
      <pivotArea field="24" type="button" dataOnly="0" labelOnly="1" outline="0"/>
    </format>
    <format dxfId="29">
      <pivotArea field="25" type="button" dataOnly="0" labelOnly="1" outline="0"/>
    </format>
    <format dxfId="28">
      <pivotArea dataOnly="0" labelOnly="1" outline="0" axis="axisValues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3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 rowHeaderCaption="Fuente de Financiamiento">
  <location ref="A3:B27" firstHeaderRow="1" firstDataRow="1" firstDataCol="1" rowPageCount="1" colPageCount="1"/>
  <pivotFields count="2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Subsidios y Apoyos" axis="axisRow" compact="0" outline="0" showAll="0" defaultSubtotal="0">
      <items count="56">
        <item x="14"/>
        <item x="54"/>
        <item x="41"/>
        <item x="10"/>
        <item x="7"/>
        <item x="24"/>
        <item x="25"/>
        <item x="26"/>
        <item x="46"/>
        <item x="0"/>
        <item x="1"/>
        <item x="51"/>
        <item x="52"/>
        <item x="29"/>
        <item x="20"/>
        <item x="44"/>
        <item x="39"/>
        <item x="3"/>
        <item x="6"/>
        <item x="55"/>
        <item x="16"/>
        <item x="2"/>
        <item x="17"/>
        <item x="21"/>
        <item x="22"/>
        <item x="13"/>
        <item x="40"/>
        <item x="11"/>
        <item x="8"/>
        <item x="45"/>
        <item x="48"/>
        <item x="30"/>
        <item x="36"/>
        <item x="43"/>
        <item x="28"/>
        <item x="47"/>
        <item x="9"/>
        <item x="37"/>
        <item x="5"/>
        <item x="27"/>
        <item x="15"/>
        <item x="53"/>
        <item x="18"/>
        <item x="34"/>
        <item x="19"/>
        <item x="4"/>
        <item x="42"/>
        <item x="33"/>
        <item x="32"/>
        <item x="12"/>
        <item x="38"/>
        <item x="23"/>
        <item x="50"/>
        <item x="49"/>
        <item x="35"/>
        <item x="31"/>
      </items>
    </pivotField>
    <pivotField name="Capitulo" axis="axisPage" compact="0" outline="0" multipleItemSelectionAllowed="1" showAll="0" defaultSubtotal="0">
      <items count="7">
        <item h="1" x="6"/>
        <item h="1" x="1"/>
        <item h="1" x="2"/>
        <item x="0"/>
        <item h="1" x="3"/>
        <item h="1" x="4"/>
        <item h="1" x="5"/>
      </items>
    </pivotField>
    <pivotField name="Nombre" compact="0" outline="0" showAll="0" defaultSubtotal="0">
      <items count="7">
        <item x="3"/>
        <item x="5"/>
        <item x="4"/>
        <item x="1"/>
        <item x="2"/>
        <item x="6"/>
        <item x="0"/>
      </items>
    </pivotField>
    <pivotField compact="0" outline="0" showAll="0" defaultSubtotal="0"/>
    <pivotField compact="0" outline="0" showAll="0" defaultSubtotal="0">
      <items count="120"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42"/>
        <item x="114"/>
        <item x="43"/>
        <item x="111"/>
        <item x="40"/>
        <item x="2"/>
        <item x="107"/>
        <item x="108"/>
        <item x="109"/>
        <item x="83"/>
        <item x="44"/>
        <item x="110"/>
        <item x="45"/>
        <item x="14"/>
        <item x="15"/>
        <item x="97"/>
        <item x="26"/>
        <item x="87"/>
        <item x="46"/>
        <item x="18"/>
        <item x="19"/>
        <item x="88"/>
        <item x="89"/>
        <item x="112"/>
        <item x="47"/>
        <item x="6"/>
        <item x="20"/>
        <item x="105"/>
        <item x="106"/>
        <item x="21"/>
        <item x="78"/>
        <item x="115"/>
        <item x="16"/>
        <item x="84"/>
        <item x="48"/>
        <item x="49"/>
        <item x="50"/>
        <item x="51"/>
        <item x="28"/>
        <item x="52"/>
        <item x="53"/>
        <item x="24"/>
        <item x="85"/>
        <item x="3"/>
        <item x="27"/>
        <item x="90"/>
        <item x="29"/>
        <item x="104"/>
        <item x="82"/>
        <item x="7"/>
        <item x="86"/>
        <item x="91"/>
        <item x="8"/>
        <item x="12"/>
        <item x="30"/>
        <item x="31"/>
        <item x="54"/>
        <item x="55"/>
        <item x="56"/>
        <item x="32"/>
        <item x="116"/>
        <item x="98"/>
        <item x="57"/>
        <item x="99"/>
        <item x="17"/>
        <item x="4"/>
        <item x="9"/>
        <item x="58"/>
        <item x="10"/>
        <item x="11"/>
        <item x="5"/>
        <item x="59"/>
        <item x="34"/>
        <item x="41"/>
        <item x="92"/>
        <item x="60"/>
        <item x="35"/>
        <item x="36"/>
        <item x="25"/>
        <item x="0"/>
        <item x="81"/>
        <item x="79"/>
        <item x="1"/>
        <item x="13"/>
        <item x="61"/>
        <item x="117"/>
        <item x="62"/>
        <item x="100"/>
        <item x="101"/>
        <item x="93"/>
        <item x="102"/>
        <item x="22"/>
        <item x="103"/>
        <item x="80"/>
        <item x="23"/>
        <item x="113"/>
        <item x="37"/>
        <item x="118"/>
        <item x="119"/>
        <item x="94"/>
        <item x="95"/>
        <item x="96"/>
        <item x="33"/>
        <item x="38"/>
        <item x="39"/>
      </items>
    </pivotField>
    <pivotField compact="0" outline="0" showAll="0" defaultSubtotal="0">
      <items count="120">
        <item x="38"/>
        <item x="74"/>
        <item x="73"/>
        <item x="75"/>
        <item x="113"/>
        <item x="52"/>
        <item x="24"/>
        <item x="85"/>
        <item x="53"/>
        <item x="15"/>
        <item x="13"/>
        <item x="79"/>
        <item x="1"/>
        <item x="0"/>
        <item x="81"/>
        <item x="110"/>
        <item x="44"/>
        <item x="47"/>
        <item x="56"/>
        <item x="70"/>
        <item x="32"/>
        <item x="95"/>
        <item x="96"/>
        <item x="71"/>
        <item x="72"/>
        <item x="63"/>
        <item x="9"/>
        <item x="41"/>
        <item x="60"/>
        <item x="94"/>
        <item x="33"/>
        <item x="49"/>
        <item x="117"/>
        <item x="22"/>
        <item x="103"/>
        <item x="100"/>
        <item x="46"/>
        <item x="89"/>
        <item x="5"/>
        <item x="68"/>
        <item x="21"/>
        <item x="80"/>
        <item x="69"/>
        <item x="59"/>
        <item x="76"/>
        <item x="116"/>
        <item x="98"/>
        <item x="17"/>
        <item x="101"/>
        <item x="39"/>
        <item x="119"/>
        <item x="93"/>
        <item x="102"/>
        <item x="43"/>
        <item x="14"/>
        <item x="97"/>
        <item x="40"/>
        <item x="111"/>
        <item x="88"/>
        <item x="19"/>
        <item x="42"/>
        <item x="114"/>
        <item x="105"/>
        <item x="18"/>
        <item x="61"/>
        <item x="77"/>
        <item x="3"/>
        <item x="23"/>
        <item x="26"/>
        <item x="62"/>
        <item x="109"/>
        <item x="112"/>
        <item x="92"/>
        <item x="106"/>
        <item x="20"/>
        <item x="67"/>
        <item x="107"/>
        <item x="2"/>
        <item x="83"/>
        <item x="87"/>
        <item x="108"/>
        <item x="78"/>
        <item x="115"/>
        <item x="84"/>
        <item x="16"/>
        <item x="48"/>
        <item x="99"/>
        <item x="57"/>
        <item x="66"/>
        <item x="55"/>
        <item x="54"/>
        <item x="34"/>
        <item x="11"/>
        <item x="7"/>
        <item x="104"/>
        <item x="30"/>
        <item x="29"/>
        <item x="58"/>
        <item x="90"/>
        <item x="82"/>
        <item x="10"/>
        <item x="4"/>
        <item x="86"/>
        <item x="31"/>
        <item x="51"/>
        <item x="91"/>
        <item x="12"/>
        <item x="27"/>
        <item x="28"/>
        <item x="8"/>
        <item x="118"/>
        <item x="25"/>
        <item x="64"/>
        <item x="65"/>
        <item x="50"/>
        <item x="37"/>
        <item x="36"/>
        <item x="35"/>
        <item x="6"/>
        <item x="45"/>
      </items>
    </pivotField>
    <pivotField compact="0" outline="0" showAll="0" defaultSubtotal="0"/>
    <pivotField compact="0" outline="0" showAll="0" defaultSubtotal="0"/>
    <pivotField dataField="1" compact="0" outline="0" showAll="0" defaultSubtotal="0"/>
  </pivotFields>
  <rowFields count="1">
    <field x="20"/>
  </rowFields>
  <rowItems count="24">
    <i>
      <x v="1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5"/>
    </i>
    <i>
      <x v="25"/>
    </i>
    <i>
      <x v="28"/>
    </i>
    <i>
      <x v="29"/>
    </i>
    <i>
      <x v="31"/>
    </i>
    <i>
      <x v="35"/>
    </i>
    <i>
      <x v="36"/>
    </i>
    <i>
      <x v="39"/>
    </i>
    <i>
      <x v="40"/>
    </i>
    <i>
      <x v="41"/>
    </i>
    <i>
      <x v="42"/>
    </i>
    <i>
      <x v="52"/>
    </i>
    <i>
      <x v="55"/>
    </i>
    <i t="grand">
      <x/>
    </i>
  </rowItems>
  <colItems count="1">
    <i/>
  </colItems>
  <pageFields count="1">
    <pageField fld="21" hier="-1"/>
  </pageFields>
  <dataFields count="1">
    <dataField name="Presupuesto 2023 " fld="28" baseField="2" baseItem="1" numFmtId="4"/>
  </dataFields>
  <formats count="7">
    <format dxfId="27">
      <pivotArea field="22" type="button" dataOnly="0" labelOnly="1" outline="0"/>
    </format>
    <format dxfId="26">
      <pivotArea field="24" type="button" dataOnly="0" labelOnly="1" outline="0"/>
    </format>
    <format dxfId="25">
      <pivotArea field="25" type="button" dataOnly="0" labelOnly="1" outline="0"/>
    </format>
    <format dxfId="24">
      <pivotArea dataOnly="0" labelOnly="1" outline="0" axis="axisValues" fieldPosition="0"/>
    </format>
    <format dxfId="23">
      <pivotArea field="24" type="button" dataOnly="0" labelOnly="1" outline="0"/>
    </format>
    <format dxfId="22">
      <pivotArea field="25" type="button" dataOnly="0" labelOnly="1" outline="0"/>
    </format>
    <format dxfId="21">
      <pivotArea dataOnly="0" labelOnly="1" outline="0" axis="axisValues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4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outline="1" outlineData="1" compactData="0" multipleFieldFilters="0" rowHeaderCaption="Fuente de Financiamiento">
  <location ref="A3:D28" firstHeaderRow="1" firstDataRow="1" firstDataCol="3"/>
  <pivotFields count="29">
    <pivotField compact="0" showAll="0"/>
    <pivotField compact="0" showAll="0"/>
    <pivotField compact="0" showAll="0"/>
    <pivotField axis="axisRow" compact="0" showAll="0">
      <items count="3">
        <item x="0"/>
        <item x="1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name="Subsidios y Apoyos" compact="0" showAll="0"/>
    <pivotField name="Capitulo" axis="axisRow" compact="0" multipleItemSelectionAllowed="1" showAll="0">
      <items count="8">
        <item x="6"/>
        <item x="1"/>
        <item x="2"/>
        <item x="0"/>
        <item x="3"/>
        <item x="4"/>
        <item x="5"/>
        <item t="default"/>
      </items>
    </pivotField>
    <pivotField name="Nombre" axis="axisRow" compact="0" showAll="0">
      <items count="8">
        <item x="3"/>
        <item x="5"/>
        <item x="4"/>
        <item x="1"/>
        <item x="2"/>
        <item x="6"/>
        <item x="0"/>
        <item t="default"/>
      </items>
    </pivotField>
    <pivotField compact="0" showAll="0" defaultSubtotal="0"/>
    <pivotField compact="0" showAll="0">
      <items count="121"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42"/>
        <item x="114"/>
        <item x="43"/>
        <item x="111"/>
        <item x="40"/>
        <item x="2"/>
        <item x="107"/>
        <item x="108"/>
        <item x="109"/>
        <item x="83"/>
        <item x="44"/>
        <item x="110"/>
        <item x="45"/>
        <item x="14"/>
        <item x="15"/>
        <item x="97"/>
        <item x="26"/>
        <item x="87"/>
        <item x="46"/>
        <item x="18"/>
        <item x="19"/>
        <item x="88"/>
        <item x="89"/>
        <item x="112"/>
        <item x="47"/>
        <item x="6"/>
        <item x="20"/>
        <item x="105"/>
        <item x="106"/>
        <item x="21"/>
        <item x="78"/>
        <item x="115"/>
        <item x="16"/>
        <item x="84"/>
        <item x="48"/>
        <item x="49"/>
        <item x="50"/>
        <item x="51"/>
        <item x="28"/>
        <item x="52"/>
        <item x="53"/>
        <item x="24"/>
        <item x="85"/>
        <item x="3"/>
        <item x="27"/>
        <item x="90"/>
        <item x="29"/>
        <item x="104"/>
        <item x="82"/>
        <item x="7"/>
        <item x="86"/>
        <item x="91"/>
        <item x="8"/>
        <item x="12"/>
        <item x="30"/>
        <item x="31"/>
        <item x="54"/>
        <item x="55"/>
        <item x="56"/>
        <item x="32"/>
        <item x="116"/>
        <item x="98"/>
        <item x="57"/>
        <item x="99"/>
        <item x="17"/>
        <item x="4"/>
        <item x="9"/>
        <item x="58"/>
        <item x="10"/>
        <item x="11"/>
        <item x="5"/>
        <item x="59"/>
        <item x="34"/>
        <item x="41"/>
        <item x="92"/>
        <item x="60"/>
        <item x="35"/>
        <item x="36"/>
        <item x="25"/>
        <item x="0"/>
        <item x="81"/>
        <item x="79"/>
        <item x="1"/>
        <item x="13"/>
        <item x="61"/>
        <item x="117"/>
        <item x="62"/>
        <item x="100"/>
        <item x="101"/>
        <item x="93"/>
        <item x="102"/>
        <item x="22"/>
        <item x="103"/>
        <item x="80"/>
        <item x="23"/>
        <item x="113"/>
        <item x="37"/>
        <item x="118"/>
        <item x="119"/>
        <item x="94"/>
        <item x="95"/>
        <item x="96"/>
        <item x="33"/>
        <item x="38"/>
        <item x="39"/>
        <item t="default"/>
      </items>
    </pivotField>
    <pivotField compact="0" showAll="0">
      <items count="121">
        <item x="38"/>
        <item x="74"/>
        <item x="73"/>
        <item x="75"/>
        <item x="113"/>
        <item x="52"/>
        <item x="24"/>
        <item x="85"/>
        <item x="53"/>
        <item x="15"/>
        <item x="13"/>
        <item x="79"/>
        <item x="1"/>
        <item x="0"/>
        <item x="81"/>
        <item x="110"/>
        <item x="44"/>
        <item x="47"/>
        <item x="56"/>
        <item x="70"/>
        <item x="32"/>
        <item x="95"/>
        <item x="96"/>
        <item x="71"/>
        <item x="72"/>
        <item x="63"/>
        <item x="9"/>
        <item x="41"/>
        <item x="60"/>
        <item x="94"/>
        <item x="33"/>
        <item x="49"/>
        <item x="117"/>
        <item x="22"/>
        <item x="103"/>
        <item x="100"/>
        <item x="46"/>
        <item x="89"/>
        <item x="5"/>
        <item x="68"/>
        <item x="21"/>
        <item x="80"/>
        <item x="69"/>
        <item x="59"/>
        <item x="76"/>
        <item x="116"/>
        <item x="98"/>
        <item x="17"/>
        <item x="101"/>
        <item x="39"/>
        <item x="119"/>
        <item x="93"/>
        <item x="102"/>
        <item x="43"/>
        <item x="14"/>
        <item x="97"/>
        <item x="40"/>
        <item x="111"/>
        <item x="88"/>
        <item x="19"/>
        <item x="42"/>
        <item x="114"/>
        <item x="105"/>
        <item x="18"/>
        <item x="61"/>
        <item x="77"/>
        <item x="3"/>
        <item x="23"/>
        <item x="26"/>
        <item x="62"/>
        <item x="109"/>
        <item x="112"/>
        <item x="92"/>
        <item x="106"/>
        <item x="20"/>
        <item x="67"/>
        <item x="107"/>
        <item x="2"/>
        <item x="83"/>
        <item x="87"/>
        <item x="108"/>
        <item x="78"/>
        <item x="115"/>
        <item x="84"/>
        <item x="16"/>
        <item x="48"/>
        <item x="99"/>
        <item x="57"/>
        <item x="66"/>
        <item x="55"/>
        <item x="54"/>
        <item x="34"/>
        <item x="11"/>
        <item x="7"/>
        <item x="104"/>
        <item x="30"/>
        <item x="29"/>
        <item x="58"/>
        <item x="90"/>
        <item x="82"/>
        <item x="10"/>
        <item x="4"/>
        <item x="86"/>
        <item x="31"/>
        <item x="51"/>
        <item x="91"/>
        <item x="12"/>
        <item x="27"/>
        <item x="28"/>
        <item x="8"/>
        <item x="118"/>
        <item x="25"/>
        <item x="64"/>
        <item x="65"/>
        <item x="50"/>
        <item x="37"/>
        <item x="36"/>
        <item x="35"/>
        <item x="6"/>
        <item x="45"/>
        <item t="default"/>
      </items>
    </pivotField>
    <pivotField compact="0" showAll="0"/>
    <pivotField compact="0" showAll="0"/>
    <pivotField dataField="1" compact="0" showAll="0"/>
  </pivotFields>
  <rowFields count="3">
    <field x="3"/>
    <field x="21"/>
    <field x="22"/>
  </rowFields>
  <rowItems count="25">
    <i>
      <x/>
    </i>
    <i r="1">
      <x/>
    </i>
    <i r="2">
      <x v="5"/>
    </i>
    <i r="1">
      <x v="1"/>
    </i>
    <i r="2">
      <x v="3"/>
    </i>
    <i r="1">
      <x v="2"/>
    </i>
    <i r="2">
      <x v="4"/>
    </i>
    <i r="1">
      <x v="3"/>
    </i>
    <i r="2">
      <x v="6"/>
    </i>
    <i r="1">
      <x v="4"/>
    </i>
    <i r="2">
      <x/>
    </i>
    <i r="1">
      <x v="5"/>
    </i>
    <i r="2">
      <x v="2"/>
    </i>
    <i>
      <x v="1"/>
    </i>
    <i r="1">
      <x v="1"/>
    </i>
    <i r="2">
      <x v="3"/>
    </i>
    <i r="1">
      <x v="2"/>
    </i>
    <i r="2">
      <x v="4"/>
    </i>
    <i r="1">
      <x v="4"/>
    </i>
    <i r="2">
      <x/>
    </i>
    <i r="1">
      <x v="5"/>
    </i>
    <i r="2">
      <x v="2"/>
    </i>
    <i r="1">
      <x v="6"/>
    </i>
    <i r="2">
      <x v="1"/>
    </i>
    <i t="grand">
      <x/>
    </i>
  </rowItems>
  <colItems count="1">
    <i/>
  </colItems>
  <dataFields count="1">
    <dataField name="Presupuesto 2023 " fld="28" baseField="2" baseItem="1" numFmtId="4"/>
  </dataFields>
  <formats count="8">
    <format dxfId="20">
      <pivotArea field="22" type="button" dataOnly="0" labelOnly="1" outline="0" axis="axisRow" fieldPosition="2"/>
    </format>
    <format dxfId="19">
      <pivotArea field="24" type="button" dataOnly="0" labelOnly="1" outline="0"/>
    </format>
    <format dxfId="18">
      <pivotArea field="25" type="button" dataOnly="0" labelOnly="1" outline="0"/>
    </format>
    <format dxfId="17">
      <pivotArea dataOnly="0" labelOnly="1" outline="0" axis="axisValues" fieldPosition="0"/>
    </format>
    <format dxfId="16">
      <pivotArea field="24" type="button" dataOnly="0" labelOnly="1" outline="0"/>
    </format>
    <format dxfId="15">
      <pivotArea field="25" type="button" dataOnly="0" labelOnly="1" outline="0"/>
    </format>
    <format dxfId="14">
      <pivotArea dataOnly="0" labelOnly="1" outline="0" axis="axisValues" fieldPosition="0"/>
    </format>
    <format dxfId="13">
      <pivotArea field="21" type="button" dataOnly="0" labelOnly="1" outline="0" axis="axisRow" fieldPosition="1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outline="1" outlineData="1" compactData="0" multipleFieldFilters="0" rowHeaderCaption="Fuente de Financiamiento">
  <location ref="A2:B20" firstHeaderRow="1" firstDataRow="1" firstDataCol="1"/>
  <pivotFields count="29"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24">
        <item m="1" x="19"/>
        <item x="7"/>
        <item m="1" x="22"/>
        <item x="5"/>
        <item x="8"/>
        <item x="9"/>
        <item x="10"/>
        <item x="6"/>
        <item m="1" x="18"/>
        <item m="1" x="17"/>
        <item x="4"/>
        <item x="0"/>
        <item x="1"/>
        <item x="2"/>
        <item m="1" x="21"/>
        <item x="3"/>
        <item m="1" x="20"/>
        <item x="11"/>
        <item x="12"/>
        <item x="13"/>
        <item x="14"/>
        <item x="15"/>
        <item x="16"/>
        <item t="default"/>
      </items>
    </pivotField>
    <pivotField compact="0" showAll="0"/>
    <pivotField compact="0" showAll="0"/>
    <pivotField compact="0" showAll="0"/>
    <pivotField compact="0" showAll="0"/>
    <pivotField name="Capitulo" compact="0" multipleItemSelectionAllowed="1" showAll="0"/>
    <pivotField name="Nombre" compact="0" showAll="0">
      <items count="8">
        <item x="3"/>
        <item x="5"/>
        <item x="4"/>
        <item x="1"/>
        <item x="2"/>
        <item x="6"/>
        <item x="0"/>
        <item t="default"/>
      </items>
    </pivotField>
    <pivotField compact="0" showAll="0" defaultSubtotal="0"/>
    <pivotField compact="0" showAll="0">
      <items count="121"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42"/>
        <item h="1" x="114"/>
        <item h="1" x="43"/>
        <item h="1" x="111"/>
        <item h="1" x="40"/>
        <item h="1" x="2"/>
        <item h="1" x="107"/>
        <item h="1" x="108"/>
        <item h="1" x="109"/>
        <item h="1" x="83"/>
        <item h="1" x="44"/>
        <item h="1" x="110"/>
        <item h="1" x="45"/>
        <item h="1" x="14"/>
        <item h="1" x="15"/>
        <item h="1" x="97"/>
        <item h="1" x="26"/>
        <item h="1" x="87"/>
        <item h="1" x="46"/>
        <item h="1" x="18"/>
        <item h="1" x="19"/>
        <item h="1" x="88"/>
        <item h="1" x="89"/>
        <item h="1" x="112"/>
        <item h="1" x="47"/>
        <item h="1" x="6"/>
        <item h="1" x="20"/>
        <item h="1" x="105"/>
        <item h="1" x="106"/>
        <item h="1" x="21"/>
        <item h="1" x="78"/>
        <item h="1" x="115"/>
        <item h="1" x="16"/>
        <item h="1" x="84"/>
        <item h="1" x="48"/>
        <item h="1" x="49"/>
        <item h="1" x="50"/>
        <item h="1" x="51"/>
        <item h="1" x="28"/>
        <item h="1" x="52"/>
        <item h="1" x="53"/>
        <item h="1" x="24"/>
        <item h="1" x="85"/>
        <item h="1" x="3"/>
        <item h="1" x="27"/>
        <item h="1" x="90"/>
        <item h="1" x="29"/>
        <item h="1" x="104"/>
        <item h="1" x="82"/>
        <item h="1" x="7"/>
        <item h="1" x="86"/>
        <item h="1" x="91"/>
        <item h="1" x="8"/>
        <item h="1" x="12"/>
        <item h="1" x="30"/>
        <item h="1" x="31"/>
        <item h="1" x="54"/>
        <item h="1" x="55"/>
        <item h="1" x="56"/>
        <item h="1" x="32"/>
        <item h="1" x="116"/>
        <item h="1" x="98"/>
        <item h="1" x="57"/>
        <item h="1" x="99"/>
        <item h="1" x="17"/>
        <item h="1" x="4"/>
        <item h="1" x="9"/>
        <item h="1" x="58"/>
        <item h="1" x="10"/>
        <item h="1" x="11"/>
        <item h="1" x="5"/>
        <item h="1" x="59"/>
        <item h="1" x="34"/>
        <item h="1" x="41"/>
        <item h="1" x="92"/>
        <item h="1" x="60"/>
        <item h="1" x="35"/>
        <item h="1" x="36"/>
        <item h="1" x="25"/>
        <item h="1" x="0"/>
        <item h="1" x="81"/>
        <item h="1" x="79"/>
        <item h="1" x="1"/>
        <item h="1" x="13"/>
        <item h="1" x="61"/>
        <item h="1" x="117"/>
        <item h="1" x="62"/>
        <item h="1" x="100"/>
        <item h="1" x="101"/>
        <item h="1" x="93"/>
        <item h="1" x="102"/>
        <item h="1" x="22"/>
        <item h="1" x="103"/>
        <item h="1" x="80"/>
        <item h="1" x="23"/>
        <item h="1" x="113"/>
        <item h="1" x="37"/>
        <item h="1" x="118"/>
        <item h="1" x="119"/>
        <item h="1" x="94"/>
        <item h="1" x="95"/>
        <item h="1" x="96"/>
        <item h="1" x="33"/>
        <item x="38"/>
        <item x="39"/>
        <item t="default"/>
      </items>
    </pivotField>
    <pivotField compact="0" showAll="0">
      <items count="121">
        <item x="38"/>
        <item x="74"/>
        <item x="73"/>
        <item x="75"/>
        <item x="113"/>
        <item x="52"/>
        <item x="24"/>
        <item x="85"/>
        <item x="53"/>
        <item x="15"/>
        <item x="13"/>
        <item x="79"/>
        <item x="1"/>
        <item x="0"/>
        <item x="81"/>
        <item x="110"/>
        <item x="44"/>
        <item x="47"/>
        <item x="56"/>
        <item x="70"/>
        <item x="32"/>
        <item x="95"/>
        <item x="96"/>
        <item x="71"/>
        <item x="72"/>
        <item x="63"/>
        <item x="9"/>
        <item x="41"/>
        <item x="60"/>
        <item x="94"/>
        <item x="33"/>
        <item x="49"/>
        <item x="117"/>
        <item x="22"/>
        <item x="103"/>
        <item x="100"/>
        <item x="46"/>
        <item x="89"/>
        <item x="5"/>
        <item x="68"/>
        <item x="21"/>
        <item x="80"/>
        <item x="69"/>
        <item x="59"/>
        <item x="76"/>
        <item x="116"/>
        <item x="98"/>
        <item x="17"/>
        <item x="101"/>
        <item x="39"/>
        <item x="119"/>
        <item x="93"/>
        <item x="102"/>
        <item x="43"/>
        <item x="14"/>
        <item x="97"/>
        <item x="40"/>
        <item x="111"/>
        <item x="88"/>
        <item x="19"/>
        <item x="42"/>
        <item x="114"/>
        <item x="105"/>
        <item x="18"/>
        <item x="61"/>
        <item x="77"/>
        <item x="3"/>
        <item x="23"/>
        <item x="26"/>
        <item x="62"/>
        <item x="109"/>
        <item x="112"/>
        <item x="92"/>
        <item x="106"/>
        <item x="20"/>
        <item x="67"/>
        <item x="107"/>
        <item x="2"/>
        <item x="83"/>
        <item x="87"/>
        <item x="108"/>
        <item x="78"/>
        <item x="115"/>
        <item x="84"/>
        <item x="16"/>
        <item x="48"/>
        <item x="99"/>
        <item x="57"/>
        <item x="66"/>
        <item x="55"/>
        <item x="54"/>
        <item x="34"/>
        <item x="11"/>
        <item x="7"/>
        <item x="104"/>
        <item x="30"/>
        <item x="29"/>
        <item x="58"/>
        <item x="90"/>
        <item x="82"/>
        <item x="10"/>
        <item x="4"/>
        <item x="86"/>
        <item x="31"/>
        <item x="51"/>
        <item x="91"/>
        <item x="12"/>
        <item x="27"/>
        <item x="28"/>
        <item x="8"/>
        <item x="118"/>
        <item x="25"/>
        <item x="64"/>
        <item x="65"/>
        <item x="50"/>
        <item x="37"/>
        <item x="36"/>
        <item x="35"/>
        <item x="6"/>
        <item x="45"/>
        <item t="default"/>
      </items>
    </pivotField>
    <pivotField compact="0" showAll="0"/>
    <pivotField compact="0" showAll="0"/>
    <pivotField dataField="1" compact="0" showAll="0"/>
  </pivotFields>
  <rowFields count="1">
    <field x="16"/>
  </rowFields>
  <rowItems count="18">
    <i>
      <x v="1"/>
    </i>
    <i>
      <x v="3"/>
    </i>
    <i>
      <x v="4"/>
    </i>
    <i>
      <x v="5"/>
    </i>
    <i>
      <x v="6"/>
    </i>
    <i>
      <x v="7"/>
    </i>
    <i>
      <x v="10"/>
    </i>
    <i>
      <x v="11"/>
    </i>
    <i>
      <x v="12"/>
    </i>
    <i>
      <x v="13"/>
    </i>
    <i>
      <x v="15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Presupuesto 2023 " fld="28" baseField="2" baseItem="1" numFmtId="4"/>
  </dataFields>
  <formats count="13">
    <format dxfId="12">
      <pivotArea field="22" type="button" dataOnly="0" labelOnly="1" outline="0"/>
    </format>
    <format dxfId="11">
      <pivotArea field="24" type="button" dataOnly="0" labelOnly="1" outline="0"/>
    </format>
    <format dxfId="10">
      <pivotArea field="25" type="button" dataOnly="0" labelOnly="1" outline="0"/>
    </format>
    <format dxfId="9">
      <pivotArea dataOnly="0" labelOnly="1" outline="0" axis="axisValues" fieldPosition="0"/>
    </format>
    <format dxfId="8">
      <pivotArea field="24" type="button" dataOnly="0" labelOnly="1" outline="0"/>
    </format>
    <format dxfId="7">
      <pivotArea field="25" type="button" dataOnly="0" labelOnly="1" outline="0"/>
    </format>
    <format dxfId="6">
      <pivotArea field="16" type="button" dataOnly="0" labelOnly="1" outline="0" axis="axisRow" fieldPosition="0"/>
    </format>
    <format dxfId="5">
      <pivotArea dataOnly="0" labelOnly="1" outline="0" fieldPosition="0">
        <references count="1">
          <reference field="16" count="0"/>
        </references>
      </pivotArea>
    </format>
    <format dxfId="4">
      <pivotArea dataOnly="0" labelOnly="1" grandRow="1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gridDropZones="1" multipleFieldFilters="0">
  <location ref="A3:F290" firstHeaderRow="2" firstDataRow="2" firstDataCol="5"/>
  <pivotFields count="29">
    <pivotField compact="0" outline="0" showAll="0"/>
    <pivotField axis="axisRow" compact="0" outline="0" showAll="0" defaultSubtotal="0">
      <items count="6">
        <item x="0"/>
        <item x="2"/>
        <item x="3"/>
        <item x="4"/>
        <item x="5"/>
        <item x="1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20"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42"/>
        <item x="114"/>
        <item x="43"/>
        <item x="111"/>
        <item x="40"/>
        <item x="2"/>
        <item x="107"/>
        <item x="108"/>
        <item x="109"/>
        <item x="83"/>
        <item x="44"/>
        <item x="110"/>
        <item x="45"/>
        <item x="14"/>
        <item x="15"/>
        <item x="97"/>
        <item x="26"/>
        <item x="87"/>
        <item x="46"/>
        <item x="18"/>
        <item x="19"/>
        <item x="88"/>
        <item x="89"/>
        <item x="112"/>
        <item x="47"/>
        <item x="6"/>
        <item x="20"/>
        <item x="105"/>
        <item x="106"/>
        <item x="21"/>
        <item x="78"/>
        <item x="115"/>
        <item x="16"/>
        <item x="84"/>
        <item x="48"/>
        <item x="49"/>
        <item x="50"/>
        <item x="51"/>
        <item x="28"/>
        <item x="52"/>
        <item x="53"/>
        <item x="24"/>
        <item x="85"/>
        <item x="3"/>
        <item x="27"/>
        <item x="90"/>
        <item x="29"/>
        <item x="104"/>
        <item x="82"/>
        <item x="7"/>
        <item x="86"/>
        <item x="91"/>
        <item x="8"/>
        <item x="12"/>
        <item x="30"/>
        <item x="31"/>
        <item x="54"/>
        <item x="55"/>
        <item x="56"/>
        <item x="32"/>
        <item x="116"/>
        <item x="98"/>
        <item x="57"/>
        <item x="99"/>
        <item x="17"/>
        <item x="4"/>
        <item x="9"/>
        <item x="58"/>
        <item x="10"/>
        <item x="11"/>
        <item x="5"/>
        <item x="59"/>
        <item x="34"/>
        <item x="41"/>
        <item x="92"/>
        <item x="60"/>
        <item x="35"/>
        <item x="36"/>
        <item x="25"/>
        <item x="0"/>
        <item x="81"/>
        <item x="79"/>
        <item x="1"/>
        <item x="13"/>
        <item x="61"/>
        <item x="117"/>
        <item x="62"/>
        <item x="100"/>
        <item x="101"/>
        <item x="93"/>
        <item x="102"/>
        <item x="22"/>
        <item x="103"/>
        <item x="80"/>
        <item x="23"/>
        <item x="113"/>
        <item x="37"/>
        <item x="118"/>
        <item x="119"/>
        <item x="94"/>
        <item x="95"/>
        <item x="96"/>
        <item x="33"/>
        <item x="38"/>
        <item x="39"/>
      </items>
    </pivotField>
    <pivotField compact="0" outline="0" showAll="0"/>
    <pivotField axis="axisRow" compact="0" outline="0" showAll="0" defaultSubtotal="0">
      <items count="31">
        <item sd="0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9"/>
        <item x="20"/>
        <item x="22"/>
        <item x="23"/>
        <item x="24"/>
        <item x="25"/>
        <item x="26"/>
        <item x="27"/>
        <item x="28"/>
        <item x="29"/>
        <item x="30"/>
        <item x="18"/>
        <item x="16"/>
        <item x="21"/>
      </items>
    </pivotField>
    <pivotField axis="axisRow" compact="0" outline="0" showAll="0">
      <items count="32">
        <item x="27"/>
        <item x="1"/>
        <item x="30"/>
        <item x="26"/>
        <item x="22"/>
        <item x="14"/>
        <item x="24"/>
        <item x="9"/>
        <item x="16"/>
        <item x="19"/>
        <item x="29"/>
        <item x="23"/>
        <item x="2"/>
        <item x="17"/>
        <item x="10"/>
        <item x="8"/>
        <item x="6"/>
        <item x="20"/>
        <item x="5"/>
        <item x="25"/>
        <item x="4"/>
        <item x="18"/>
        <item x="13"/>
        <item x="15"/>
        <item x="11"/>
        <item x="28"/>
        <item x="0"/>
        <item x="3"/>
        <item x="7"/>
        <item x="12"/>
        <item x="21"/>
        <item t="default"/>
      </items>
    </pivotField>
    <pivotField dataField="1" compact="0" outline="0" showAll="0"/>
  </pivotFields>
  <rowFields count="5">
    <field x="19"/>
    <field x="1"/>
    <field x="24"/>
    <field x="26"/>
    <field x="27"/>
  </rowFields>
  <rowItems count="286">
    <i>
      <x/>
      <x/>
      <x v="94"/>
      <x/>
    </i>
    <i r="2">
      <x v="97"/>
      <x/>
    </i>
    <i r="3">
      <x v="1"/>
      <x v="1"/>
    </i>
    <i r="3">
      <x v="2"/>
      <x v="12"/>
    </i>
    <i r="3">
      <x v="3"/>
      <x v="27"/>
    </i>
    <i r="3">
      <x v="4"/>
      <x v="20"/>
    </i>
    <i r="3">
      <x v="5"/>
      <x v="18"/>
    </i>
    <i r="3">
      <x v="6"/>
      <x v="16"/>
    </i>
    <i>
      <x v="1"/>
      <x/>
      <x v="20"/>
      <x/>
    </i>
    <i r="2">
      <x v="58"/>
      <x/>
    </i>
    <i r="2">
      <x v="80"/>
      <x/>
    </i>
    <i r="2">
      <x v="85"/>
      <x/>
    </i>
    <i>
      <x v="2"/>
      <x/>
      <x v="40"/>
      <x/>
    </i>
    <i r="2">
      <x v="64"/>
      <x/>
    </i>
    <i>
      <x v="3"/>
      <x/>
      <x v="67"/>
      <x/>
    </i>
    <i r="2">
      <x v="81"/>
      <x/>
    </i>
    <i r="3">
      <x v="7"/>
      <x v="28"/>
    </i>
    <i r="2">
      <x v="83"/>
      <x/>
    </i>
    <i r="2">
      <x v="84"/>
      <x/>
    </i>
    <i>
      <x v="4"/>
      <x/>
      <x v="85"/>
      <x/>
    </i>
    <i>
      <x v="5"/>
      <x/>
      <x v="67"/>
      <x/>
    </i>
    <i>
      <x v="6"/>
      <x/>
      <x v="68"/>
      <x/>
    </i>
    <i>
      <x v="7"/>
      <x/>
      <x v="97"/>
      <x v="8"/>
      <x v="15"/>
    </i>
    <i r="3">
      <x v="9"/>
      <x v="7"/>
    </i>
    <i r="3">
      <x v="10"/>
      <x v="14"/>
    </i>
    <i>
      <x v="8"/>
      <x/>
      <x v="98"/>
      <x/>
    </i>
    <i>
      <x v="9"/>
      <x/>
      <x v="94"/>
      <x v="11"/>
      <x v="24"/>
    </i>
    <i r="3">
      <x v="12"/>
      <x v="29"/>
    </i>
    <i>
      <x v="10"/>
      <x/>
      <x v="20"/>
      <x/>
    </i>
    <i r="2">
      <x v="28"/>
      <x/>
    </i>
    <i r="2">
      <x v="29"/>
      <x/>
    </i>
    <i r="2">
      <x v="47"/>
      <x/>
    </i>
    <i r="2">
      <x v="79"/>
      <x/>
    </i>
    <i>
      <x v="11"/>
      <x/>
      <x v="34"/>
      <x/>
    </i>
    <i r="2">
      <x v="35"/>
      <x/>
    </i>
    <i r="2">
      <x v="41"/>
      <x/>
    </i>
    <i r="2">
      <x v="44"/>
      <x/>
    </i>
    <i r="2">
      <x v="106"/>
      <x/>
    </i>
    <i r="2">
      <x v="109"/>
      <x/>
    </i>
    <i>
      <x v="12"/>
      <x v="5"/>
      <x v="56"/>
      <x/>
    </i>
    <i>
      <x v="13"/>
      <x/>
      <x v="85"/>
      <x/>
    </i>
    <i r="2">
      <x v="93"/>
      <x/>
    </i>
    <i>
      <x v="14"/>
      <x/>
      <x v="67"/>
      <x/>
    </i>
    <i r="2">
      <x v="85"/>
      <x/>
    </i>
    <i>
      <x v="15"/>
      <x/>
      <x v="94"/>
      <x/>
    </i>
    <i>
      <x v="16"/>
      <x/>
      <x v="20"/>
      <x/>
    </i>
    <i r="2">
      <x v="31"/>
      <x/>
    </i>
    <i r="2">
      <x v="41"/>
      <x/>
    </i>
    <i r="2">
      <x v="59"/>
      <x/>
    </i>
    <i>
      <x v="17"/>
      <x/>
      <x v="53"/>
      <x/>
    </i>
    <i r="2">
      <x v="58"/>
      <x/>
    </i>
    <i r="2">
      <x v="59"/>
      <x/>
    </i>
    <i r="2">
      <x v="61"/>
      <x/>
    </i>
    <i r="2">
      <x v="68"/>
      <x/>
    </i>
    <i r="2">
      <x v="69"/>
      <x/>
    </i>
    <i r="2">
      <x v="70"/>
      <x/>
    </i>
    <i r="2">
      <x v="74"/>
      <x/>
    </i>
    <i r="2">
      <x v="85"/>
      <x/>
    </i>
    <i r="2">
      <x v="117"/>
      <x v="13"/>
      <x v="22"/>
    </i>
    <i r="3">
      <x v="14"/>
      <x v="5"/>
    </i>
    <i>
      <x v="18"/>
      <x/>
      <x v="87"/>
      <x/>
    </i>
    <i r="2">
      <x v="91"/>
      <x/>
    </i>
    <i r="2">
      <x v="92"/>
      <x/>
    </i>
    <i r="1">
      <x v="1"/>
      <x v="111"/>
      <x/>
    </i>
    <i r="1">
      <x v="5"/>
      <x v="118"/>
      <x/>
    </i>
    <i r="2">
      <x v="119"/>
      <x/>
    </i>
    <i>
      <x v="19"/>
      <x/>
      <x v="19"/>
      <x/>
    </i>
    <i r="2">
      <x v="88"/>
      <x/>
    </i>
    <i>
      <x v="20"/>
      <x/>
      <x v="15"/>
      <x/>
    </i>
    <i r="2">
      <x v="17"/>
      <x/>
    </i>
    <i r="2">
      <x v="20"/>
      <x/>
    </i>
    <i r="2">
      <x v="25"/>
      <x/>
    </i>
    <i r="2">
      <x v="27"/>
      <x/>
    </i>
    <i r="2">
      <x v="28"/>
      <x/>
    </i>
    <i r="2">
      <x v="29"/>
      <x/>
    </i>
    <i r="2">
      <x v="31"/>
      <x/>
    </i>
    <i r="2">
      <x v="33"/>
      <x/>
    </i>
    <i r="2">
      <x v="39"/>
      <x/>
    </i>
    <i r="2">
      <x v="44"/>
      <x/>
    </i>
    <i r="2">
      <x v="47"/>
      <x/>
    </i>
    <i r="2">
      <x v="49"/>
      <x/>
    </i>
    <i r="2">
      <x v="50"/>
      <x/>
    </i>
    <i r="2">
      <x v="51"/>
      <x/>
    </i>
    <i r="2">
      <x v="52"/>
      <x/>
    </i>
    <i r="2">
      <x v="54"/>
      <x/>
    </i>
    <i r="2">
      <x v="55"/>
      <x/>
    </i>
    <i r="2">
      <x v="59"/>
      <x/>
    </i>
    <i r="2">
      <x v="61"/>
      <x/>
    </i>
    <i r="2">
      <x v="71"/>
      <x/>
    </i>
    <i r="2">
      <x v="72"/>
      <x/>
    </i>
    <i r="2">
      <x v="73"/>
      <x/>
    </i>
    <i r="2">
      <x v="74"/>
      <x/>
    </i>
    <i r="2">
      <x v="77"/>
      <x/>
    </i>
    <i r="2">
      <x v="79"/>
      <x/>
    </i>
    <i r="2">
      <x v="82"/>
      <x/>
    </i>
    <i r="2">
      <x v="86"/>
      <x/>
    </i>
    <i r="2">
      <x v="87"/>
      <x/>
    </i>
    <i r="2">
      <x v="90"/>
      <x/>
    </i>
    <i r="2">
      <x v="99"/>
      <x/>
    </i>
    <i r="2">
      <x v="101"/>
      <x/>
    </i>
    <i r="1">
      <x v="5"/>
      <x v="56"/>
      <x/>
    </i>
    <i>
      <x v="21"/>
      <x v="5"/>
      <x v="39"/>
      <x/>
    </i>
    <i>
      <x v="22"/>
      <x v="5"/>
      <x v="39"/>
      <x/>
    </i>
    <i>
      <x v="23"/>
      <x/>
      <x/>
      <x/>
    </i>
    <i r="2">
      <x v="1"/>
      <x/>
    </i>
    <i r="2">
      <x v="2"/>
      <x/>
    </i>
    <i r="2">
      <x v="3"/>
      <x/>
    </i>
    <i r="2">
      <x v="4"/>
      <x/>
    </i>
    <i r="2">
      <x v="5"/>
      <x/>
    </i>
    <i r="2">
      <x v="6"/>
      <x/>
    </i>
    <i r="2">
      <x v="7"/>
      <x/>
    </i>
    <i r="2">
      <x v="8"/>
      <x/>
    </i>
    <i r="2">
      <x v="9"/>
      <x/>
    </i>
    <i r="2">
      <x v="10"/>
      <x/>
    </i>
    <i r="2">
      <x v="11"/>
      <x/>
    </i>
    <i r="2">
      <x v="12"/>
      <x/>
    </i>
    <i r="2">
      <x v="13"/>
      <x/>
    </i>
    <i r="1">
      <x v="2"/>
      <x v="1"/>
      <x/>
    </i>
    <i r="2">
      <x v="5"/>
      <x/>
    </i>
    <i r="1">
      <x v="3"/>
      <x v="2"/>
      <x/>
    </i>
    <i r="2">
      <x v="14"/>
      <x/>
    </i>
    <i>
      <x v="24"/>
      <x/>
      <x v="31"/>
      <x/>
    </i>
    <i r="2">
      <x v="45"/>
      <x/>
    </i>
    <i r="2">
      <x v="94"/>
      <x/>
    </i>
    <i r="2">
      <x v="96"/>
      <x/>
    </i>
    <i r="2">
      <x v="108"/>
      <x/>
    </i>
    <i>
      <x v="25"/>
      <x/>
      <x v="85"/>
      <x/>
    </i>
    <i r="2">
      <x v="97"/>
      <x v="15"/>
      <x v="23"/>
    </i>
    <i>
      <x v="26"/>
      <x/>
      <x v="94"/>
      <x/>
    </i>
    <i>
      <x v="27"/>
      <x/>
      <x v="95"/>
      <x/>
    </i>
    <i>
      <x v="28"/>
      <x/>
      <x v="31"/>
      <x/>
    </i>
    <i r="2">
      <x v="35"/>
      <x/>
    </i>
    <i r="2">
      <x v="44"/>
      <x/>
    </i>
    <i r="2">
      <x v="45"/>
      <x/>
    </i>
    <i r="2">
      <x v="85"/>
      <x/>
    </i>
    <i r="3">
      <x v="16"/>
      <x v="13"/>
    </i>
    <i r="3">
      <x v="29"/>
      <x v="8"/>
    </i>
    <i>
      <x v="29"/>
      <x/>
      <x v="63"/>
      <x/>
    </i>
    <i r="2">
      <x v="94"/>
      <x/>
    </i>
    <i>
      <x v="30"/>
      <x/>
      <x v="94"/>
      <x/>
    </i>
    <i>
      <x v="31"/>
      <x/>
      <x v="94"/>
      <x/>
    </i>
    <i>
      <x v="32"/>
      <x/>
      <x v="24"/>
      <x/>
    </i>
    <i r="2">
      <x v="25"/>
      <x/>
    </i>
    <i r="2">
      <x v="29"/>
      <x/>
    </i>
    <i r="2">
      <x v="31"/>
      <x/>
    </i>
    <i r="2">
      <x v="41"/>
      <x/>
    </i>
    <i r="2">
      <x v="44"/>
      <x/>
    </i>
    <i r="2">
      <x v="48"/>
      <x/>
    </i>
    <i r="2">
      <x v="57"/>
      <x/>
    </i>
    <i r="2">
      <x v="65"/>
      <x/>
    </i>
    <i>
      <x v="33"/>
      <x/>
      <x v="28"/>
      <x/>
    </i>
    <i r="2">
      <x v="41"/>
      <x/>
    </i>
    <i r="2">
      <x v="44"/>
      <x/>
    </i>
    <i r="1">
      <x v="5"/>
      <x v="50"/>
      <x/>
    </i>
    <i>
      <x v="34"/>
      <x/>
      <x v="17"/>
      <x/>
    </i>
    <i r="2">
      <x v="40"/>
      <x/>
    </i>
    <i r="2">
      <x v="41"/>
      <x/>
    </i>
    <i r="1">
      <x v="5"/>
      <x v="80"/>
      <x/>
    </i>
    <i>
      <x v="35"/>
      <x/>
      <x v="24"/>
      <x/>
    </i>
    <i r="2">
      <x v="25"/>
      <x/>
    </i>
    <i r="2">
      <x v="28"/>
      <x/>
    </i>
    <i r="2">
      <x v="29"/>
      <x/>
    </i>
    <i r="2">
      <x v="31"/>
      <x/>
    </i>
    <i r="2">
      <x v="32"/>
      <x/>
    </i>
    <i r="2">
      <x v="36"/>
      <x/>
    </i>
    <i r="2">
      <x v="37"/>
      <x/>
    </i>
    <i r="2">
      <x v="41"/>
      <x/>
    </i>
    <i r="2">
      <x v="44"/>
      <x/>
    </i>
    <i r="2">
      <x v="49"/>
      <x/>
    </i>
    <i r="2">
      <x v="50"/>
      <x/>
    </i>
    <i r="2">
      <x v="57"/>
      <x/>
    </i>
    <i r="2">
      <x v="59"/>
      <x/>
    </i>
    <i r="2">
      <x v="60"/>
      <x/>
    </i>
    <i r="2">
      <x v="66"/>
      <x/>
    </i>
    <i r="2">
      <x v="79"/>
      <x/>
    </i>
    <i r="2">
      <x v="86"/>
      <x/>
    </i>
    <i r="2">
      <x v="89"/>
      <x/>
    </i>
    <i r="2">
      <x v="104"/>
      <x/>
    </i>
    <i>
      <x v="36"/>
      <x/>
      <x v="114"/>
      <x/>
    </i>
    <i r="2">
      <x v="115"/>
      <x v="28"/>
      <x v="21"/>
    </i>
    <i r="1">
      <x v="4"/>
      <x v="115"/>
      <x/>
    </i>
    <i r="2">
      <x v="116"/>
      <x/>
    </i>
    <i r="1">
      <x v="5"/>
      <x v="114"/>
      <x/>
    </i>
    <i r="2">
      <x v="115"/>
      <x/>
    </i>
    <i r="2">
      <x v="116"/>
      <x/>
    </i>
    <i>
      <x v="37"/>
      <x/>
      <x v="114"/>
      <x/>
    </i>
    <i r="2">
      <x v="116"/>
      <x/>
    </i>
    <i>
      <x v="38"/>
      <x/>
      <x v="17"/>
      <x/>
    </i>
    <i r="2">
      <x v="25"/>
      <x/>
    </i>
    <i r="2">
      <x v="30"/>
      <x/>
    </i>
    <i r="2">
      <x v="31"/>
      <x/>
    </i>
    <i r="2">
      <x v="33"/>
      <x/>
    </i>
    <i r="2">
      <x v="34"/>
      <x/>
    </i>
    <i r="2">
      <x v="35"/>
      <x/>
    </i>
    <i r="2">
      <x v="37"/>
      <x/>
    </i>
    <i r="2">
      <x v="40"/>
      <x/>
    </i>
    <i r="2">
      <x v="41"/>
      <x/>
    </i>
    <i r="2">
      <x v="44"/>
      <x/>
    </i>
    <i r="2">
      <x v="64"/>
      <x/>
    </i>
    <i r="2">
      <x v="67"/>
      <x/>
    </i>
    <i r="2">
      <x v="76"/>
      <x/>
    </i>
    <i r="2">
      <x v="78"/>
      <x/>
    </i>
    <i r="2">
      <x v="80"/>
      <x/>
    </i>
    <i r="2">
      <x v="102"/>
      <x/>
    </i>
    <i r="2">
      <x v="103"/>
      <x/>
    </i>
    <i r="2">
      <x v="105"/>
      <x/>
    </i>
    <i r="2">
      <x v="107"/>
      <x/>
    </i>
    <i r="2">
      <x v="109"/>
      <x/>
    </i>
    <i>
      <x v="39"/>
      <x/>
      <x v="53"/>
      <x/>
    </i>
    <i r="2">
      <x v="87"/>
      <x/>
    </i>
    <i r="1">
      <x v="5"/>
      <x v="62"/>
      <x/>
    </i>
    <i>
      <x v="40"/>
      <x/>
      <x v="20"/>
      <x/>
    </i>
    <i r="2">
      <x v="40"/>
      <x/>
    </i>
    <i r="2">
      <x v="42"/>
      <x/>
    </i>
    <i r="2">
      <x v="52"/>
      <x/>
    </i>
    <i r="2">
      <x v="67"/>
      <x/>
    </i>
    <i r="2">
      <x v="90"/>
      <x/>
    </i>
    <i r="1">
      <x v="5"/>
      <x v="43"/>
      <x/>
    </i>
    <i>
      <x v="41"/>
      <x/>
      <x v="21"/>
      <x/>
    </i>
    <i r="2">
      <x v="22"/>
      <x/>
    </i>
    <i r="2">
      <x v="23"/>
      <x/>
    </i>
    <i r="2">
      <x v="26"/>
      <x/>
    </i>
    <i r="2">
      <x v="27"/>
      <x/>
    </i>
    <i r="2">
      <x v="37"/>
      <x/>
    </i>
    <i r="2">
      <x v="41"/>
      <x/>
    </i>
    <i r="2">
      <x v="44"/>
      <x/>
    </i>
    <i r="2">
      <x v="57"/>
      <x v="17"/>
      <x v="9"/>
    </i>
    <i r="3">
      <x v="18"/>
      <x v="17"/>
    </i>
    <i r="2">
      <x v="85"/>
      <x/>
    </i>
    <i r="3">
      <x v="19"/>
      <x v="4"/>
    </i>
    <i r="3">
      <x v="20"/>
      <x v="11"/>
    </i>
    <i r="3">
      <x v="21"/>
      <x v="6"/>
    </i>
    <i r="3">
      <x v="22"/>
      <x v="19"/>
    </i>
    <i r="3">
      <x v="23"/>
      <x v="3"/>
    </i>
    <i r="3">
      <x v="24"/>
      <x/>
    </i>
    <i r="3">
      <x v="25"/>
      <x v="25"/>
    </i>
    <i r="3">
      <x v="30"/>
      <x v="30"/>
    </i>
    <i r="2">
      <x v="102"/>
      <x/>
    </i>
    <i>
      <x v="42"/>
      <x/>
      <x v="21"/>
      <x/>
    </i>
    <i r="2">
      <x v="41"/>
      <x/>
    </i>
    <i r="2">
      <x v="44"/>
      <x/>
    </i>
    <i r="2">
      <x v="79"/>
      <x/>
    </i>
    <i>
      <x v="43"/>
      <x/>
      <x v="33"/>
      <x/>
    </i>
    <i>
      <x v="44"/>
      <x/>
      <x v="93"/>
      <x/>
    </i>
    <i>
      <x v="45"/>
      <x/>
      <x v="93"/>
      <x/>
    </i>
    <i>
      <x v="46"/>
      <x/>
      <x v="85"/>
      <x v="26"/>
      <x v="10"/>
    </i>
    <i r="2">
      <x v="94"/>
      <x v="27"/>
      <x v="2"/>
    </i>
    <i>
      <x v="47"/>
      <x/>
      <x v="18"/>
      <x/>
    </i>
    <i r="2">
      <x v="21"/>
      <x/>
    </i>
    <i r="2">
      <x v="33"/>
      <x/>
    </i>
    <i r="2">
      <x v="38"/>
      <x/>
    </i>
    <i r="2">
      <x v="85"/>
      <x/>
    </i>
    <i r="2">
      <x v="91"/>
      <x/>
    </i>
    <i r="2">
      <x v="108"/>
      <x/>
    </i>
    <i r="2">
      <x v="110"/>
      <x/>
    </i>
    <i>
      <x v="48"/>
      <x/>
      <x v="16"/>
      <x/>
    </i>
    <i r="2">
      <x v="28"/>
      <x/>
    </i>
    <i r="2">
      <x v="31"/>
      <x/>
    </i>
    <i r="2">
      <x v="41"/>
      <x/>
    </i>
    <i r="2">
      <x v="44"/>
      <x/>
    </i>
    <i r="2">
      <x v="46"/>
      <x/>
    </i>
    <i r="2">
      <x v="51"/>
      <x/>
    </i>
    <i r="2">
      <x v="64"/>
      <x/>
    </i>
    <i r="2">
      <x v="75"/>
      <x/>
    </i>
    <i r="2">
      <x v="100"/>
      <x/>
    </i>
    <i r="2">
      <x v="106"/>
      <x/>
    </i>
    <i>
      <x v="49"/>
      <x/>
      <x v="55"/>
      <x/>
    </i>
    <i r="2">
      <x v="61"/>
      <x/>
    </i>
    <i r="2">
      <x v="112"/>
      <x/>
    </i>
    <i r="2">
      <x v="113"/>
      <x/>
    </i>
    <i r="1">
      <x v="5"/>
      <x v="109"/>
      <x/>
    </i>
    <i>
      <x v="50"/>
      <x/>
      <x v="91"/>
      <x/>
    </i>
    <i>
      <x v="51"/>
      <x/>
      <x v="91"/>
      <x/>
    </i>
    <i>
      <x v="52"/>
      <x/>
      <x v="91"/>
      <x/>
    </i>
    <i>
      <x v="53"/>
      <x/>
      <x v="91"/>
      <x/>
    </i>
    <i>
      <x v="54"/>
      <x/>
      <x v="91"/>
      <x/>
    </i>
    <i>
      <x v="55"/>
      <x/>
      <x v="15"/>
      <x/>
    </i>
    <i r="2">
      <x v="17"/>
      <x/>
    </i>
    <i r="2">
      <x v="21"/>
      <x/>
    </i>
    <i r="2">
      <x v="34"/>
      <x/>
    </i>
    <i r="2">
      <x v="35"/>
      <x/>
    </i>
    <i r="2">
      <x v="44"/>
      <x/>
    </i>
    <i r="2">
      <x v="48"/>
      <x/>
    </i>
    <i r="2">
      <x v="102"/>
      <x/>
    </i>
    <i r="2">
      <x v="103"/>
      <x/>
    </i>
    <i t="grand">
      <x/>
    </i>
  </rowItems>
  <colItems count="1">
    <i/>
  </colItems>
  <dataFields count="1">
    <dataField name="Suma de PRESUPUESTO 2023" fld="28" baseField="0" baseItem="0"/>
  </dataFields>
  <formats count="1">
    <format dxfId="1954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Fuente de Financiamiento">
  <location ref="A3:B10" firstHeaderRow="1" firstDataRow="1" firstDataCol="1"/>
  <pivotFields count="29">
    <pivotField showAll="0"/>
    <pivotField showAll="0"/>
    <pivotField axis="axisRow" showAll="0">
      <items count="7">
        <item x="5"/>
        <item x="1"/>
        <item x="4"/>
        <item x="3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dataField="1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Presupuesto 2023 " fld="28" baseField="2" baseItem="1" numFmtId="4"/>
  </dataFields>
  <formats count="1">
    <format dxfId="1953">
      <pivotArea dataOnly="0" labelOnly="1" outline="0" axis="axisValues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 rowHeaderCaption="Fuente de Financiamiento">
  <location ref="A3:C11" firstHeaderRow="1" firstDataRow="1" firstDataCol="2"/>
  <pivotFields count="29"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ubtotalTop="0" showAll="0" defaultSubtotal="0"/>
    <pivotField name="Capitulo" axis="axisRow" compact="0" outline="0" showAll="0" defaultSubtotal="0">
      <items count="7">
        <item x="6"/>
        <item x="1"/>
        <item x="2"/>
        <item x="0"/>
        <item x="3"/>
        <item x="4"/>
        <item x="5"/>
      </items>
    </pivotField>
    <pivotField name="Nombre" axis="axisRow" compact="0" outline="0" showAll="0" defaultSubtotal="0">
      <items count="7">
        <item x="3"/>
        <item x="5"/>
        <item x="4"/>
        <item x="1"/>
        <item x="2"/>
        <item x="6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21"/>
    <field x="22"/>
  </rowFields>
  <rowItems count="8">
    <i>
      <x/>
      <x v="5"/>
    </i>
    <i>
      <x v="1"/>
      <x v="3"/>
    </i>
    <i>
      <x v="2"/>
      <x v="4"/>
    </i>
    <i>
      <x v="3"/>
      <x v="6"/>
    </i>
    <i>
      <x v="4"/>
      <x/>
    </i>
    <i>
      <x v="5"/>
      <x v="2"/>
    </i>
    <i>
      <x v="6"/>
      <x v="1"/>
    </i>
    <i t="grand">
      <x/>
    </i>
  </rowItems>
  <colItems count="1">
    <i/>
  </colItems>
  <dataFields count="1">
    <dataField name="Presupuesto 2023 " fld="28" baseField="2" baseItem="1" numFmtId="4"/>
  </dataFields>
  <formats count="2">
    <format dxfId="1952">
      <pivotArea dataOnly="0" labelOnly="1" outline="0" axis="axisValues" fieldPosition="0"/>
    </format>
    <format dxfId="1951">
      <pivotArea field="22" type="button" dataOnly="0" labelOnly="1" outline="0" axis="axisRow" fieldPosition="1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 rowHeaderCaption="Fuente de Financiamiento">
  <location ref="A3:C6" firstHeaderRow="1" firstDataRow="1" firstDataCol="2"/>
  <pivotFields count="29"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ubtotalTop="0" showAll="0" defaultSubtotal="0"/>
    <pivotField name="Capitulo" compact="0" outline="0" multipleItemSelectionAllowed="1" showAll="0" defaultSubtotal="0"/>
    <pivotField name="Nombre" compact="0" outline="0" showAll="0" defaultSubtotal="0">
      <items count="7">
        <item x="3"/>
        <item x="5"/>
        <item x="4"/>
        <item x="1"/>
        <item x="2"/>
        <item x="6"/>
        <item x="0"/>
      </items>
    </pivotField>
    <pivotField compact="0" outline="0" showAll="0" defaultSubtotal="0"/>
    <pivotField axis="axisRow" compact="0" outline="0" showAll="0" defaultSubtotal="0">
      <items count="120"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42"/>
        <item h="1" x="114"/>
        <item h="1" x="43"/>
        <item h="1" x="111"/>
        <item h="1" x="40"/>
        <item h="1" x="2"/>
        <item h="1" x="107"/>
        <item h="1" x="108"/>
        <item h="1" x="109"/>
        <item h="1" x="83"/>
        <item h="1" x="44"/>
        <item h="1" x="110"/>
        <item h="1" x="45"/>
        <item h="1" x="14"/>
        <item h="1" x="15"/>
        <item h="1" x="97"/>
        <item h="1" x="26"/>
        <item h="1" x="87"/>
        <item h="1" x="46"/>
        <item h="1" x="18"/>
        <item h="1" x="19"/>
        <item h="1" x="88"/>
        <item h="1" x="89"/>
        <item h="1" x="112"/>
        <item h="1" x="47"/>
        <item h="1" x="6"/>
        <item h="1" x="20"/>
        <item h="1" x="105"/>
        <item h="1" x="106"/>
        <item h="1" x="21"/>
        <item h="1" x="78"/>
        <item h="1" x="115"/>
        <item h="1" x="16"/>
        <item h="1" x="84"/>
        <item h="1" x="48"/>
        <item h="1" x="49"/>
        <item h="1" x="50"/>
        <item h="1" x="51"/>
        <item h="1" x="28"/>
        <item h="1" x="52"/>
        <item h="1" x="53"/>
        <item h="1" x="24"/>
        <item h="1" x="85"/>
        <item h="1" x="3"/>
        <item h="1" x="27"/>
        <item h="1" x="90"/>
        <item h="1" x="29"/>
        <item h="1" x="104"/>
        <item h="1" x="82"/>
        <item h="1" x="7"/>
        <item h="1" x="86"/>
        <item h="1" x="91"/>
        <item h="1" x="8"/>
        <item h="1" x="12"/>
        <item h="1" x="30"/>
        <item h="1" x="31"/>
        <item h="1" x="54"/>
        <item h="1" x="55"/>
        <item h="1" x="56"/>
        <item h="1" x="32"/>
        <item h="1" x="116"/>
        <item h="1" x="98"/>
        <item h="1" x="57"/>
        <item h="1" x="99"/>
        <item h="1" x="17"/>
        <item h="1" x="4"/>
        <item h="1" x="9"/>
        <item h="1" x="58"/>
        <item h="1" x="10"/>
        <item h="1" x="11"/>
        <item h="1" x="5"/>
        <item h="1" x="59"/>
        <item h="1" x="34"/>
        <item h="1" x="41"/>
        <item h="1" x="92"/>
        <item h="1" x="60"/>
        <item h="1" x="35"/>
        <item h="1" x="36"/>
        <item h="1" x="25"/>
        <item h="1" x="0"/>
        <item h="1" x="81"/>
        <item h="1" x="79"/>
        <item h="1" x="1"/>
        <item h="1" x="13"/>
        <item h="1" x="61"/>
        <item h="1" x="117"/>
        <item h="1" x="62"/>
        <item h="1" x="100"/>
        <item h="1" x="101"/>
        <item h="1" x="93"/>
        <item h="1" x="102"/>
        <item h="1" x="22"/>
        <item h="1" x="103"/>
        <item h="1" x="80"/>
        <item h="1" x="23"/>
        <item h="1" x="113"/>
        <item h="1" x="37"/>
        <item h="1" x="118"/>
        <item h="1" x="119"/>
        <item h="1" x="94"/>
        <item h="1" x="95"/>
        <item h="1" x="96"/>
        <item h="1" x="33"/>
        <item x="38"/>
        <item x="39"/>
      </items>
    </pivotField>
    <pivotField axis="axisRow" compact="0" outline="0" showAll="0" defaultSubtotal="0">
      <items count="120">
        <item x="38"/>
        <item x="74"/>
        <item x="73"/>
        <item x="75"/>
        <item x="113"/>
        <item x="52"/>
        <item x="24"/>
        <item x="85"/>
        <item x="53"/>
        <item x="15"/>
        <item x="13"/>
        <item x="79"/>
        <item x="1"/>
        <item x="0"/>
        <item x="81"/>
        <item x="110"/>
        <item x="44"/>
        <item x="47"/>
        <item x="56"/>
        <item x="70"/>
        <item x="32"/>
        <item x="95"/>
        <item x="96"/>
        <item x="71"/>
        <item x="72"/>
        <item x="63"/>
        <item x="9"/>
        <item x="41"/>
        <item x="60"/>
        <item x="94"/>
        <item x="33"/>
        <item x="49"/>
        <item x="117"/>
        <item x="22"/>
        <item x="103"/>
        <item x="100"/>
        <item x="46"/>
        <item x="89"/>
        <item x="5"/>
        <item x="68"/>
        <item x="21"/>
        <item x="80"/>
        <item x="69"/>
        <item x="59"/>
        <item x="76"/>
        <item x="116"/>
        <item x="98"/>
        <item x="17"/>
        <item x="101"/>
        <item x="39"/>
        <item x="119"/>
        <item x="93"/>
        <item x="102"/>
        <item x="43"/>
        <item x="14"/>
        <item x="97"/>
        <item x="40"/>
        <item x="111"/>
        <item x="88"/>
        <item x="19"/>
        <item x="42"/>
        <item x="114"/>
        <item x="105"/>
        <item x="18"/>
        <item x="61"/>
        <item x="77"/>
        <item x="3"/>
        <item x="23"/>
        <item x="26"/>
        <item x="62"/>
        <item x="109"/>
        <item x="112"/>
        <item x="92"/>
        <item x="106"/>
        <item x="20"/>
        <item x="67"/>
        <item x="107"/>
        <item x="2"/>
        <item x="83"/>
        <item x="87"/>
        <item x="108"/>
        <item x="78"/>
        <item x="115"/>
        <item x="84"/>
        <item x="16"/>
        <item x="48"/>
        <item x="99"/>
        <item x="57"/>
        <item x="66"/>
        <item x="55"/>
        <item x="54"/>
        <item x="34"/>
        <item x="11"/>
        <item x="7"/>
        <item x="104"/>
        <item x="30"/>
        <item x="29"/>
        <item x="58"/>
        <item x="90"/>
        <item x="82"/>
        <item x="10"/>
        <item x="4"/>
        <item x="86"/>
        <item x="31"/>
        <item x="51"/>
        <item x="91"/>
        <item x="12"/>
        <item x="27"/>
        <item x="28"/>
        <item x="8"/>
        <item x="118"/>
        <item x="25"/>
        <item x="64"/>
        <item x="65"/>
        <item x="50"/>
        <item x="37"/>
        <item x="36"/>
        <item x="35"/>
        <item x="6"/>
        <item x="45"/>
      </items>
    </pivotField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24"/>
    <field x="25"/>
  </rowFields>
  <rowItems count="3">
    <i>
      <x v="118"/>
      <x/>
    </i>
    <i>
      <x v="119"/>
      <x v="49"/>
    </i>
    <i t="grand">
      <x/>
    </i>
  </rowItems>
  <colItems count="1">
    <i/>
  </colItems>
  <dataFields count="1">
    <dataField name="Presupuesto 2023 " fld="28" baseField="2" baseItem="1" numFmtId="4"/>
  </dataFields>
  <formats count="12">
    <format dxfId="1950">
      <pivotArea field="22" type="button" dataOnly="0" labelOnly="1" outline="0"/>
    </format>
    <format dxfId="1949">
      <pivotArea field="24" type="button" dataOnly="0" labelOnly="1" outline="0" axis="axisRow" fieldPosition="0"/>
    </format>
    <format dxfId="1948">
      <pivotArea field="25" type="button" dataOnly="0" labelOnly="1" outline="0" axis="axisRow" fieldPosition="1"/>
    </format>
    <format dxfId="1947">
      <pivotArea dataOnly="0" labelOnly="1" outline="0" axis="axisValues" fieldPosition="0"/>
    </format>
    <format dxfId="1946">
      <pivotArea field="24" type="button" dataOnly="0" labelOnly="1" outline="0" axis="axisRow" fieldPosition="0"/>
    </format>
    <format dxfId="1945">
      <pivotArea field="25" type="button" dataOnly="0" labelOnly="1" outline="0" axis="axisRow" fieldPosition="1"/>
    </format>
    <format dxfId="1944">
      <pivotArea dataOnly="0" labelOnly="1" outline="0" axis="axisValues" fieldPosition="0"/>
    </format>
    <format dxfId="1943">
      <pivotArea dataOnly="0" labelOnly="1" outline="0" fieldPosition="0">
        <references count="2">
          <reference field="24" count="1" selected="0">
            <x v="118"/>
          </reference>
          <reference field="25" count="1">
            <x v="0"/>
          </reference>
        </references>
      </pivotArea>
    </format>
    <format dxfId="1942">
      <pivotArea dataOnly="0" labelOnly="1" outline="0" fieldPosition="0">
        <references count="2">
          <reference field="24" count="1" selected="0">
            <x v="119"/>
          </reference>
          <reference field="25" count="1">
            <x v="49"/>
          </reference>
        </references>
      </pivotArea>
    </format>
    <format dxfId="1941">
      <pivotArea dataOnly="0" labelOnly="1" outline="0" fieldPosition="0">
        <references count="1">
          <reference field="24" count="0"/>
        </references>
      </pivotArea>
    </format>
    <format dxfId="1940">
      <pivotArea dataOnly="0" labelOnly="1" outline="0" fieldPosition="0">
        <references count="1">
          <reference field="24" count="0"/>
        </references>
      </pivotArea>
    </format>
    <format dxfId="1939">
      <pivotArea outline="0" fieldPosition="0">
        <references count="2">
          <reference field="24" count="0" selected="0"/>
          <reference field="25" count="2" selected="0">
            <x v="0"/>
            <x v="49"/>
          </reference>
        </references>
      </pivotArea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outline="1" outlineData="1" compactData="0" multipleFieldFilters="0" rowHeaderCaption="Fuente de Financiamiento">
  <location ref="A2:C57" firstHeaderRow="1" firstDataRow="1" firstDataCol="2"/>
  <pivotFields count="29"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24">
        <item m="1" x="19"/>
        <item x="7"/>
        <item m="1" x="22"/>
        <item x="5"/>
        <item x="8"/>
        <item x="9"/>
        <item x="10"/>
        <item x="6"/>
        <item m="1" x="18"/>
        <item m="1" x="17"/>
        <item x="4"/>
        <item x="0"/>
        <item x="1"/>
        <item x="2"/>
        <item m="1" x="21"/>
        <item x="3"/>
        <item m="1" x="20"/>
        <item x="11"/>
        <item x="12"/>
        <item x="13"/>
        <item x="14"/>
        <item x="15"/>
        <item x="16"/>
        <item t="default"/>
      </items>
    </pivotField>
    <pivotField compact="0" showAll="0"/>
    <pivotField axis="axisRow" compact="0" showAll="0">
      <items count="53">
        <item m="1" x="47"/>
        <item m="1" x="41"/>
        <item m="1" x="40"/>
        <item m="1" x="38"/>
        <item m="1" x="48"/>
        <item m="1" x="46"/>
        <item x="18"/>
        <item x="19"/>
        <item x="20"/>
        <item x="3"/>
        <item x="6"/>
        <item m="1" x="37"/>
        <item x="29"/>
        <item x="26"/>
        <item x="7"/>
        <item m="1" x="42"/>
        <item x="14"/>
        <item x="21"/>
        <item m="1" x="49"/>
        <item x="16"/>
        <item x="9"/>
        <item x="27"/>
        <item x="12"/>
        <item x="13"/>
        <item x="22"/>
        <item x="17"/>
        <item m="1" x="43"/>
        <item x="1"/>
        <item x="23"/>
        <item x="28"/>
        <item x="10"/>
        <item m="1" x="44"/>
        <item m="1" x="50"/>
        <item x="2"/>
        <item m="1" x="45"/>
        <item m="1" x="51"/>
        <item m="1" x="39"/>
        <item x="0"/>
        <item x="4"/>
        <item x="5"/>
        <item x="8"/>
        <item x="11"/>
        <item x="15"/>
        <item x="24"/>
        <item x="25"/>
        <item x="30"/>
        <item x="31"/>
        <item x="32"/>
        <item x="33"/>
        <item x="34"/>
        <item x="35"/>
        <item x="36"/>
        <item t="default"/>
      </items>
    </pivotField>
    <pivotField compact="0" showAll="0"/>
    <pivotField compact="0" showAll="0"/>
    <pivotField name="Capitulo" compact="0" multipleItemSelectionAllowed="1" showAll="0"/>
    <pivotField name="Nombre" compact="0" showAll="0">
      <items count="8">
        <item x="3"/>
        <item x="5"/>
        <item x="4"/>
        <item x="1"/>
        <item x="2"/>
        <item x="6"/>
        <item x="0"/>
        <item t="default"/>
      </items>
    </pivotField>
    <pivotField compact="0" showAll="0" defaultSubtotal="0"/>
    <pivotField compact="0" showAll="0">
      <items count="121"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42"/>
        <item h="1" x="114"/>
        <item h="1" x="43"/>
        <item h="1" x="111"/>
        <item h="1" x="40"/>
        <item h="1" x="2"/>
        <item h="1" x="107"/>
        <item h="1" x="108"/>
        <item h="1" x="109"/>
        <item h="1" x="83"/>
        <item h="1" x="44"/>
        <item h="1" x="110"/>
        <item h="1" x="45"/>
        <item h="1" x="14"/>
        <item h="1" x="15"/>
        <item h="1" x="97"/>
        <item h="1" x="26"/>
        <item h="1" x="87"/>
        <item h="1" x="46"/>
        <item h="1" x="18"/>
        <item h="1" x="19"/>
        <item h="1" x="88"/>
        <item h="1" x="89"/>
        <item h="1" x="112"/>
        <item h="1" x="47"/>
        <item h="1" x="6"/>
        <item h="1" x="20"/>
        <item h="1" x="105"/>
        <item h="1" x="106"/>
        <item h="1" x="21"/>
        <item h="1" x="78"/>
        <item h="1" x="115"/>
        <item h="1" x="16"/>
        <item h="1" x="84"/>
        <item h="1" x="48"/>
        <item h="1" x="49"/>
        <item h="1" x="50"/>
        <item h="1" x="51"/>
        <item h="1" x="28"/>
        <item h="1" x="52"/>
        <item h="1" x="53"/>
        <item h="1" x="24"/>
        <item h="1" x="85"/>
        <item h="1" x="3"/>
        <item h="1" x="27"/>
        <item h="1" x="90"/>
        <item h="1" x="29"/>
        <item h="1" x="104"/>
        <item h="1" x="82"/>
        <item h="1" x="7"/>
        <item h="1" x="86"/>
        <item h="1" x="91"/>
        <item h="1" x="8"/>
        <item h="1" x="12"/>
        <item h="1" x="30"/>
        <item h="1" x="31"/>
        <item h="1" x="54"/>
        <item h="1" x="55"/>
        <item h="1" x="56"/>
        <item h="1" x="32"/>
        <item h="1" x="116"/>
        <item h="1" x="98"/>
        <item h="1" x="57"/>
        <item h="1" x="99"/>
        <item h="1" x="17"/>
        <item h="1" x="4"/>
        <item h="1" x="9"/>
        <item h="1" x="58"/>
        <item h="1" x="10"/>
        <item h="1" x="11"/>
        <item h="1" x="5"/>
        <item h="1" x="59"/>
        <item h="1" x="34"/>
        <item h="1" x="41"/>
        <item h="1" x="92"/>
        <item h="1" x="60"/>
        <item h="1" x="35"/>
        <item h="1" x="36"/>
        <item h="1" x="25"/>
        <item h="1" x="0"/>
        <item h="1" x="81"/>
        <item h="1" x="79"/>
        <item h="1" x="1"/>
        <item h="1" x="13"/>
        <item h="1" x="61"/>
        <item h="1" x="117"/>
        <item h="1" x="62"/>
        <item h="1" x="100"/>
        <item h="1" x="101"/>
        <item h="1" x="93"/>
        <item h="1" x="102"/>
        <item h="1" x="22"/>
        <item h="1" x="103"/>
        <item h="1" x="80"/>
        <item h="1" x="23"/>
        <item h="1" x="113"/>
        <item h="1" x="37"/>
        <item h="1" x="118"/>
        <item h="1" x="119"/>
        <item h="1" x="94"/>
        <item h="1" x="95"/>
        <item h="1" x="96"/>
        <item h="1" x="33"/>
        <item x="38"/>
        <item x="39"/>
        <item t="default"/>
      </items>
    </pivotField>
    <pivotField compact="0" showAll="0">
      <items count="121">
        <item x="38"/>
        <item x="74"/>
        <item x="73"/>
        <item x="75"/>
        <item x="113"/>
        <item x="52"/>
        <item x="24"/>
        <item x="85"/>
        <item x="53"/>
        <item x="15"/>
        <item x="13"/>
        <item x="79"/>
        <item x="1"/>
        <item x="0"/>
        <item x="81"/>
        <item x="110"/>
        <item x="44"/>
        <item x="47"/>
        <item x="56"/>
        <item x="70"/>
        <item x="32"/>
        <item x="95"/>
        <item x="96"/>
        <item x="71"/>
        <item x="72"/>
        <item x="63"/>
        <item x="9"/>
        <item x="41"/>
        <item x="60"/>
        <item x="94"/>
        <item x="33"/>
        <item x="49"/>
        <item x="117"/>
        <item x="22"/>
        <item x="103"/>
        <item x="100"/>
        <item x="46"/>
        <item x="89"/>
        <item x="5"/>
        <item x="68"/>
        <item x="21"/>
        <item x="80"/>
        <item x="69"/>
        <item x="59"/>
        <item x="76"/>
        <item x="116"/>
        <item x="98"/>
        <item x="17"/>
        <item x="101"/>
        <item x="39"/>
        <item x="119"/>
        <item x="93"/>
        <item x="102"/>
        <item x="43"/>
        <item x="14"/>
        <item x="97"/>
        <item x="40"/>
        <item x="111"/>
        <item x="88"/>
        <item x="19"/>
        <item x="42"/>
        <item x="114"/>
        <item x="105"/>
        <item x="18"/>
        <item x="61"/>
        <item x="77"/>
        <item x="3"/>
        <item x="23"/>
        <item x="26"/>
        <item x="62"/>
        <item x="109"/>
        <item x="112"/>
        <item x="92"/>
        <item x="106"/>
        <item x="20"/>
        <item x="67"/>
        <item x="107"/>
        <item x="2"/>
        <item x="83"/>
        <item x="87"/>
        <item x="108"/>
        <item x="78"/>
        <item x="115"/>
        <item x="84"/>
        <item x="16"/>
        <item x="48"/>
        <item x="99"/>
        <item x="57"/>
        <item x="66"/>
        <item x="55"/>
        <item x="54"/>
        <item x="34"/>
        <item x="11"/>
        <item x="7"/>
        <item x="104"/>
        <item x="30"/>
        <item x="29"/>
        <item x="58"/>
        <item x="90"/>
        <item x="82"/>
        <item x="10"/>
        <item x="4"/>
        <item x="86"/>
        <item x="31"/>
        <item x="51"/>
        <item x="91"/>
        <item x="12"/>
        <item x="27"/>
        <item x="28"/>
        <item x="8"/>
        <item x="118"/>
        <item x="25"/>
        <item x="64"/>
        <item x="65"/>
        <item x="50"/>
        <item x="37"/>
        <item x="36"/>
        <item x="35"/>
        <item x="6"/>
        <item x="45"/>
        <item t="default"/>
      </items>
    </pivotField>
    <pivotField compact="0" showAll="0"/>
    <pivotField compact="0" showAll="0"/>
    <pivotField dataField="1" compact="0" showAll="0"/>
  </pivotFields>
  <rowFields count="2">
    <field x="16"/>
    <field x="18"/>
  </rowFields>
  <rowItems count="55">
    <i>
      <x v="1"/>
    </i>
    <i r="1">
      <x v="43"/>
    </i>
    <i>
      <x v="3"/>
    </i>
    <i r="1">
      <x v="19"/>
    </i>
    <i r="1">
      <x v="25"/>
    </i>
    <i r="1">
      <x v="42"/>
    </i>
    <i>
      <x v="4"/>
    </i>
    <i r="1">
      <x v="13"/>
    </i>
    <i r="1">
      <x v="21"/>
    </i>
    <i r="1">
      <x v="29"/>
    </i>
    <i r="1">
      <x v="44"/>
    </i>
    <i>
      <x v="5"/>
    </i>
    <i r="1">
      <x v="12"/>
    </i>
    <i>
      <x v="6"/>
    </i>
    <i r="1">
      <x v="45"/>
    </i>
    <i>
      <x v="7"/>
    </i>
    <i r="1">
      <x v="6"/>
    </i>
    <i r="1">
      <x v="7"/>
    </i>
    <i r="1">
      <x v="8"/>
    </i>
    <i r="1">
      <x v="17"/>
    </i>
    <i r="1">
      <x v="24"/>
    </i>
    <i r="1">
      <x v="28"/>
    </i>
    <i>
      <x v="10"/>
    </i>
    <i r="1">
      <x v="16"/>
    </i>
    <i>
      <x v="11"/>
    </i>
    <i r="1">
      <x v="9"/>
    </i>
    <i r="1">
      <x v="27"/>
    </i>
    <i r="1">
      <x v="33"/>
    </i>
    <i r="1">
      <x v="37"/>
    </i>
    <i r="1">
      <x v="38"/>
    </i>
    <i r="1">
      <x v="39"/>
    </i>
    <i>
      <x v="12"/>
    </i>
    <i r="1">
      <x v="10"/>
    </i>
    <i r="1">
      <x v="14"/>
    </i>
    <i r="1">
      <x v="20"/>
    </i>
    <i r="1">
      <x v="40"/>
    </i>
    <i>
      <x v="13"/>
    </i>
    <i r="1">
      <x v="30"/>
    </i>
    <i>
      <x v="15"/>
    </i>
    <i r="1">
      <x v="22"/>
    </i>
    <i r="1">
      <x v="23"/>
    </i>
    <i r="1">
      <x v="41"/>
    </i>
    <i>
      <x v="17"/>
    </i>
    <i r="1">
      <x v="46"/>
    </i>
    <i>
      <x v="18"/>
    </i>
    <i r="1">
      <x v="47"/>
    </i>
    <i>
      <x v="19"/>
    </i>
    <i r="1">
      <x v="48"/>
    </i>
    <i>
      <x v="20"/>
    </i>
    <i r="1">
      <x v="49"/>
    </i>
    <i>
      <x v="21"/>
    </i>
    <i r="1">
      <x v="50"/>
    </i>
    <i>
      <x v="22"/>
    </i>
    <i r="1">
      <x v="51"/>
    </i>
    <i t="grand">
      <x/>
    </i>
  </rowItems>
  <colItems count="1">
    <i/>
  </colItems>
  <dataFields count="1">
    <dataField name="Presupuesto 2023 " fld="28" baseField="2" baseItem="1" numFmtId="4"/>
  </dataFields>
  <formats count="7">
    <format dxfId="1938">
      <pivotArea field="22" type="button" dataOnly="0" labelOnly="1" outline="0"/>
    </format>
    <format dxfId="1937">
      <pivotArea field="24" type="button" dataOnly="0" labelOnly="1" outline="0"/>
    </format>
    <format dxfId="1936">
      <pivotArea field="25" type="button" dataOnly="0" labelOnly="1" outline="0"/>
    </format>
    <format dxfId="1935">
      <pivotArea dataOnly="0" labelOnly="1" outline="0" axis="axisValues" fieldPosition="0"/>
    </format>
    <format dxfId="1934">
      <pivotArea field="24" type="button" dataOnly="0" labelOnly="1" outline="0"/>
    </format>
    <format dxfId="1933">
      <pivotArea field="25" type="button" dataOnly="0" labelOnly="1" outline="0"/>
    </format>
    <format dxfId="1932">
      <pivotArea dataOnly="0" labelOnly="1" outline="0" axis="axisValues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 rowHeaderCaption="Fuente de Financiamiento">
  <location ref="A2:F11" firstHeaderRow="1" firstDataRow="2" firstDataCol="2"/>
  <pivotFields count="2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3">
        <item x="2"/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Capitulo" axis="axisRow" compact="0" outline="0" multipleItemSelectionAllowed="1" showAll="0" defaultSubtotal="0">
      <items count="7">
        <item x="6"/>
        <item x="1"/>
        <item x="2"/>
        <item x="0"/>
        <item x="3"/>
        <item x="4"/>
        <item x="5"/>
      </items>
    </pivotField>
    <pivotField name="Nombre" axis="axisRow" compact="0" outline="0" showAll="0" defaultSubtotal="0">
      <items count="7">
        <item x="3"/>
        <item x="5"/>
        <item x="4"/>
        <item x="1"/>
        <item x="2"/>
        <item x="6"/>
        <item x="0"/>
      </items>
    </pivotField>
    <pivotField compact="0" outline="0" showAll="0" defaultSubtotal="0"/>
    <pivotField compact="0" outline="0" showAll="0" defaultSubtotal="0">
      <items count="120"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42"/>
        <item h="1" x="114"/>
        <item h="1" x="43"/>
        <item h="1" x="111"/>
        <item h="1" x="40"/>
        <item h="1" x="2"/>
        <item h="1" x="107"/>
        <item h="1" x="108"/>
        <item h="1" x="109"/>
        <item h="1" x="83"/>
        <item h="1" x="44"/>
        <item h="1" x="110"/>
        <item h="1" x="45"/>
        <item h="1" x="14"/>
        <item h="1" x="15"/>
        <item h="1" x="97"/>
        <item h="1" x="26"/>
        <item h="1" x="87"/>
        <item h="1" x="46"/>
        <item h="1" x="18"/>
        <item h="1" x="19"/>
        <item h="1" x="88"/>
        <item h="1" x="89"/>
        <item h="1" x="112"/>
        <item h="1" x="47"/>
        <item h="1" x="6"/>
        <item h="1" x="20"/>
        <item h="1" x="105"/>
        <item h="1" x="106"/>
        <item h="1" x="21"/>
        <item h="1" x="78"/>
        <item h="1" x="115"/>
        <item h="1" x="16"/>
        <item h="1" x="84"/>
        <item h="1" x="48"/>
        <item h="1" x="49"/>
        <item h="1" x="50"/>
        <item h="1" x="51"/>
        <item h="1" x="28"/>
        <item h="1" x="52"/>
        <item h="1" x="53"/>
        <item h="1" x="24"/>
        <item h="1" x="85"/>
        <item h="1" x="3"/>
        <item h="1" x="27"/>
        <item h="1" x="90"/>
        <item h="1" x="29"/>
        <item h="1" x="104"/>
        <item h="1" x="82"/>
        <item h="1" x="7"/>
        <item h="1" x="86"/>
        <item h="1" x="91"/>
        <item h="1" x="8"/>
        <item h="1" x="12"/>
        <item h="1" x="30"/>
        <item h="1" x="31"/>
        <item h="1" x="54"/>
        <item h="1" x="55"/>
        <item h="1" x="56"/>
        <item h="1" x="32"/>
        <item h="1" x="116"/>
        <item h="1" x="98"/>
        <item h="1" x="57"/>
        <item h="1" x="99"/>
        <item h="1" x="17"/>
        <item h="1" x="4"/>
        <item h="1" x="9"/>
        <item h="1" x="58"/>
        <item h="1" x="10"/>
        <item h="1" x="11"/>
        <item h="1" x="5"/>
        <item h="1" x="59"/>
        <item h="1" x="34"/>
        <item h="1" x="41"/>
        <item h="1" x="92"/>
        <item h="1" x="60"/>
        <item h="1" x="35"/>
        <item h="1" x="36"/>
        <item h="1" x="25"/>
        <item h="1" x="0"/>
        <item h="1" x="81"/>
        <item h="1" x="79"/>
        <item h="1" x="1"/>
        <item h="1" x="13"/>
        <item h="1" x="61"/>
        <item h="1" x="117"/>
        <item h="1" x="62"/>
        <item h="1" x="100"/>
        <item h="1" x="101"/>
        <item h="1" x="93"/>
        <item h="1" x="102"/>
        <item h="1" x="22"/>
        <item h="1" x="103"/>
        <item h="1" x="80"/>
        <item h="1" x="23"/>
        <item h="1" x="113"/>
        <item h="1" x="37"/>
        <item h="1" x="118"/>
        <item h="1" x="119"/>
        <item h="1" x="94"/>
        <item h="1" x="95"/>
        <item h="1" x="96"/>
        <item h="1" x="33"/>
        <item x="38"/>
        <item x="39"/>
      </items>
    </pivotField>
    <pivotField compact="0" outline="0" showAll="0" defaultSubtotal="0">
      <items count="120">
        <item x="38"/>
        <item x="74"/>
        <item x="73"/>
        <item x="75"/>
        <item x="113"/>
        <item x="52"/>
        <item x="24"/>
        <item x="85"/>
        <item x="53"/>
        <item x="15"/>
        <item x="13"/>
        <item x="79"/>
        <item x="1"/>
        <item x="0"/>
        <item x="81"/>
        <item x="110"/>
        <item x="44"/>
        <item x="47"/>
        <item x="56"/>
        <item x="70"/>
        <item x="32"/>
        <item x="95"/>
        <item x="96"/>
        <item x="71"/>
        <item x="72"/>
        <item x="63"/>
        <item x="9"/>
        <item x="41"/>
        <item x="60"/>
        <item x="94"/>
        <item x="33"/>
        <item x="49"/>
        <item x="117"/>
        <item x="22"/>
        <item x="103"/>
        <item x="100"/>
        <item x="46"/>
        <item x="89"/>
        <item x="5"/>
        <item x="68"/>
        <item x="21"/>
        <item x="80"/>
        <item x="69"/>
        <item x="59"/>
        <item x="76"/>
        <item x="116"/>
        <item x="98"/>
        <item x="17"/>
        <item x="101"/>
        <item x="39"/>
        <item x="119"/>
        <item x="93"/>
        <item x="102"/>
        <item x="43"/>
        <item x="14"/>
        <item x="97"/>
        <item x="40"/>
        <item x="111"/>
        <item x="88"/>
        <item x="19"/>
        <item x="42"/>
        <item x="114"/>
        <item x="105"/>
        <item x="18"/>
        <item x="61"/>
        <item x="77"/>
        <item x="3"/>
        <item x="23"/>
        <item x="26"/>
        <item x="62"/>
        <item x="109"/>
        <item x="112"/>
        <item x="92"/>
        <item x="106"/>
        <item x="20"/>
        <item x="67"/>
        <item x="107"/>
        <item x="2"/>
        <item x="83"/>
        <item x="87"/>
        <item x="108"/>
        <item x="78"/>
        <item x="115"/>
        <item x="84"/>
        <item x="16"/>
        <item x="48"/>
        <item x="99"/>
        <item x="57"/>
        <item x="66"/>
        <item x="55"/>
        <item x="54"/>
        <item x="34"/>
        <item x="11"/>
        <item x="7"/>
        <item x="104"/>
        <item x="30"/>
        <item x="29"/>
        <item x="58"/>
        <item x="90"/>
        <item x="82"/>
        <item x="10"/>
        <item x="4"/>
        <item x="86"/>
        <item x="31"/>
        <item x="51"/>
        <item x="91"/>
        <item x="12"/>
        <item x="27"/>
        <item x="28"/>
        <item x="8"/>
        <item x="118"/>
        <item x="25"/>
        <item x="64"/>
        <item x="65"/>
        <item x="50"/>
        <item x="37"/>
        <item x="36"/>
        <item x="35"/>
        <item x="6"/>
        <item x="45"/>
      </items>
    </pivotField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21"/>
    <field x="22"/>
  </rowFields>
  <rowItems count="8">
    <i>
      <x/>
      <x v="5"/>
    </i>
    <i>
      <x v="1"/>
      <x v="3"/>
    </i>
    <i>
      <x v="2"/>
      <x v="4"/>
    </i>
    <i>
      <x v="3"/>
      <x v="6"/>
    </i>
    <i>
      <x v="4"/>
      <x/>
    </i>
    <i>
      <x v="5"/>
      <x v="2"/>
    </i>
    <i>
      <x v="6"/>
      <x v="1"/>
    </i>
    <i t="grand">
      <x/>
    </i>
  </rowItems>
  <colFields count="1">
    <field x="14"/>
  </colFields>
  <colItems count="4">
    <i>
      <x/>
    </i>
    <i>
      <x v="1"/>
    </i>
    <i>
      <x v="2"/>
    </i>
    <i t="grand">
      <x/>
    </i>
  </colItems>
  <dataFields count="1">
    <dataField name="Presupuesto 2023 " fld="28" baseField="2" baseItem="1" numFmtId="4"/>
  </dataFields>
  <formats count="20">
    <format dxfId="1931">
      <pivotArea field="24" type="button" dataOnly="0" labelOnly="1" outline="0"/>
    </format>
    <format dxfId="1930">
      <pivotArea field="25" type="button" dataOnly="0" labelOnly="1" outline="0"/>
    </format>
    <format dxfId="1929">
      <pivotArea dataOnly="0" labelOnly="1" outline="0" axis="axisValues" fieldPosition="0"/>
    </format>
    <format dxfId="1928">
      <pivotArea field="24" type="button" dataOnly="0" labelOnly="1" outline="0"/>
    </format>
    <format dxfId="1927">
      <pivotArea field="25" type="button" dataOnly="0" labelOnly="1" outline="0"/>
    </format>
    <format dxfId="1926">
      <pivotArea dataOnly="0" labelOnly="1" outline="0" axis="axisValues" fieldPosition="0"/>
    </format>
    <format dxfId="1925">
      <pivotArea field="21" type="button" dataOnly="0" labelOnly="1" outline="0" axis="axisRow" fieldPosition="0"/>
    </format>
    <format dxfId="1924">
      <pivotArea field="22" type="button" dataOnly="0" labelOnly="1" outline="0" axis="axisRow" fieldPosition="1"/>
    </format>
    <format dxfId="1923">
      <pivotArea dataOnly="0" labelOnly="1" outline="0" fieldPosition="0">
        <references count="1">
          <reference field="14" count="0"/>
        </references>
      </pivotArea>
    </format>
    <format dxfId="1922">
      <pivotArea dataOnly="0" labelOnly="1" grandCol="1" outline="0" fieldPosition="0"/>
    </format>
    <format dxfId="1921">
      <pivotArea field="21" type="button" dataOnly="0" labelOnly="1" outline="0" axis="axisRow" fieldPosition="0"/>
    </format>
    <format dxfId="1920">
      <pivotArea field="22" type="button" dataOnly="0" labelOnly="1" outline="0" axis="axisRow" fieldPosition="1"/>
    </format>
    <format dxfId="1919">
      <pivotArea dataOnly="0" labelOnly="1" outline="0" fieldPosition="0">
        <references count="1">
          <reference field="14" count="0"/>
        </references>
      </pivotArea>
    </format>
    <format dxfId="1918">
      <pivotArea dataOnly="0" labelOnly="1" grandCol="1" outline="0" fieldPosition="0"/>
    </format>
    <format dxfId="1917">
      <pivotArea field="21" type="button" dataOnly="0" labelOnly="1" outline="0" axis="axisRow" fieldPosition="0"/>
    </format>
    <format dxfId="1916">
      <pivotArea field="22" type="button" dataOnly="0" labelOnly="1" outline="0" axis="axisRow" fieldPosition="1"/>
    </format>
    <format dxfId="1915">
      <pivotArea dataOnly="0" labelOnly="1" outline="0" fieldPosition="0">
        <references count="1">
          <reference field="14" count="0"/>
        </references>
      </pivotArea>
    </format>
    <format dxfId="1914">
      <pivotArea dataOnly="0" labelOnly="1" grandCol="1" outline="0" fieldPosition="0"/>
    </format>
    <format dxfId="1913">
      <pivotArea type="origin" dataOnly="0" labelOnly="1" outline="0" fieldPosition="0"/>
    </format>
    <format dxfId="1912">
      <pivotArea field="14" type="button" dataOnly="0" labelOnly="1" outline="0" axis="axisCol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Fuente de Financiamiento">
  <location ref="A2:B75" firstHeaderRow="1" firstDataRow="1" firstDataCol="1"/>
  <pivotFields count="29"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2"/>
        <item x="1"/>
        <item x="0"/>
        <item t="default"/>
      </items>
    </pivotField>
    <pivotField axis="axisRow" showAll="0">
      <items count="13">
        <item x="0"/>
        <item x="2"/>
        <item x="6"/>
        <item x="1"/>
        <item x="7"/>
        <item x="5"/>
        <item x="3"/>
        <item x="11"/>
        <item x="4"/>
        <item x="8"/>
        <item x="9"/>
        <item x="10"/>
        <item t="default"/>
      </items>
    </pivotField>
    <pivotField axis="axisRow" showAll="0">
      <items count="13">
        <item x="2"/>
        <item x="8"/>
        <item x="10"/>
        <item x="0"/>
        <item x="3"/>
        <item x="4"/>
        <item x="6"/>
        <item x="11"/>
        <item x="5"/>
        <item x="7"/>
        <item x="9"/>
        <item x="1"/>
        <item t="default"/>
      </items>
    </pivotField>
    <pivotField axis="axisRow" showAll="0">
      <items count="20">
        <item x="6"/>
        <item x="0"/>
        <item x="3"/>
        <item x="4"/>
        <item x="2"/>
        <item x="10"/>
        <item x="18"/>
        <item x="9"/>
        <item x="1"/>
        <item x="11"/>
        <item x="17"/>
        <item x="8"/>
        <item x="5"/>
        <item x="15"/>
        <item x="16"/>
        <item x="7"/>
        <item x="12"/>
        <item x="13"/>
        <item x="14"/>
        <item t="default"/>
      </items>
    </pivotField>
    <pivotField axis="axisRow" showAll="0">
      <items count="19">
        <item x="9"/>
        <item x="12"/>
        <item x="3"/>
        <item x="8"/>
        <item x="16"/>
        <item x="1"/>
        <item x="14"/>
        <item x="0"/>
        <item x="13"/>
        <item x="10"/>
        <item x="5"/>
        <item x="7"/>
        <item x="15"/>
        <item x="4"/>
        <item x="11"/>
        <item x="2"/>
        <item x="17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Capitulo" multipleItemSelectionAllowed="1" showAll="0"/>
    <pivotField name="Nombre" showAll="0">
      <items count="8">
        <item x="3"/>
        <item x="5"/>
        <item x="4"/>
        <item x="1"/>
        <item x="2"/>
        <item x="6"/>
        <item x="0"/>
        <item t="default"/>
      </items>
    </pivotField>
    <pivotField showAll="0" defaultSubtotal="0"/>
    <pivotField showAll="0">
      <items count="121"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42"/>
        <item h="1" x="114"/>
        <item h="1" x="43"/>
        <item h="1" x="111"/>
        <item h="1" x="40"/>
        <item h="1" x="2"/>
        <item h="1" x="107"/>
        <item h="1" x="108"/>
        <item h="1" x="109"/>
        <item h="1" x="83"/>
        <item h="1" x="44"/>
        <item h="1" x="110"/>
        <item h="1" x="45"/>
        <item h="1" x="14"/>
        <item h="1" x="15"/>
        <item h="1" x="97"/>
        <item h="1" x="26"/>
        <item h="1" x="87"/>
        <item h="1" x="46"/>
        <item h="1" x="18"/>
        <item h="1" x="19"/>
        <item h="1" x="88"/>
        <item h="1" x="89"/>
        <item h="1" x="112"/>
        <item h="1" x="47"/>
        <item h="1" x="6"/>
        <item h="1" x="20"/>
        <item h="1" x="105"/>
        <item h="1" x="106"/>
        <item h="1" x="21"/>
        <item h="1" x="78"/>
        <item h="1" x="115"/>
        <item h="1" x="16"/>
        <item h="1" x="84"/>
        <item h="1" x="48"/>
        <item h="1" x="49"/>
        <item h="1" x="50"/>
        <item h="1" x="51"/>
        <item h="1" x="28"/>
        <item h="1" x="52"/>
        <item h="1" x="53"/>
        <item h="1" x="24"/>
        <item h="1" x="85"/>
        <item h="1" x="3"/>
        <item h="1" x="27"/>
        <item h="1" x="90"/>
        <item h="1" x="29"/>
        <item h="1" x="104"/>
        <item h="1" x="82"/>
        <item h="1" x="7"/>
        <item h="1" x="86"/>
        <item h="1" x="91"/>
        <item h="1" x="8"/>
        <item h="1" x="12"/>
        <item h="1" x="30"/>
        <item h="1" x="31"/>
        <item h="1" x="54"/>
        <item h="1" x="55"/>
        <item h="1" x="56"/>
        <item h="1" x="32"/>
        <item h="1" x="116"/>
        <item h="1" x="98"/>
        <item h="1" x="57"/>
        <item h="1" x="99"/>
        <item h="1" x="17"/>
        <item h="1" x="4"/>
        <item h="1" x="9"/>
        <item h="1" x="58"/>
        <item h="1" x="10"/>
        <item h="1" x="11"/>
        <item h="1" x="5"/>
        <item h="1" x="59"/>
        <item h="1" x="34"/>
        <item h="1" x="41"/>
        <item h="1" x="92"/>
        <item h="1" x="60"/>
        <item h="1" x="35"/>
        <item h="1" x="36"/>
        <item h="1" x="25"/>
        <item h="1" x="0"/>
        <item h="1" x="81"/>
        <item h="1" x="79"/>
        <item h="1" x="1"/>
        <item h="1" x="13"/>
        <item h="1" x="61"/>
        <item h="1" x="117"/>
        <item h="1" x="62"/>
        <item h="1" x="100"/>
        <item h="1" x="101"/>
        <item h="1" x="93"/>
        <item h="1" x="102"/>
        <item h="1" x="22"/>
        <item h="1" x="103"/>
        <item h="1" x="80"/>
        <item h="1" x="23"/>
        <item h="1" x="113"/>
        <item h="1" x="37"/>
        <item h="1" x="118"/>
        <item h="1" x="119"/>
        <item h="1" x="94"/>
        <item h="1" x="95"/>
        <item h="1" x="96"/>
        <item h="1" x="33"/>
        <item x="38"/>
        <item x="39"/>
        <item t="default"/>
      </items>
    </pivotField>
    <pivotField showAll="0">
      <items count="121">
        <item x="38"/>
        <item x="74"/>
        <item x="73"/>
        <item x="75"/>
        <item x="113"/>
        <item x="52"/>
        <item x="24"/>
        <item x="85"/>
        <item x="53"/>
        <item x="15"/>
        <item x="13"/>
        <item x="79"/>
        <item x="1"/>
        <item x="0"/>
        <item x="81"/>
        <item x="110"/>
        <item x="44"/>
        <item x="47"/>
        <item x="56"/>
        <item x="70"/>
        <item x="32"/>
        <item x="95"/>
        <item x="96"/>
        <item x="71"/>
        <item x="72"/>
        <item x="63"/>
        <item x="9"/>
        <item x="41"/>
        <item x="60"/>
        <item x="94"/>
        <item x="33"/>
        <item x="49"/>
        <item x="117"/>
        <item x="22"/>
        <item x="103"/>
        <item x="100"/>
        <item x="46"/>
        <item x="89"/>
        <item x="5"/>
        <item x="68"/>
        <item x="21"/>
        <item x="80"/>
        <item x="69"/>
        <item x="59"/>
        <item x="76"/>
        <item x="116"/>
        <item x="98"/>
        <item x="17"/>
        <item x="101"/>
        <item x="39"/>
        <item x="119"/>
        <item x="93"/>
        <item x="102"/>
        <item x="43"/>
        <item x="14"/>
        <item x="97"/>
        <item x="40"/>
        <item x="111"/>
        <item x="88"/>
        <item x="19"/>
        <item x="42"/>
        <item x="114"/>
        <item x="105"/>
        <item x="18"/>
        <item x="61"/>
        <item x="77"/>
        <item x="3"/>
        <item x="23"/>
        <item x="26"/>
        <item x="62"/>
        <item x="109"/>
        <item x="112"/>
        <item x="92"/>
        <item x="106"/>
        <item x="20"/>
        <item x="67"/>
        <item x="107"/>
        <item x="2"/>
        <item x="83"/>
        <item x="87"/>
        <item x="108"/>
        <item x="78"/>
        <item x="115"/>
        <item x="84"/>
        <item x="16"/>
        <item x="48"/>
        <item x="99"/>
        <item x="57"/>
        <item x="66"/>
        <item x="55"/>
        <item x="54"/>
        <item x="34"/>
        <item x="11"/>
        <item x="7"/>
        <item x="104"/>
        <item x="30"/>
        <item x="29"/>
        <item x="58"/>
        <item x="90"/>
        <item x="82"/>
        <item x="10"/>
        <item x="4"/>
        <item x="86"/>
        <item x="31"/>
        <item x="51"/>
        <item x="91"/>
        <item x="12"/>
        <item x="27"/>
        <item x="28"/>
        <item x="8"/>
        <item x="118"/>
        <item x="25"/>
        <item x="64"/>
        <item x="65"/>
        <item x="50"/>
        <item x="37"/>
        <item x="36"/>
        <item x="35"/>
        <item x="6"/>
        <item x="45"/>
        <item t="default"/>
      </items>
    </pivotField>
    <pivotField showAll="0"/>
    <pivotField showAll="0"/>
    <pivotField dataField="1" showAll="0"/>
  </pivotFields>
  <rowFields count="6">
    <field x="5"/>
    <field x="4"/>
    <field x="6"/>
    <field x="7"/>
    <field x="8"/>
    <field x="9"/>
  </rowFields>
  <rowItems count="73">
    <i>
      <x/>
    </i>
    <i r="1">
      <x v="2"/>
    </i>
    <i r="2">
      <x v="9"/>
    </i>
    <i r="3">
      <x v="1"/>
    </i>
    <i r="4">
      <x v="16"/>
    </i>
    <i r="5">
      <x v="1"/>
    </i>
    <i r="2">
      <x v="10"/>
    </i>
    <i r="3">
      <x v="10"/>
    </i>
    <i r="4">
      <x v="17"/>
    </i>
    <i r="5">
      <x v="17"/>
    </i>
    <i r="2">
      <x v="11"/>
    </i>
    <i r="3">
      <x v="2"/>
    </i>
    <i r="4">
      <x v="18"/>
    </i>
    <i r="5">
      <x v="8"/>
    </i>
    <i>
      <x v="1"/>
    </i>
    <i r="1">
      <x v="1"/>
    </i>
    <i r="2">
      <x v="2"/>
    </i>
    <i r="3">
      <x v="6"/>
    </i>
    <i r="4">
      <x v="5"/>
    </i>
    <i r="5">
      <x v="9"/>
    </i>
    <i r="4">
      <x v="6"/>
    </i>
    <i r="5">
      <x v="16"/>
    </i>
    <i r="2">
      <x v="3"/>
    </i>
    <i r="3">
      <x v="11"/>
    </i>
    <i r="4">
      <x v="8"/>
    </i>
    <i r="5">
      <x v="5"/>
    </i>
    <i r="2">
      <x v="4"/>
    </i>
    <i r="3">
      <x v="9"/>
    </i>
    <i r="4">
      <x v="9"/>
    </i>
    <i r="5">
      <x v="14"/>
    </i>
    <i r="2">
      <x v="5"/>
    </i>
    <i r="3">
      <x v="8"/>
    </i>
    <i r="4">
      <x v="10"/>
    </i>
    <i r="5">
      <x v="4"/>
    </i>
    <i r="4">
      <x v="11"/>
    </i>
    <i r="5">
      <x v="3"/>
    </i>
    <i r="2">
      <x v="6"/>
    </i>
    <i r="3">
      <x v="4"/>
    </i>
    <i r="4">
      <x/>
    </i>
    <i r="5">
      <x v="17"/>
    </i>
    <i r="4">
      <x v="12"/>
    </i>
    <i r="5">
      <x v="10"/>
    </i>
    <i r="4">
      <x v="15"/>
    </i>
    <i r="5">
      <x v="11"/>
    </i>
    <i r="2">
      <x v="7"/>
    </i>
    <i r="3">
      <x v="7"/>
    </i>
    <i r="4">
      <x v="13"/>
    </i>
    <i r="5">
      <x v="6"/>
    </i>
    <i r="4">
      <x v="14"/>
    </i>
    <i r="5">
      <x v="12"/>
    </i>
    <i r="2">
      <x v="8"/>
    </i>
    <i r="3">
      <x v="5"/>
    </i>
    <i r="4">
      <x v="15"/>
    </i>
    <i r="5">
      <x v="11"/>
    </i>
    <i>
      <x v="2"/>
    </i>
    <i r="1">
      <x/>
    </i>
    <i r="2">
      <x/>
    </i>
    <i r="3">
      <x v="3"/>
    </i>
    <i r="4">
      <x v="1"/>
    </i>
    <i r="5">
      <x v="7"/>
    </i>
    <i r="4">
      <x v="2"/>
    </i>
    <i r="5">
      <x v="2"/>
    </i>
    <i r="2">
      <x v="1"/>
    </i>
    <i r="3">
      <x/>
    </i>
    <i r="4">
      <x v="3"/>
    </i>
    <i r="5">
      <x v="13"/>
    </i>
    <i r="4">
      <x v="4"/>
    </i>
    <i r="5">
      <x v="15"/>
    </i>
    <i r="2">
      <x v="3"/>
    </i>
    <i r="3">
      <x v="11"/>
    </i>
    <i r="4">
      <x v="7"/>
    </i>
    <i r="5">
      <x/>
    </i>
    <i t="grand">
      <x/>
    </i>
  </rowItems>
  <colItems count="1">
    <i/>
  </colItems>
  <dataFields count="1">
    <dataField name="Presupuesto 2023 " fld="28" baseField="2" baseItem="1" numFmtId="4"/>
  </dataFields>
  <formats count="7">
    <format dxfId="1911">
      <pivotArea field="22" type="button" dataOnly="0" labelOnly="1" outline="0"/>
    </format>
    <format dxfId="1910">
      <pivotArea field="24" type="button" dataOnly="0" labelOnly="1" outline="0"/>
    </format>
    <format dxfId="1909">
      <pivotArea field="25" type="button" dataOnly="0" labelOnly="1" outline="0"/>
    </format>
    <format dxfId="1908">
      <pivotArea dataOnly="0" labelOnly="1" outline="0" axis="axisValues" fieldPosition="0"/>
    </format>
    <format dxfId="1907">
      <pivotArea field="24" type="button" dataOnly="0" labelOnly="1" outline="0"/>
    </format>
    <format dxfId="1906">
      <pivotArea field="25" type="button" dataOnly="0" labelOnly="1" outline="0"/>
    </format>
    <format dxfId="1905">
      <pivotArea dataOnly="0" labelOnly="1" outline="0" axis="axisValues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compact="0" compactData="0" multipleFieldFilters="0" rowHeaderCaption="Fuente de Financiamiento">
  <location ref="A2:F259" firstHeaderRow="1" firstDataRow="1" firstDataCol="5"/>
  <pivotFields count="2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8">
        <item x="7"/>
        <item x="0"/>
        <item x="6"/>
        <item x="4"/>
        <item x="2"/>
        <item x="3"/>
        <item x="5"/>
        <item x="1"/>
      </items>
    </pivotField>
    <pivotField compact="0" outline="0" showAll="0" defaultSubtotal="0">
      <items count="3">
        <item x="2"/>
        <item x="1"/>
        <item x="0"/>
      </items>
    </pivotField>
    <pivotField compact="0" outline="0" showAll="0" defaultSubtotal="0"/>
    <pivotField axis="axisRow" compact="0" outline="0" showAll="0" defaultSubtotal="0">
      <items count="23">
        <item m="1" x="19"/>
        <item x="7"/>
        <item m="1" x="22"/>
        <item x="5"/>
        <item x="8"/>
        <item x="9"/>
        <item x="10"/>
        <item x="6"/>
        <item m="1" x="18"/>
        <item m="1" x="17"/>
        <item x="4"/>
        <item x="0"/>
        <item x="1"/>
        <item x="2"/>
        <item m="1" x="21"/>
        <item x="3"/>
        <item m="1" x="20"/>
        <item x="11"/>
        <item x="12"/>
        <item x="13"/>
        <item x="14"/>
        <item x="15"/>
        <item x="16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6">
        <item x="14"/>
        <item x="54"/>
        <item x="41"/>
        <item x="10"/>
        <item x="7"/>
        <item x="24"/>
        <item x="25"/>
        <item x="26"/>
        <item x="46"/>
        <item x="0"/>
        <item x="1"/>
        <item x="51"/>
        <item x="52"/>
        <item x="29"/>
        <item x="20"/>
        <item x="44"/>
        <item x="39"/>
        <item x="3"/>
        <item x="6"/>
        <item x="55"/>
        <item x="16"/>
        <item x="2"/>
        <item x="17"/>
        <item x="21"/>
        <item x="22"/>
        <item x="13"/>
        <item x="40"/>
        <item x="11"/>
        <item x="8"/>
        <item x="45"/>
        <item x="48"/>
        <item x="30"/>
        <item x="36"/>
        <item x="43"/>
        <item x="28"/>
        <item x="47"/>
        <item x="9"/>
        <item x="37"/>
        <item x="5"/>
        <item x="27"/>
        <item x="15"/>
        <item x="53"/>
        <item x="18"/>
        <item x="34"/>
        <item x="19"/>
        <item x="4"/>
        <item x="42"/>
        <item x="33"/>
        <item x="32"/>
        <item x="12"/>
        <item x="38"/>
        <item x="23"/>
        <item x="50"/>
        <item x="49"/>
        <item x="35"/>
        <item x="31"/>
      </items>
    </pivotField>
    <pivotField name="Capitulo" compact="0" outline="0" multipleItemSelectionAllowed="1" showAll="0" defaultSubtotal="0">
      <items count="7">
        <item x="6"/>
        <item x="1"/>
        <item x="2"/>
        <item x="0"/>
        <item x="3"/>
        <item x="4"/>
        <item x="5"/>
      </items>
    </pivotField>
    <pivotField name="Nombre" compact="0" outline="0" showAll="0" defaultSubtotal="0">
      <items count="7">
        <item x="3"/>
        <item x="5"/>
        <item x="4"/>
        <item x="1"/>
        <item x="2"/>
        <item x="6"/>
        <item x="0"/>
      </items>
    </pivotField>
    <pivotField compact="0" outline="0" showAll="0" defaultSubtotal="0"/>
    <pivotField axis="axisRow" compact="0" outline="0" showAll="0" defaultSubtotal="0">
      <items count="120"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42"/>
        <item x="114"/>
        <item x="43"/>
        <item x="111"/>
        <item x="40"/>
        <item x="2"/>
        <item x="107"/>
        <item x="108"/>
        <item x="109"/>
        <item x="83"/>
        <item x="44"/>
        <item x="110"/>
        <item x="45"/>
        <item x="14"/>
        <item x="15"/>
        <item x="97"/>
        <item x="26"/>
        <item x="87"/>
        <item x="46"/>
        <item x="18"/>
        <item x="19"/>
        <item x="88"/>
        <item x="89"/>
        <item x="112"/>
        <item x="47"/>
        <item x="6"/>
        <item x="20"/>
        <item x="105"/>
        <item x="106"/>
        <item x="21"/>
        <item x="78"/>
        <item x="115"/>
        <item x="16"/>
        <item x="84"/>
        <item x="48"/>
        <item x="49"/>
        <item x="50"/>
        <item x="51"/>
        <item x="28"/>
        <item x="52"/>
        <item x="53"/>
        <item x="24"/>
        <item x="85"/>
        <item x="3"/>
        <item x="27"/>
        <item x="90"/>
        <item x="29"/>
        <item x="104"/>
        <item x="82"/>
        <item x="7"/>
        <item x="86"/>
        <item x="91"/>
        <item x="8"/>
        <item x="12"/>
        <item x="30"/>
        <item x="31"/>
        <item x="54"/>
        <item x="55"/>
        <item x="56"/>
        <item x="32"/>
        <item x="116"/>
        <item x="98"/>
        <item x="57"/>
        <item x="99"/>
        <item x="17"/>
        <item x="4"/>
        <item x="9"/>
        <item x="58"/>
        <item x="10"/>
        <item x="11"/>
        <item x="5"/>
        <item x="59"/>
        <item x="34"/>
        <item x="41"/>
        <item x="92"/>
        <item x="60"/>
        <item x="35"/>
        <item x="36"/>
        <item x="25"/>
        <item x="0"/>
        <item x="81"/>
        <item x="79"/>
        <item x="1"/>
        <item x="13"/>
        <item x="61"/>
        <item x="117"/>
        <item x="62"/>
        <item x="100"/>
        <item x="101"/>
        <item x="93"/>
        <item x="102"/>
        <item x="22"/>
        <item x="103"/>
        <item x="80"/>
        <item x="23"/>
        <item x="113"/>
        <item x="37"/>
        <item x="118"/>
        <item x="119"/>
        <item x="94"/>
        <item x="95"/>
        <item x="96"/>
        <item x="33"/>
        <item x="38"/>
        <item x="39"/>
      </items>
    </pivotField>
    <pivotField axis="axisRow" compact="0" outline="0" showAll="0" defaultSubtotal="0">
      <items count="120">
        <item x="38"/>
        <item x="74"/>
        <item x="73"/>
        <item x="75"/>
        <item x="113"/>
        <item x="52"/>
        <item x="24"/>
        <item x="85"/>
        <item x="53"/>
        <item x="15"/>
        <item x="13"/>
        <item x="79"/>
        <item x="1"/>
        <item x="0"/>
        <item x="81"/>
        <item x="110"/>
        <item x="44"/>
        <item x="47"/>
        <item x="56"/>
        <item x="70"/>
        <item x="32"/>
        <item x="95"/>
        <item x="96"/>
        <item x="71"/>
        <item x="72"/>
        <item x="63"/>
        <item x="9"/>
        <item x="41"/>
        <item x="60"/>
        <item x="94"/>
        <item x="33"/>
        <item x="49"/>
        <item x="117"/>
        <item x="22"/>
        <item x="103"/>
        <item x="100"/>
        <item x="46"/>
        <item x="89"/>
        <item x="5"/>
        <item x="68"/>
        <item x="21"/>
        <item x="80"/>
        <item x="69"/>
        <item x="59"/>
        <item x="76"/>
        <item x="116"/>
        <item x="98"/>
        <item x="17"/>
        <item x="101"/>
        <item x="39"/>
        <item x="119"/>
        <item x="93"/>
        <item x="102"/>
        <item x="43"/>
        <item x="14"/>
        <item x="97"/>
        <item x="40"/>
        <item x="111"/>
        <item x="88"/>
        <item x="19"/>
        <item x="42"/>
        <item x="114"/>
        <item x="105"/>
        <item x="18"/>
        <item x="61"/>
        <item x="77"/>
        <item x="3"/>
        <item x="23"/>
        <item x="26"/>
        <item x="62"/>
        <item x="109"/>
        <item x="112"/>
        <item x="92"/>
        <item x="106"/>
        <item x="20"/>
        <item x="67"/>
        <item x="107"/>
        <item x="2"/>
        <item x="83"/>
        <item x="87"/>
        <item x="108"/>
        <item x="78"/>
        <item x="115"/>
        <item x="84"/>
        <item x="16"/>
        <item x="48"/>
        <item x="99"/>
        <item x="57"/>
        <item x="66"/>
        <item x="55"/>
        <item x="54"/>
        <item x="34"/>
        <item x="11"/>
        <item x="7"/>
        <item x="104"/>
        <item x="30"/>
        <item x="29"/>
        <item x="58"/>
        <item x="90"/>
        <item x="82"/>
        <item x="10"/>
        <item x="4"/>
        <item x="86"/>
        <item x="31"/>
        <item x="51"/>
        <item x="91"/>
        <item x="12"/>
        <item x="27"/>
        <item x="28"/>
        <item x="8"/>
        <item x="118"/>
        <item x="25"/>
        <item x="64"/>
        <item x="65"/>
        <item x="50"/>
        <item x="37"/>
        <item x="36"/>
        <item x="35"/>
        <item x="6"/>
        <item x="45"/>
      </items>
    </pivotField>
    <pivotField compact="0" outline="0" showAll="0" defaultSubtotal="0"/>
    <pivotField compact="0" outline="0" showAll="0" defaultSubtotal="0"/>
    <pivotField dataField="1" compact="0" outline="0" showAll="0" defaultSubtotal="0"/>
  </pivotFields>
  <rowFields count="5">
    <field x="16"/>
    <field x="20"/>
    <field x="13"/>
    <field x="24"/>
    <field x="25"/>
  </rowFields>
  <rowItems count="257">
    <i>
      <x v="1"/>
      <x v="16"/>
      <x v="6"/>
      <x v="53"/>
      <x v="108"/>
    </i>
    <i r="3">
      <x v="62"/>
      <x v="94"/>
    </i>
    <i r="3">
      <x v="87"/>
      <x v="91"/>
    </i>
    <i r="1">
      <x v="26"/>
      <x v="6"/>
      <x v="20"/>
      <x v="77"/>
    </i>
    <i r="3">
      <x v="40"/>
      <x v="118"/>
    </i>
    <i r="3">
      <x v="42"/>
      <x v="62"/>
    </i>
    <i r="3">
      <x v="43"/>
      <x v="73"/>
    </i>
    <i r="3">
      <x v="52"/>
      <x v="104"/>
    </i>
    <i r="3">
      <x v="67"/>
      <x v="109"/>
    </i>
    <i r="3">
      <x v="90"/>
      <x v="28"/>
    </i>
    <i>
      <x v="3"/>
      <x v="5"/>
      <x v="7"/>
      <x v="31"/>
      <x v="68"/>
    </i>
    <i r="3">
      <x v="45"/>
      <x v="81"/>
    </i>
    <i r="3">
      <x v="94"/>
      <x v="13"/>
    </i>
    <i r="3">
      <x v="96"/>
      <x v="11"/>
    </i>
    <i r="3">
      <x v="108"/>
      <x v="41"/>
    </i>
    <i r="1">
      <x v="6"/>
      <x v="7"/>
      <x v="85"/>
      <x v="38"/>
    </i>
    <i r="3">
      <x v="97"/>
      <x v="12"/>
    </i>
    <i r="1">
      <x v="7"/>
      <x v="7"/>
      <x v="94"/>
      <x v="13"/>
    </i>
    <i r="1">
      <x v="13"/>
      <x v="7"/>
      <x v="63"/>
      <x v="99"/>
    </i>
    <i r="3">
      <x v="94"/>
      <x v="13"/>
    </i>
    <i r="1">
      <x v="31"/>
      <x v="7"/>
      <x v="94"/>
      <x v="13"/>
    </i>
    <i r="1">
      <x v="34"/>
      <x v="7"/>
      <x v="31"/>
      <x v="68"/>
    </i>
    <i r="3">
      <x v="35"/>
      <x v="59"/>
    </i>
    <i r="3">
      <x v="44"/>
      <x v="40"/>
    </i>
    <i r="3">
      <x v="45"/>
      <x v="81"/>
    </i>
    <i r="3">
      <x v="85"/>
      <x v="38"/>
    </i>
    <i r="1">
      <x v="39"/>
      <x v="7"/>
      <x v="95"/>
      <x v="14"/>
    </i>
    <i r="1">
      <x v="55"/>
      <x v="7"/>
      <x v="94"/>
      <x v="13"/>
    </i>
    <i>
      <x v="4"/>
      <x v="2"/>
      <x v="2"/>
      <x v="21"/>
      <x v="76"/>
    </i>
    <i r="3">
      <x v="22"/>
      <x v="80"/>
    </i>
    <i r="3">
      <x v="23"/>
      <x v="70"/>
    </i>
    <i r="3">
      <x v="26"/>
      <x v="15"/>
    </i>
    <i r="3">
      <x v="27"/>
      <x v="119"/>
    </i>
    <i r="3">
      <x v="37"/>
      <x v="37"/>
    </i>
    <i r="3">
      <x v="41"/>
      <x v="74"/>
    </i>
    <i r="3">
      <x v="44"/>
      <x v="40"/>
    </i>
    <i r="3">
      <x v="57"/>
      <x v="7"/>
    </i>
    <i r="3">
      <x v="85"/>
      <x v="38"/>
    </i>
    <i r="3">
      <x v="102"/>
      <x v="35"/>
    </i>
    <i r="1">
      <x v="8"/>
      <x v="2"/>
      <x v="85"/>
      <x v="38"/>
    </i>
    <i r="3">
      <x v="94"/>
      <x v="13"/>
    </i>
    <i r="1">
      <x v="15"/>
      <x v="2"/>
      <x v="93"/>
      <x v="111"/>
    </i>
    <i r="1">
      <x v="29"/>
      <x v="2"/>
      <x v="93"/>
      <x v="111"/>
    </i>
    <i r="1">
      <x v="33"/>
      <x v="2"/>
      <x v="33"/>
      <x v="36"/>
    </i>
    <i r="1">
      <x v="46"/>
      <x v="5"/>
      <x v="21"/>
      <x v="76"/>
    </i>
    <i r="3">
      <x v="41"/>
      <x v="74"/>
    </i>
    <i r="3">
      <x v="44"/>
      <x v="40"/>
    </i>
    <i r="3">
      <x v="79"/>
      <x v="47"/>
    </i>
    <i>
      <x v="5"/>
      <x v="35"/>
      <x/>
      <x v="18"/>
      <x v="57"/>
    </i>
    <i r="3">
      <x v="21"/>
      <x v="76"/>
    </i>
    <i r="3">
      <x v="33"/>
      <x v="36"/>
    </i>
    <i r="3">
      <x v="38"/>
      <x v="71"/>
    </i>
    <i r="3">
      <x v="85"/>
      <x v="38"/>
    </i>
    <i r="3">
      <x v="91"/>
      <x v="117"/>
    </i>
    <i r="3">
      <x v="108"/>
      <x v="41"/>
    </i>
    <i r="3">
      <x v="110"/>
      <x v="4"/>
    </i>
    <i>
      <x v="6"/>
      <x v="30"/>
      <x v="4"/>
      <x v="16"/>
      <x v="61"/>
    </i>
    <i r="3">
      <x v="28"/>
      <x v="54"/>
    </i>
    <i r="3">
      <x v="31"/>
      <x v="68"/>
    </i>
    <i r="3">
      <x v="41"/>
      <x v="74"/>
    </i>
    <i r="3">
      <x v="44"/>
      <x v="40"/>
    </i>
    <i r="3">
      <x v="46"/>
      <x v="82"/>
    </i>
    <i r="3">
      <x v="51"/>
      <x v="114"/>
    </i>
    <i r="3">
      <x v="64"/>
      <x v="93"/>
    </i>
    <i r="3">
      <x v="75"/>
      <x v="45"/>
    </i>
    <i r="3">
      <x v="100"/>
      <x v="32"/>
    </i>
    <i r="3">
      <x v="106"/>
      <x v="33"/>
    </i>
    <i r="1">
      <x v="53"/>
      <x v="4"/>
      <x v="55"/>
      <x v="8"/>
    </i>
    <i r="3">
      <x v="61"/>
      <x v="96"/>
    </i>
    <i r="3">
      <x v="109"/>
      <x v="67"/>
    </i>
    <i r="3">
      <x v="112"/>
      <x v="110"/>
    </i>
    <i r="3">
      <x v="113"/>
      <x v="50"/>
    </i>
    <i>
      <x v="7"/>
      <x v="32"/>
      <x v="5"/>
      <x v="114"/>
      <x v="29"/>
    </i>
    <i r="3">
      <x v="115"/>
      <x v="21"/>
    </i>
    <i r="3">
      <x v="116"/>
      <x v="22"/>
    </i>
    <i r="1">
      <x v="37"/>
      <x v="5"/>
      <x v="114"/>
      <x v="29"/>
    </i>
    <i r="3">
      <x v="116"/>
      <x v="22"/>
    </i>
    <i r="1">
      <x v="43"/>
      <x v="5"/>
      <x v="17"/>
      <x v="53"/>
    </i>
    <i r="3">
      <x v="40"/>
      <x v="118"/>
    </i>
    <i r="3">
      <x v="41"/>
      <x v="74"/>
    </i>
    <i r="3">
      <x v="80"/>
      <x v="101"/>
    </i>
    <i r="1">
      <x v="47"/>
      <x v="5"/>
      <x v="28"/>
      <x v="54"/>
    </i>
    <i r="3">
      <x v="41"/>
      <x v="74"/>
    </i>
    <i r="3">
      <x v="44"/>
      <x v="40"/>
    </i>
    <i r="3">
      <x v="50"/>
      <x v="31"/>
    </i>
    <i r="1">
      <x v="48"/>
      <x v="5"/>
      <x v="24"/>
      <x v="78"/>
    </i>
    <i r="3">
      <x v="25"/>
      <x v="16"/>
    </i>
    <i r="3">
      <x v="29"/>
      <x v="9"/>
    </i>
    <i r="3">
      <x v="31"/>
      <x v="68"/>
    </i>
    <i r="3">
      <x v="41"/>
      <x v="74"/>
    </i>
    <i r="3">
      <x v="44"/>
      <x v="40"/>
    </i>
    <i r="3">
      <x v="48"/>
      <x v="83"/>
    </i>
    <i r="3">
      <x v="57"/>
      <x v="7"/>
    </i>
    <i r="3">
      <x v="65"/>
      <x v="102"/>
    </i>
    <i r="1">
      <x v="50"/>
      <x v="5"/>
      <x v="17"/>
      <x v="53"/>
    </i>
    <i r="3">
      <x v="25"/>
      <x v="16"/>
    </i>
    <i r="3">
      <x v="30"/>
      <x v="55"/>
    </i>
    <i r="3">
      <x v="31"/>
      <x v="68"/>
    </i>
    <i r="3">
      <x v="33"/>
      <x v="36"/>
    </i>
    <i r="3">
      <x v="34"/>
      <x v="63"/>
    </i>
    <i r="3">
      <x v="35"/>
      <x v="59"/>
    </i>
    <i r="3">
      <x v="37"/>
      <x v="37"/>
    </i>
    <i r="3">
      <x v="40"/>
      <x v="118"/>
    </i>
    <i r="3">
      <x v="41"/>
      <x v="74"/>
    </i>
    <i r="3">
      <x v="44"/>
      <x v="40"/>
    </i>
    <i r="3">
      <x v="64"/>
      <x v="93"/>
    </i>
    <i r="3">
      <x v="67"/>
      <x v="109"/>
    </i>
    <i r="3">
      <x v="76"/>
      <x v="46"/>
    </i>
    <i r="3">
      <x v="78"/>
      <x v="86"/>
    </i>
    <i r="3">
      <x v="80"/>
      <x v="101"/>
    </i>
    <i r="3">
      <x v="102"/>
      <x v="35"/>
    </i>
    <i r="3">
      <x v="103"/>
      <x v="48"/>
    </i>
    <i r="3">
      <x v="105"/>
      <x v="52"/>
    </i>
    <i r="3">
      <x v="107"/>
      <x v="34"/>
    </i>
    <i r="3">
      <x v="109"/>
      <x v="67"/>
    </i>
    <i r="1">
      <x v="54"/>
      <x v="3"/>
      <x v="24"/>
      <x v="78"/>
    </i>
    <i r="3">
      <x v="25"/>
      <x v="16"/>
    </i>
    <i r="3">
      <x v="28"/>
      <x v="54"/>
    </i>
    <i r="3">
      <x v="29"/>
      <x v="9"/>
    </i>
    <i r="3">
      <x v="31"/>
      <x v="68"/>
    </i>
    <i r="3">
      <x v="32"/>
      <x v="79"/>
    </i>
    <i r="3">
      <x v="36"/>
      <x v="58"/>
    </i>
    <i r="3">
      <x v="37"/>
      <x v="37"/>
    </i>
    <i r="3">
      <x v="41"/>
      <x v="74"/>
    </i>
    <i r="3">
      <x v="44"/>
      <x v="40"/>
    </i>
    <i r="3">
      <x v="49"/>
      <x v="85"/>
    </i>
    <i r="3">
      <x v="50"/>
      <x v="31"/>
    </i>
    <i r="3">
      <x v="57"/>
      <x v="7"/>
    </i>
    <i r="3">
      <x v="59"/>
      <x v="107"/>
    </i>
    <i r="3">
      <x v="60"/>
      <x v="98"/>
    </i>
    <i r="3">
      <x v="66"/>
      <x v="105"/>
    </i>
    <i r="3">
      <x v="79"/>
      <x v="47"/>
    </i>
    <i r="3">
      <x v="86"/>
      <x v="43"/>
    </i>
    <i r="3">
      <x v="89"/>
      <x v="72"/>
    </i>
    <i r="3">
      <x v="104"/>
      <x v="51"/>
    </i>
    <i>
      <x v="10"/>
      <x v="14"/>
      <x v="4"/>
      <x v="15"/>
      <x v="60"/>
    </i>
    <i r="3">
      <x v="17"/>
      <x v="53"/>
    </i>
    <i r="3">
      <x v="20"/>
      <x v="77"/>
    </i>
    <i r="3">
      <x v="25"/>
      <x v="16"/>
    </i>
    <i r="3">
      <x v="27"/>
      <x v="119"/>
    </i>
    <i r="3">
      <x v="28"/>
      <x v="54"/>
    </i>
    <i r="3">
      <x v="29"/>
      <x v="9"/>
    </i>
    <i r="3">
      <x v="31"/>
      <x v="68"/>
    </i>
    <i r="3">
      <x v="33"/>
      <x v="36"/>
    </i>
    <i r="3">
      <x v="39"/>
      <x v="17"/>
    </i>
    <i r="3">
      <x v="44"/>
      <x v="40"/>
    </i>
    <i r="3">
      <x v="47"/>
      <x v="84"/>
    </i>
    <i r="3">
      <x v="49"/>
      <x v="85"/>
    </i>
    <i r="3">
      <x v="50"/>
      <x v="31"/>
    </i>
    <i r="3">
      <x v="51"/>
      <x v="114"/>
    </i>
    <i r="3">
      <x v="52"/>
      <x v="104"/>
    </i>
    <i r="3">
      <x v="54"/>
      <x v="5"/>
    </i>
    <i r="3">
      <x v="55"/>
      <x v="8"/>
    </i>
    <i r="3">
      <x v="56"/>
      <x v="6"/>
    </i>
    <i r="3">
      <x v="59"/>
      <x v="107"/>
    </i>
    <i r="3">
      <x v="61"/>
      <x v="96"/>
    </i>
    <i r="3">
      <x v="71"/>
      <x v="90"/>
    </i>
    <i r="3">
      <x v="72"/>
      <x v="89"/>
    </i>
    <i r="3">
      <x v="73"/>
      <x v="18"/>
    </i>
    <i r="3">
      <x v="74"/>
      <x v="20"/>
    </i>
    <i r="3">
      <x v="77"/>
      <x v="87"/>
    </i>
    <i r="3">
      <x v="79"/>
      <x v="47"/>
    </i>
    <i r="3">
      <x v="82"/>
      <x v="97"/>
    </i>
    <i r="3">
      <x v="86"/>
      <x v="43"/>
    </i>
    <i r="3">
      <x v="87"/>
      <x v="91"/>
    </i>
    <i r="3">
      <x v="90"/>
      <x v="28"/>
    </i>
    <i r="3">
      <x v="99"/>
      <x v="64"/>
    </i>
    <i r="3">
      <x v="101"/>
      <x v="69"/>
    </i>
    <i r="1">
      <x v="23"/>
      <x v="4"/>
      <x v="39"/>
      <x v="17"/>
    </i>
    <i r="1">
      <x v="24"/>
      <x v="4"/>
      <x v="39"/>
      <x v="17"/>
    </i>
    <i r="1">
      <x v="51"/>
      <x v="4"/>
      <x/>
      <x v="25"/>
    </i>
    <i r="3">
      <x v="1"/>
      <x v="112"/>
    </i>
    <i r="3">
      <x v="2"/>
      <x v="113"/>
    </i>
    <i r="3">
      <x v="3"/>
      <x v="88"/>
    </i>
    <i r="3">
      <x v="4"/>
      <x v="75"/>
    </i>
    <i r="3">
      <x v="5"/>
      <x v="39"/>
    </i>
    <i r="3">
      <x v="6"/>
      <x v="42"/>
    </i>
    <i r="3">
      <x v="7"/>
      <x v="19"/>
    </i>
    <i r="3">
      <x v="8"/>
      <x v="23"/>
    </i>
    <i r="3">
      <x v="9"/>
      <x v="24"/>
    </i>
    <i r="3">
      <x v="10"/>
      <x v="2"/>
    </i>
    <i r="3">
      <x v="11"/>
      <x v="1"/>
    </i>
    <i r="3">
      <x v="12"/>
      <x v="3"/>
    </i>
    <i r="3">
      <x v="13"/>
      <x v="44"/>
    </i>
    <i r="3">
      <x v="14"/>
      <x v="65"/>
    </i>
    <i>
      <x v="11"/>
      <x v="9"/>
      <x v="1"/>
      <x v="94"/>
      <x v="13"/>
    </i>
    <i r="3">
      <x v="97"/>
      <x v="12"/>
    </i>
    <i r="1">
      <x v="10"/>
      <x v="7"/>
      <x v="20"/>
      <x v="77"/>
    </i>
    <i r="3">
      <x v="58"/>
      <x v="66"/>
    </i>
    <i r="3">
      <x v="80"/>
      <x v="101"/>
    </i>
    <i r="3">
      <x v="85"/>
      <x v="38"/>
    </i>
    <i r="1">
      <x v="17"/>
      <x v="4"/>
      <x v="67"/>
      <x v="109"/>
    </i>
    <i r="3">
      <x v="81"/>
      <x v="26"/>
    </i>
    <i r="3">
      <x v="83"/>
      <x v="100"/>
    </i>
    <i r="3">
      <x v="84"/>
      <x v="92"/>
    </i>
    <i r="1">
      <x v="21"/>
      <x v="4"/>
      <x v="40"/>
      <x v="118"/>
    </i>
    <i r="3">
      <x v="64"/>
      <x v="93"/>
    </i>
    <i r="1">
      <x v="38"/>
      <x v="4"/>
      <x v="67"/>
      <x v="109"/>
    </i>
    <i r="1">
      <x v="45"/>
      <x v="7"/>
      <x v="85"/>
      <x v="38"/>
    </i>
    <i>
      <x v="12"/>
      <x/>
      <x v="1"/>
      <x v="67"/>
      <x v="109"/>
    </i>
    <i r="3">
      <x v="85"/>
      <x v="38"/>
    </i>
    <i r="1">
      <x v="3"/>
      <x v="5"/>
      <x v="20"/>
      <x v="77"/>
    </i>
    <i r="3">
      <x v="28"/>
      <x v="54"/>
    </i>
    <i r="3">
      <x v="29"/>
      <x v="9"/>
    </i>
    <i r="3">
      <x v="47"/>
      <x v="84"/>
    </i>
    <i r="3">
      <x v="79"/>
      <x v="47"/>
    </i>
    <i r="1">
      <x v="4"/>
      <x v="1"/>
      <x v="97"/>
      <x v="12"/>
    </i>
    <i r="1">
      <x v="18"/>
      <x v="1"/>
      <x v="68"/>
      <x v="106"/>
    </i>
    <i r="1">
      <x v="25"/>
      <x v="1"/>
      <x v="85"/>
      <x v="38"/>
    </i>
    <i r="3">
      <x v="93"/>
      <x v="111"/>
    </i>
    <i r="1">
      <x v="27"/>
      <x v="5"/>
      <x v="34"/>
      <x v="63"/>
    </i>
    <i r="3">
      <x v="35"/>
      <x v="59"/>
    </i>
    <i r="3">
      <x v="41"/>
      <x v="74"/>
    </i>
    <i r="3">
      <x v="44"/>
      <x v="40"/>
    </i>
    <i r="3">
      <x v="106"/>
      <x v="33"/>
    </i>
    <i r="3">
      <x v="109"/>
      <x v="67"/>
    </i>
    <i r="1">
      <x v="28"/>
      <x v="1"/>
      <x v="98"/>
      <x v="10"/>
    </i>
    <i r="1">
      <x v="36"/>
      <x v="1"/>
      <x v="94"/>
      <x v="13"/>
    </i>
    <i r="1">
      <x v="40"/>
      <x v="1"/>
      <x v="94"/>
      <x v="13"/>
    </i>
    <i r="1">
      <x v="49"/>
      <x v="5"/>
      <x v="56"/>
      <x v="6"/>
    </i>
    <i>
      <x v="13"/>
      <x v="20"/>
      <x v="1"/>
      <x v="20"/>
      <x v="77"/>
    </i>
    <i r="3">
      <x v="31"/>
      <x v="68"/>
    </i>
    <i r="3">
      <x v="41"/>
      <x v="74"/>
    </i>
    <i r="3">
      <x v="59"/>
      <x v="107"/>
    </i>
    <i>
      <x v="15"/>
      <x v="22"/>
      <x v="4"/>
      <x v="53"/>
      <x v="108"/>
    </i>
    <i r="3">
      <x v="58"/>
      <x v="66"/>
    </i>
    <i r="3">
      <x v="59"/>
      <x v="107"/>
    </i>
    <i r="3">
      <x v="61"/>
      <x v="96"/>
    </i>
    <i r="3">
      <x v="68"/>
      <x v="106"/>
    </i>
    <i r="3">
      <x v="69"/>
      <x v="95"/>
    </i>
    <i r="3">
      <x v="70"/>
      <x v="103"/>
    </i>
    <i r="3">
      <x v="74"/>
      <x v="20"/>
    </i>
    <i r="3">
      <x v="85"/>
      <x v="38"/>
    </i>
    <i r="3">
      <x v="117"/>
      <x v="30"/>
    </i>
    <i r="1">
      <x v="42"/>
      <x v="4"/>
      <x v="87"/>
      <x v="91"/>
    </i>
    <i r="3">
      <x v="91"/>
      <x v="117"/>
    </i>
    <i r="3">
      <x v="92"/>
      <x v="116"/>
    </i>
    <i r="3">
      <x v="111"/>
      <x v="115"/>
    </i>
    <i r="3">
      <x v="118"/>
      <x/>
    </i>
    <i r="3">
      <x v="119"/>
      <x v="49"/>
    </i>
    <i r="1">
      <x v="44"/>
      <x v="4"/>
      <x v="19"/>
      <x v="56"/>
    </i>
    <i r="3">
      <x v="88"/>
      <x v="27"/>
    </i>
    <i>
      <x v="17"/>
      <x v="52"/>
      <x v="1"/>
      <x v="91"/>
      <x v="117"/>
    </i>
    <i>
      <x v="18"/>
      <x v="11"/>
      <x v="1"/>
      <x v="91"/>
      <x v="117"/>
    </i>
    <i>
      <x v="19"/>
      <x v="12"/>
      <x v="1"/>
      <x v="91"/>
      <x v="117"/>
    </i>
    <i>
      <x v="20"/>
      <x v="41"/>
      <x v="1"/>
      <x v="91"/>
      <x v="117"/>
    </i>
    <i>
      <x v="21"/>
      <x v="1"/>
      <x v="7"/>
      <x v="91"/>
      <x v="117"/>
    </i>
    <i>
      <x v="22"/>
      <x v="19"/>
      <x/>
      <x v="15"/>
      <x v="60"/>
    </i>
    <i r="3">
      <x v="17"/>
      <x v="53"/>
    </i>
    <i r="3">
      <x v="21"/>
      <x v="76"/>
    </i>
    <i r="3">
      <x v="34"/>
      <x v="63"/>
    </i>
    <i r="3">
      <x v="35"/>
      <x v="59"/>
    </i>
    <i r="3">
      <x v="44"/>
      <x v="40"/>
    </i>
    <i r="3">
      <x v="48"/>
      <x v="83"/>
    </i>
    <i r="3">
      <x v="102"/>
      <x v="35"/>
    </i>
    <i r="3">
      <x v="103"/>
      <x v="48"/>
    </i>
    <i t="grand">
      <x/>
    </i>
  </rowItems>
  <colItems count="1">
    <i/>
  </colItems>
  <dataFields count="1">
    <dataField name="Presupuesto 2023 " fld="28" baseField="2" baseItem="1" numFmtId="4"/>
  </dataFields>
  <formats count="1585">
    <format dxfId="1904">
      <pivotArea field="21" type="button" dataOnly="0" labelOnly="1" outline="0"/>
    </format>
    <format dxfId="1903">
      <pivotArea field="22" type="button" dataOnly="0" labelOnly="1" outline="0"/>
    </format>
    <format dxfId="1902">
      <pivotArea dataOnly="0" labelOnly="1" grandCol="1" outline="0" fieldPosition="0"/>
    </format>
    <format dxfId="1901">
      <pivotArea field="21" type="button" dataOnly="0" labelOnly="1" outline="0"/>
    </format>
    <format dxfId="1900">
      <pivotArea field="22" type="button" dataOnly="0" labelOnly="1" outline="0"/>
    </format>
    <format dxfId="1899">
      <pivotArea dataOnly="0" labelOnly="1" grandCol="1" outline="0" fieldPosition="0"/>
    </format>
    <format dxfId="1898">
      <pivotArea field="21" type="button" dataOnly="0" labelOnly="1" outline="0"/>
    </format>
    <format dxfId="1897">
      <pivotArea field="22" type="button" dataOnly="0" labelOnly="1" outline="0"/>
    </format>
    <format dxfId="1896">
      <pivotArea dataOnly="0" labelOnly="1" grandCol="1" outline="0" fieldPosition="0"/>
    </format>
    <format dxfId="1895">
      <pivotArea type="origin" dataOnly="0" labelOnly="1" outline="0" fieldPosition="0"/>
    </format>
    <format dxfId="1894">
      <pivotArea field="14" type="button" dataOnly="0" labelOnly="1" outline="0"/>
    </format>
    <format dxfId="1893">
      <pivotArea dataOnly="0" labelOnly="1" outline="0" fieldPosition="0">
        <references count="1">
          <reference field="16" count="0"/>
        </references>
      </pivotArea>
    </format>
    <format dxfId="1892">
      <pivotArea dataOnly="0" labelOnly="1" outline="0" fieldPosition="0">
        <references count="2">
          <reference field="16" count="1" selected="0">
            <x v="1"/>
          </reference>
          <reference field="20" count="2">
            <x v="16"/>
            <x v="26"/>
          </reference>
        </references>
      </pivotArea>
    </format>
    <format dxfId="1891">
      <pivotArea dataOnly="0" labelOnly="1" outline="0" fieldPosition="0">
        <references count="2">
          <reference field="16" count="1" selected="0">
            <x v="2"/>
          </reference>
          <reference field="20" count="1">
            <x v="1"/>
          </reference>
        </references>
      </pivotArea>
    </format>
    <format dxfId="1890">
      <pivotArea dataOnly="0" labelOnly="1" outline="0" fieldPosition="0">
        <references count="2">
          <reference field="16" count="1" selected="0">
            <x v="3"/>
          </reference>
          <reference field="20" count="8">
            <x v="5"/>
            <x v="6"/>
            <x v="7"/>
            <x v="13"/>
            <x v="31"/>
            <x v="34"/>
            <x v="39"/>
            <x v="55"/>
          </reference>
        </references>
      </pivotArea>
    </format>
    <format dxfId="1889">
      <pivotArea dataOnly="0" labelOnly="1" outline="0" fieldPosition="0">
        <references count="2">
          <reference field="16" count="1" selected="0">
            <x v="4"/>
          </reference>
          <reference field="20" count="6">
            <x v="2"/>
            <x v="8"/>
            <x v="15"/>
            <x v="29"/>
            <x v="33"/>
            <x v="46"/>
          </reference>
        </references>
      </pivotArea>
    </format>
    <format dxfId="1888">
      <pivotArea dataOnly="0" labelOnly="1" outline="0" fieldPosition="0">
        <references count="2">
          <reference field="16" count="1" selected="0">
            <x v="5"/>
          </reference>
          <reference field="20" count="1">
            <x v="35"/>
          </reference>
        </references>
      </pivotArea>
    </format>
    <format dxfId="1887">
      <pivotArea dataOnly="0" labelOnly="1" outline="0" fieldPosition="0">
        <references count="2">
          <reference field="16" count="1" selected="0">
            <x v="6"/>
          </reference>
          <reference field="20" count="2">
            <x v="30"/>
            <x v="53"/>
          </reference>
        </references>
      </pivotArea>
    </format>
    <format dxfId="1886">
      <pivotArea dataOnly="0" labelOnly="1" outline="0" fieldPosition="0">
        <references count="2">
          <reference field="16" count="1" selected="0">
            <x v="7"/>
          </reference>
          <reference field="20" count="7">
            <x v="32"/>
            <x v="37"/>
            <x v="43"/>
            <x v="47"/>
            <x v="48"/>
            <x v="50"/>
            <x v="54"/>
          </reference>
        </references>
      </pivotArea>
    </format>
    <format dxfId="1885">
      <pivotArea dataOnly="0" labelOnly="1" outline="0" fieldPosition="0">
        <references count="2">
          <reference field="16" count="1" selected="0">
            <x v="8"/>
          </reference>
          <reference field="20" count="1">
            <x v="41"/>
          </reference>
        </references>
      </pivotArea>
    </format>
    <format dxfId="1884">
      <pivotArea dataOnly="0" labelOnly="1" outline="0" fieldPosition="0">
        <references count="2">
          <reference field="16" count="1" selected="0">
            <x v="9"/>
          </reference>
          <reference field="20" count="1">
            <x v="11"/>
          </reference>
        </references>
      </pivotArea>
    </format>
    <format dxfId="1883">
      <pivotArea dataOnly="0" labelOnly="1" outline="0" fieldPosition="0">
        <references count="2">
          <reference field="16" count="1" selected="0">
            <x v="10"/>
          </reference>
          <reference field="20" count="4">
            <x v="14"/>
            <x v="23"/>
            <x v="24"/>
            <x v="51"/>
          </reference>
        </references>
      </pivotArea>
    </format>
    <format dxfId="1882">
      <pivotArea dataOnly="0" labelOnly="1" outline="0" fieldPosition="0">
        <references count="2">
          <reference field="16" count="1" selected="0">
            <x v="11"/>
          </reference>
          <reference field="20" count="6">
            <x v="9"/>
            <x v="10"/>
            <x v="17"/>
            <x v="21"/>
            <x v="38"/>
            <x v="45"/>
          </reference>
        </references>
      </pivotArea>
    </format>
    <format dxfId="1881">
      <pivotArea dataOnly="0" labelOnly="1" outline="0" fieldPosition="0">
        <references count="2">
          <reference field="16" count="1" selected="0">
            <x v="12"/>
          </reference>
          <reference field="20" count="10">
            <x v="0"/>
            <x v="3"/>
            <x v="4"/>
            <x v="18"/>
            <x v="25"/>
            <x v="27"/>
            <x v="28"/>
            <x v="36"/>
            <x v="40"/>
            <x v="49"/>
          </reference>
        </references>
      </pivotArea>
    </format>
    <format dxfId="1880">
      <pivotArea dataOnly="0" labelOnly="1" outline="0" fieldPosition="0">
        <references count="2">
          <reference field="16" count="1" selected="0">
            <x v="13"/>
          </reference>
          <reference field="20" count="1">
            <x v="20"/>
          </reference>
        </references>
      </pivotArea>
    </format>
    <format dxfId="1879">
      <pivotArea dataOnly="0" labelOnly="1" outline="0" fieldPosition="0">
        <references count="2">
          <reference field="16" count="1" selected="0">
            <x v="14"/>
          </reference>
          <reference field="20" count="1">
            <x v="52"/>
          </reference>
        </references>
      </pivotArea>
    </format>
    <format dxfId="1878">
      <pivotArea dataOnly="0" labelOnly="1" outline="0" fieldPosition="0">
        <references count="2">
          <reference field="16" count="1" selected="0">
            <x v="15"/>
          </reference>
          <reference field="20" count="3">
            <x v="22"/>
            <x v="42"/>
            <x v="44"/>
          </reference>
        </references>
      </pivotArea>
    </format>
    <format dxfId="1877">
      <pivotArea dataOnly="0" labelOnly="1" outline="0" fieldPosition="0">
        <references count="2">
          <reference field="16" count="1" selected="0">
            <x v="16"/>
          </reference>
          <reference field="20" count="1">
            <x v="19"/>
          </reference>
        </references>
      </pivotArea>
    </format>
    <format dxfId="1876">
      <pivotArea dataOnly="0" labelOnly="1" outline="0" fieldPosition="0">
        <references count="1">
          <reference field="16" count="1">
            <x v="0"/>
          </reference>
        </references>
      </pivotArea>
    </format>
    <format dxfId="1875">
      <pivotArea dataOnly="0" labelOnly="1" outline="0" fieldPosition="0">
        <references count="2">
          <reference field="16" count="1" selected="0">
            <x v="0"/>
          </reference>
          <reference field="20" count="1">
            <x v="12"/>
          </reference>
        </references>
      </pivotArea>
    </format>
    <format dxfId="1874">
      <pivotArea dataOnly="0" labelOnly="1" outline="0" fieldPosition="0">
        <references count="1">
          <reference field="20" count="0"/>
        </references>
      </pivotArea>
    </format>
    <format dxfId="1873">
      <pivotArea outline="0" fieldPosition="0">
        <references count="5">
          <reference field="13" count="0" selected="0"/>
          <reference field="16" count="0" selected="0"/>
          <reference field="20" count="0" selected="0"/>
          <reference field="24" count="0" selected="0"/>
          <reference field="25" count="0" selected="0"/>
        </references>
      </pivotArea>
    </format>
    <format dxfId="1872">
      <pivotArea dataOnly="0" labelOnly="1" outline="0" fieldPosition="0">
        <references count="2">
          <reference field="16" count="1" selected="0">
            <x v="0"/>
          </reference>
          <reference field="20" count="1">
            <x v="12"/>
          </reference>
        </references>
      </pivotArea>
    </format>
    <format dxfId="1871">
      <pivotArea dataOnly="0" labelOnly="1" outline="0" fieldPosition="0">
        <references count="2">
          <reference field="16" count="1" selected="0">
            <x v="1"/>
          </reference>
          <reference field="20" count="2">
            <x v="16"/>
            <x v="26"/>
          </reference>
        </references>
      </pivotArea>
    </format>
    <format dxfId="1870">
      <pivotArea dataOnly="0" labelOnly="1" outline="0" fieldPosition="0">
        <references count="2">
          <reference field="16" count="1" selected="0">
            <x v="2"/>
          </reference>
          <reference field="20" count="1">
            <x v="1"/>
          </reference>
        </references>
      </pivotArea>
    </format>
    <format dxfId="1869">
      <pivotArea dataOnly="0" labelOnly="1" outline="0" fieldPosition="0">
        <references count="2">
          <reference field="16" count="1" selected="0">
            <x v="3"/>
          </reference>
          <reference field="20" count="8">
            <x v="5"/>
            <x v="6"/>
            <x v="7"/>
            <x v="13"/>
            <x v="31"/>
            <x v="34"/>
            <x v="39"/>
            <x v="55"/>
          </reference>
        </references>
      </pivotArea>
    </format>
    <format dxfId="1868">
      <pivotArea dataOnly="0" labelOnly="1" outline="0" fieldPosition="0">
        <references count="2">
          <reference field="16" count="1" selected="0">
            <x v="4"/>
          </reference>
          <reference field="20" count="6">
            <x v="2"/>
            <x v="8"/>
            <x v="15"/>
            <x v="29"/>
            <x v="33"/>
            <x v="46"/>
          </reference>
        </references>
      </pivotArea>
    </format>
    <format dxfId="1867">
      <pivotArea dataOnly="0" labelOnly="1" outline="0" fieldPosition="0">
        <references count="2">
          <reference field="16" count="1" selected="0">
            <x v="5"/>
          </reference>
          <reference field="20" count="1">
            <x v="35"/>
          </reference>
        </references>
      </pivotArea>
    </format>
    <format dxfId="1866">
      <pivotArea dataOnly="0" labelOnly="1" outline="0" fieldPosition="0">
        <references count="2">
          <reference field="16" count="1" selected="0">
            <x v="6"/>
          </reference>
          <reference field="20" count="2">
            <x v="30"/>
            <x v="53"/>
          </reference>
        </references>
      </pivotArea>
    </format>
    <format dxfId="1865">
      <pivotArea dataOnly="0" labelOnly="1" outline="0" fieldPosition="0">
        <references count="2">
          <reference field="16" count="1" selected="0">
            <x v="7"/>
          </reference>
          <reference field="20" count="7">
            <x v="32"/>
            <x v="37"/>
            <x v="43"/>
            <x v="47"/>
            <x v="48"/>
            <x v="50"/>
            <x v="54"/>
          </reference>
        </references>
      </pivotArea>
    </format>
    <format dxfId="1864">
      <pivotArea dataOnly="0" labelOnly="1" outline="0" fieldPosition="0">
        <references count="2">
          <reference field="16" count="1" selected="0">
            <x v="8"/>
          </reference>
          <reference field="20" count="1">
            <x v="41"/>
          </reference>
        </references>
      </pivotArea>
    </format>
    <format dxfId="1863">
      <pivotArea dataOnly="0" labelOnly="1" outline="0" fieldPosition="0">
        <references count="2">
          <reference field="16" count="1" selected="0">
            <x v="9"/>
          </reference>
          <reference field="20" count="1">
            <x v="11"/>
          </reference>
        </references>
      </pivotArea>
    </format>
    <format dxfId="1862">
      <pivotArea dataOnly="0" labelOnly="1" outline="0" fieldPosition="0">
        <references count="2">
          <reference field="16" count="1" selected="0">
            <x v="10"/>
          </reference>
          <reference field="20" count="4">
            <x v="14"/>
            <x v="23"/>
            <x v="24"/>
            <x v="51"/>
          </reference>
        </references>
      </pivotArea>
    </format>
    <format dxfId="1861">
      <pivotArea dataOnly="0" labelOnly="1" outline="0" fieldPosition="0">
        <references count="2">
          <reference field="16" count="1" selected="0">
            <x v="11"/>
          </reference>
          <reference field="20" count="6">
            <x v="9"/>
            <x v="10"/>
            <x v="17"/>
            <x v="21"/>
            <x v="38"/>
            <x v="45"/>
          </reference>
        </references>
      </pivotArea>
    </format>
    <format dxfId="1860">
      <pivotArea dataOnly="0" labelOnly="1" outline="0" fieldPosition="0">
        <references count="2">
          <reference field="16" count="1" selected="0">
            <x v="12"/>
          </reference>
          <reference field="20" count="10">
            <x v="0"/>
            <x v="3"/>
            <x v="4"/>
            <x v="18"/>
            <x v="25"/>
            <x v="27"/>
            <x v="28"/>
            <x v="36"/>
            <x v="40"/>
            <x v="49"/>
          </reference>
        </references>
      </pivotArea>
    </format>
    <format dxfId="1859">
      <pivotArea dataOnly="0" labelOnly="1" outline="0" fieldPosition="0">
        <references count="2">
          <reference field="16" count="1" selected="0">
            <x v="13"/>
          </reference>
          <reference field="20" count="1">
            <x v="20"/>
          </reference>
        </references>
      </pivotArea>
    </format>
    <format dxfId="1858">
      <pivotArea dataOnly="0" labelOnly="1" outline="0" fieldPosition="0">
        <references count="2">
          <reference field="16" count="1" selected="0">
            <x v="14"/>
          </reference>
          <reference field="20" count="1">
            <x v="52"/>
          </reference>
        </references>
      </pivotArea>
    </format>
    <format dxfId="1857">
      <pivotArea dataOnly="0" labelOnly="1" outline="0" fieldPosition="0">
        <references count="2">
          <reference field="16" count="1" selected="0">
            <x v="15"/>
          </reference>
          <reference field="20" count="3">
            <x v="22"/>
            <x v="42"/>
            <x v="44"/>
          </reference>
        </references>
      </pivotArea>
    </format>
    <format dxfId="1856">
      <pivotArea dataOnly="0" labelOnly="1" outline="0" fieldPosition="0">
        <references count="2">
          <reference field="16" count="1" selected="0">
            <x v="16"/>
          </reference>
          <reference field="20" count="1">
            <x v="19"/>
          </reference>
        </references>
      </pivotArea>
    </format>
    <format dxfId="1855">
      <pivotArea dataOnly="0" labelOnly="1" outline="0" fieldPosition="0">
        <references count="3">
          <reference field="13" count="1">
            <x v="1"/>
          </reference>
          <reference field="16" count="1" selected="0">
            <x v="0"/>
          </reference>
          <reference field="20" count="1" selected="0">
            <x v="12"/>
          </reference>
        </references>
      </pivotArea>
    </format>
    <format dxfId="1854">
      <pivotArea dataOnly="0" labelOnly="1" outline="0" fieldPosition="0">
        <references count="3">
          <reference field="13" count="1">
            <x v="6"/>
          </reference>
          <reference field="16" count="1" selected="0">
            <x v="1"/>
          </reference>
          <reference field="20" count="1" selected="0">
            <x v="16"/>
          </reference>
        </references>
      </pivotArea>
    </format>
    <format dxfId="1853">
      <pivotArea dataOnly="0" labelOnly="1" outline="0" fieldPosition="0">
        <references count="3">
          <reference field="13" count="1">
            <x v="7"/>
          </reference>
          <reference field="16" count="1" selected="0">
            <x v="2"/>
          </reference>
          <reference field="20" count="1" selected="0">
            <x v="1"/>
          </reference>
        </references>
      </pivotArea>
    </format>
    <format dxfId="1852">
      <pivotArea dataOnly="0" labelOnly="1" outline="0" fieldPosition="0">
        <references count="3">
          <reference field="13" count="1">
            <x v="2"/>
          </reference>
          <reference field="16" count="1" selected="0">
            <x v="4"/>
          </reference>
          <reference field="20" count="1" selected="0">
            <x v="2"/>
          </reference>
        </references>
      </pivotArea>
    </format>
    <format dxfId="1851">
      <pivotArea dataOnly="0" labelOnly="1" outline="0" fieldPosition="0">
        <references count="3">
          <reference field="13" count="1">
            <x v="5"/>
          </reference>
          <reference field="16" count="1" selected="0">
            <x v="4"/>
          </reference>
          <reference field="20" count="1" selected="0">
            <x v="46"/>
          </reference>
        </references>
      </pivotArea>
    </format>
    <format dxfId="1850">
      <pivotArea dataOnly="0" labelOnly="1" outline="0" fieldPosition="0">
        <references count="3">
          <reference field="13" count="1">
            <x v="0"/>
          </reference>
          <reference field="16" count="1" selected="0">
            <x v="5"/>
          </reference>
          <reference field="20" count="1" selected="0">
            <x v="35"/>
          </reference>
        </references>
      </pivotArea>
    </format>
    <format dxfId="1849">
      <pivotArea dataOnly="0" labelOnly="1" outline="0" fieldPosition="0">
        <references count="3">
          <reference field="13" count="1">
            <x v="4"/>
          </reference>
          <reference field="16" count="1" selected="0">
            <x v="6"/>
          </reference>
          <reference field="20" count="1" selected="0">
            <x v="30"/>
          </reference>
        </references>
      </pivotArea>
    </format>
    <format dxfId="1848">
      <pivotArea dataOnly="0" labelOnly="1" outline="0" fieldPosition="0">
        <references count="3">
          <reference field="13" count="1">
            <x v="5"/>
          </reference>
          <reference field="16" count="1" selected="0">
            <x v="7"/>
          </reference>
          <reference field="20" count="1" selected="0">
            <x v="32"/>
          </reference>
        </references>
      </pivotArea>
    </format>
    <format dxfId="1847">
      <pivotArea dataOnly="0" labelOnly="1" outline="0" fieldPosition="0">
        <references count="3">
          <reference field="13" count="1">
            <x v="3"/>
          </reference>
          <reference field="16" count="1" selected="0">
            <x v="7"/>
          </reference>
          <reference field="20" count="1" selected="0">
            <x v="54"/>
          </reference>
        </references>
      </pivotArea>
    </format>
    <format dxfId="1846">
      <pivotArea dataOnly="0" labelOnly="1" outline="0" fieldPosition="0">
        <references count="3">
          <reference field="13" count="1">
            <x v="1"/>
          </reference>
          <reference field="16" count="1" selected="0">
            <x v="8"/>
          </reference>
          <reference field="20" count="1" selected="0">
            <x v="41"/>
          </reference>
        </references>
      </pivotArea>
    </format>
    <format dxfId="1845">
      <pivotArea dataOnly="0" labelOnly="1" outline="0" fieldPosition="0">
        <references count="3">
          <reference field="13" count="1">
            <x v="4"/>
          </reference>
          <reference field="16" count="1" selected="0">
            <x v="10"/>
          </reference>
          <reference field="20" count="1" selected="0">
            <x v="14"/>
          </reference>
        </references>
      </pivotArea>
    </format>
    <format dxfId="1844">
      <pivotArea dataOnly="0" labelOnly="1" outline="0" fieldPosition="0">
        <references count="3">
          <reference field="13" count="1">
            <x v="1"/>
          </reference>
          <reference field="16" count="1" selected="0">
            <x v="11"/>
          </reference>
          <reference field="20" count="1" selected="0">
            <x v="9"/>
          </reference>
        </references>
      </pivotArea>
    </format>
    <format dxfId="1843">
      <pivotArea dataOnly="0" labelOnly="1" outline="0" fieldPosition="0">
        <references count="3">
          <reference field="13" count="1">
            <x v="7"/>
          </reference>
          <reference field="16" count="1" selected="0">
            <x v="11"/>
          </reference>
          <reference field="20" count="1" selected="0">
            <x v="10"/>
          </reference>
        </references>
      </pivotArea>
    </format>
    <format dxfId="1842">
      <pivotArea dataOnly="0" labelOnly="1" outline="0" fieldPosition="0">
        <references count="3">
          <reference field="13" count="1">
            <x v="4"/>
          </reference>
          <reference field="16" count="1" selected="0">
            <x v="11"/>
          </reference>
          <reference field="20" count="1" selected="0">
            <x v="17"/>
          </reference>
        </references>
      </pivotArea>
    </format>
    <format dxfId="1841">
      <pivotArea dataOnly="0" labelOnly="1" outline="0" fieldPosition="0">
        <references count="3">
          <reference field="13" count="1">
            <x v="7"/>
          </reference>
          <reference field="16" count="1" selected="0">
            <x v="11"/>
          </reference>
          <reference field="20" count="1" selected="0">
            <x v="45"/>
          </reference>
        </references>
      </pivotArea>
    </format>
    <format dxfId="1840">
      <pivotArea dataOnly="0" labelOnly="1" outline="0" fieldPosition="0">
        <references count="3">
          <reference field="13" count="1">
            <x v="1"/>
          </reference>
          <reference field="16" count="1" selected="0">
            <x v="12"/>
          </reference>
          <reference field="20" count="1" selected="0">
            <x v="0"/>
          </reference>
        </references>
      </pivotArea>
    </format>
    <format dxfId="1839">
      <pivotArea dataOnly="0" labelOnly="1" outline="0" fieldPosition="0">
        <references count="3">
          <reference field="13" count="1">
            <x v="5"/>
          </reference>
          <reference field="16" count="1" selected="0">
            <x v="12"/>
          </reference>
          <reference field="20" count="1" selected="0">
            <x v="3"/>
          </reference>
        </references>
      </pivotArea>
    </format>
    <format dxfId="1838">
      <pivotArea dataOnly="0" labelOnly="1" outline="0" fieldPosition="0">
        <references count="3">
          <reference field="13" count="1">
            <x v="1"/>
          </reference>
          <reference field="16" count="1" selected="0">
            <x v="12"/>
          </reference>
          <reference field="20" count="1" selected="0">
            <x v="4"/>
          </reference>
        </references>
      </pivotArea>
    </format>
    <format dxfId="1837">
      <pivotArea dataOnly="0" labelOnly="1" outline="0" fieldPosition="0">
        <references count="3">
          <reference field="13" count="1">
            <x v="5"/>
          </reference>
          <reference field="16" count="1" selected="0">
            <x v="12"/>
          </reference>
          <reference field="20" count="1" selected="0">
            <x v="27"/>
          </reference>
        </references>
      </pivotArea>
    </format>
    <format dxfId="1836">
      <pivotArea dataOnly="0" labelOnly="1" outline="0" fieldPosition="0">
        <references count="3">
          <reference field="13" count="1">
            <x v="1"/>
          </reference>
          <reference field="16" count="1" selected="0">
            <x v="12"/>
          </reference>
          <reference field="20" count="1" selected="0">
            <x v="28"/>
          </reference>
        </references>
      </pivotArea>
    </format>
    <format dxfId="1835">
      <pivotArea dataOnly="0" labelOnly="1" outline="0" fieldPosition="0">
        <references count="3">
          <reference field="13" count="1">
            <x v="5"/>
          </reference>
          <reference field="16" count="1" selected="0">
            <x v="12"/>
          </reference>
          <reference field="20" count="1" selected="0">
            <x v="49"/>
          </reference>
        </references>
      </pivotArea>
    </format>
    <format dxfId="1834">
      <pivotArea dataOnly="0" labelOnly="1" outline="0" fieldPosition="0">
        <references count="3">
          <reference field="13" count="1">
            <x v="1"/>
          </reference>
          <reference field="16" count="1" selected="0">
            <x v="13"/>
          </reference>
          <reference field="20" count="1" selected="0">
            <x v="20"/>
          </reference>
        </references>
      </pivotArea>
    </format>
    <format dxfId="1833">
      <pivotArea dataOnly="0" labelOnly="1" outline="0" fieldPosition="0">
        <references count="3">
          <reference field="13" count="1">
            <x v="4"/>
          </reference>
          <reference field="16" count="1" selected="0">
            <x v="15"/>
          </reference>
          <reference field="20" count="1" selected="0">
            <x v="22"/>
          </reference>
        </references>
      </pivotArea>
    </format>
    <format dxfId="1832">
      <pivotArea dataOnly="0" labelOnly="1" outline="0" fieldPosition="0">
        <references count="3">
          <reference field="13" count="1">
            <x v="0"/>
          </reference>
          <reference field="16" count="1" selected="0">
            <x v="16"/>
          </reference>
          <reference field="20" count="1" selected="0">
            <x v="19"/>
          </reference>
        </references>
      </pivotArea>
    </format>
    <format dxfId="1831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0"/>
          </reference>
          <reference field="20" count="1" selected="0">
            <x v="12"/>
          </reference>
          <reference field="24" count="1">
            <x v="91"/>
          </reference>
        </references>
      </pivotArea>
    </format>
    <format dxfId="1830">
      <pivotArea dataOnly="0" labelOnly="1" outline="0" fieldPosition="0">
        <references count="4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16"/>
          </reference>
          <reference field="24" count="3">
            <x v="53"/>
            <x v="62"/>
            <x v="87"/>
          </reference>
        </references>
      </pivotArea>
    </format>
    <format dxfId="1829">
      <pivotArea dataOnly="0" labelOnly="1" outline="0" fieldPosition="0">
        <references count="4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7">
            <x v="20"/>
            <x v="40"/>
            <x v="42"/>
            <x v="43"/>
            <x v="52"/>
            <x v="67"/>
            <x v="90"/>
          </reference>
        </references>
      </pivotArea>
    </format>
    <format dxfId="1828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2"/>
          </reference>
          <reference field="20" count="1" selected="0">
            <x v="1"/>
          </reference>
          <reference field="24" count="1">
            <x v="91"/>
          </reference>
        </references>
      </pivotArea>
    </format>
    <format dxfId="1827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5">
            <x v="31"/>
            <x v="45"/>
            <x v="94"/>
            <x v="96"/>
            <x v="108"/>
          </reference>
        </references>
      </pivotArea>
    </format>
    <format dxfId="1826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6"/>
          </reference>
          <reference field="24" count="2">
            <x v="85"/>
            <x v="97"/>
          </reference>
        </references>
      </pivotArea>
    </format>
    <format dxfId="1825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7"/>
          </reference>
          <reference field="24" count="1">
            <x v="94"/>
          </reference>
        </references>
      </pivotArea>
    </format>
    <format dxfId="1824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13"/>
          </reference>
          <reference field="24" count="2">
            <x v="63"/>
            <x v="94"/>
          </reference>
        </references>
      </pivotArea>
    </format>
    <format dxfId="1823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5">
            <x v="31"/>
            <x v="35"/>
            <x v="44"/>
            <x v="45"/>
            <x v="85"/>
          </reference>
        </references>
      </pivotArea>
    </format>
    <format dxfId="1822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9"/>
          </reference>
          <reference field="24" count="1">
            <x v="95"/>
          </reference>
        </references>
      </pivotArea>
    </format>
    <format dxfId="1821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5"/>
          </reference>
          <reference field="24" count="1">
            <x v="94"/>
          </reference>
        </references>
      </pivotArea>
    </format>
    <format dxfId="1820">
      <pivotArea dataOnly="0" labelOnly="1" outline="0" fieldPosition="0">
        <references count="4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1">
            <x v="21"/>
            <x v="22"/>
            <x v="23"/>
            <x v="26"/>
            <x v="27"/>
            <x v="37"/>
            <x v="41"/>
            <x v="44"/>
            <x v="57"/>
            <x v="85"/>
            <x v="102"/>
          </reference>
        </references>
      </pivotArea>
    </format>
    <format dxfId="1819">
      <pivotArea dataOnly="0" labelOnly="1" outline="0" fieldPosition="0">
        <references count="4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8"/>
          </reference>
          <reference field="24" count="2">
            <x v="85"/>
            <x v="94"/>
          </reference>
        </references>
      </pivotArea>
    </format>
    <format dxfId="1818">
      <pivotArea dataOnly="0" labelOnly="1" outline="0" fieldPosition="0">
        <references count="4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15"/>
          </reference>
          <reference field="24" count="1">
            <x v="93"/>
          </reference>
        </references>
      </pivotArea>
    </format>
    <format dxfId="1817">
      <pivotArea dataOnly="0" labelOnly="1" outline="0" fieldPosition="0">
        <references count="4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33"/>
          </reference>
          <reference field="24" count="1">
            <x v="33"/>
          </reference>
        </references>
      </pivotArea>
    </format>
    <format dxfId="1816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4"/>
          </reference>
          <reference field="20" count="1" selected="0">
            <x v="46"/>
          </reference>
          <reference field="24" count="4">
            <x v="21"/>
            <x v="41"/>
            <x v="44"/>
            <x v="79"/>
          </reference>
        </references>
      </pivotArea>
    </format>
    <format dxfId="1815">
      <pivotArea dataOnly="0" labelOnly="1" outline="0" fieldPosition="0">
        <references count="4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8">
            <x v="18"/>
            <x v="21"/>
            <x v="33"/>
            <x v="38"/>
            <x v="85"/>
            <x v="91"/>
            <x v="108"/>
            <x v="110"/>
          </reference>
        </references>
      </pivotArea>
    </format>
    <format dxfId="1814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1">
            <x v="16"/>
            <x v="28"/>
            <x v="31"/>
            <x v="41"/>
            <x v="44"/>
            <x v="46"/>
            <x v="51"/>
            <x v="64"/>
            <x v="75"/>
            <x v="100"/>
            <x v="106"/>
          </reference>
        </references>
      </pivotArea>
    </format>
    <format dxfId="1813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5">
            <x v="55"/>
            <x v="61"/>
            <x v="109"/>
            <x v="112"/>
            <x v="113"/>
          </reference>
        </references>
      </pivotArea>
    </format>
    <format dxfId="1812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2"/>
          </reference>
          <reference field="24" count="3">
            <x v="114"/>
            <x v="115"/>
            <x v="116"/>
          </reference>
        </references>
      </pivotArea>
    </format>
    <format dxfId="1811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7"/>
          </reference>
          <reference field="24" count="2">
            <x v="114"/>
            <x v="116"/>
          </reference>
        </references>
      </pivotArea>
    </format>
    <format dxfId="1810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3"/>
          </reference>
          <reference field="24" count="4">
            <x v="17"/>
            <x v="40"/>
            <x v="41"/>
            <x v="80"/>
          </reference>
        </references>
      </pivotArea>
    </format>
    <format dxfId="1809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7"/>
          </reference>
          <reference field="24" count="4">
            <x v="28"/>
            <x v="41"/>
            <x v="44"/>
            <x v="50"/>
          </reference>
        </references>
      </pivotArea>
    </format>
    <format dxfId="1808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9">
            <x v="24"/>
            <x v="25"/>
            <x v="29"/>
            <x v="31"/>
            <x v="41"/>
            <x v="44"/>
            <x v="48"/>
            <x v="57"/>
            <x v="65"/>
          </reference>
        </references>
      </pivotArea>
    </format>
    <format dxfId="1807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21">
            <x v="17"/>
            <x v="25"/>
            <x v="30"/>
            <x v="31"/>
            <x v="33"/>
            <x v="34"/>
            <x v="35"/>
            <x v="37"/>
            <x v="40"/>
            <x v="41"/>
            <x v="44"/>
            <x v="64"/>
            <x v="67"/>
            <x v="76"/>
            <x v="78"/>
            <x v="80"/>
            <x v="102"/>
            <x v="103"/>
            <x v="105"/>
            <x v="107"/>
            <x v="109"/>
          </reference>
        </references>
      </pivotArea>
    </format>
    <format dxfId="1806">
      <pivotArea dataOnly="0" labelOnly="1" outline="0" fieldPosition="0">
        <references count="4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20">
            <x v="24"/>
            <x v="25"/>
            <x v="28"/>
            <x v="29"/>
            <x v="31"/>
            <x v="32"/>
            <x v="36"/>
            <x v="37"/>
            <x v="41"/>
            <x v="44"/>
            <x v="49"/>
            <x v="50"/>
            <x v="57"/>
            <x v="59"/>
            <x v="60"/>
            <x v="66"/>
            <x v="79"/>
            <x v="86"/>
            <x v="89"/>
            <x v="104"/>
          </reference>
        </references>
      </pivotArea>
    </format>
    <format dxfId="1805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8"/>
          </reference>
          <reference field="20" count="1" selected="0">
            <x v="41"/>
          </reference>
          <reference field="24" count="1">
            <x v="91"/>
          </reference>
        </references>
      </pivotArea>
    </format>
    <format dxfId="1804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33">
            <x v="15"/>
            <x v="17"/>
            <x v="20"/>
            <x v="25"/>
            <x v="27"/>
            <x v="28"/>
            <x v="29"/>
            <x v="31"/>
            <x v="33"/>
            <x v="39"/>
            <x v="44"/>
            <x v="47"/>
            <x v="49"/>
            <x v="50"/>
            <x v="51"/>
            <x v="52"/>
            <x v="54"/>
            <x v="55"/>
            <x v="56"/>
            <x v="59"/>
            <x v="61"/>
            <x v="71"/>
            <x v="72"/>
            <x v="73"/>
            <x v="74"/>
            <x v="77"/>
            <x v="79"/>
            <x v="82"/>
            <x v="86"/>
            <x v="87"/>
            <x v="90"/>
            <x v="99"/>
            <x v="101"/>
          </reference>
        </references>
      </pivotArea>
    </format>
    <format dxfId="1803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23"/>
          </reference>
          <reference field="24" count="1">
            <x v="39"/>
          </reference>
        </references>
      </pivotArea>
    </format>
    <format dxfId="1802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801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1"/>
          </reference>
          <reference field="20" count="1" selected="0">
            <x v="9"/>
          </reference>
          <reference field="24" count="2">
            <x v="94"/>
            <x v="97"/>
          </reference>
        </references>
      </pivotArea>
    </format>
    <format dxfId="1800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10"/>
          </reference>
          <reference field="24" count="4">
            <x v="20"/>
            <x v="58"/>
            <x v="80"/>
            <x v="85"/>
          </reference>
        </references>
      </pivotArea>
    </format>
    <format dxfId="1799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17"/>
          </reference>
          <reference field="24" count="4">
            <x v="67"/>
            <x v="81"/>
            <x v="83"/>
            <x v="84"/>
          </reference>
        </references>
      </pivotArea>
    </format>
    <format dxfId="1798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21"/>
          </reference>
          <reference field="24" count="2">
            <x v="40"/>
            <x v="64"/>
          </reference>
        </references>
      </pivotArea>
    </format>
    <format dxfId="1797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38"/>
          </reference>
          <reference field="24" count="1">
            <x v="67"/>
          </reference>
        </references>
      </pivotArea>
    </format>
    <format dxfId="1796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45"/>
          </reference>
          <reference field="24" count="1">
            <x v="85"/>
          </reference>
        </references>
      </pivotArea>
    </format>
    <format dxfId="1795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0"/>
          </reference>
          <reference field="24" count="2">
            <x v="67"/>
            <x v="85"/>
          </reference>
        </references>
      </pivotArea>
    </format>
    <format dxfId="1794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5">
            <x v="20"/>
            <x v="28"/>
            <x v="29"/>
            <x v="47"/>
            <x v="79"/>
          </reference>
        </references>
      </pivotArea>
    </format>
    <format dxfId="1793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4"/>
          </reference>
          <reference field="24" count="1">
            <x v="97"/>
          </reference>
        </references>
      </pivotArea>
    </format>
    <format dxfId="1792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18"/>
          </reference>
          <reference field="24" count="1">
            <x v="68"/>
          </reference>
        </references>
      </pivotArea>
    </format>
    <format dxfId="1791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25"/>
          </reference>
          <reference field="24" count="2">
            <x v="85"/>
            <x v="93"/>
          </reference>
        </references>
      </pivotArea>
    </format>
    <format dxfId="1790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6">
            <x v="34"/>
            <x v="35"/>
            <x v="41"/>
            <x v="44"/>
            <x v="106"/>
            <x v="109"/>
          </reference>
        </references>
      </pivotArea>
    </format>
    <format dxfId="1789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28"/>
          </reference>
          <reference field="24" count="1">
            <x v="98"/>
          </reference>
        </references>
      </pivotArea>
    </format>
    <format dxfId="1788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36"/>
          </reference>
          <reference field="24" count="1">
            <x v="94"/>
          </reference>
        </references>
      </pivotArea>
    </format>
    <format dxfId="1787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49"/>
          </reference>
          <reference field="24" count="1">
            <x v="56"/>
          </reference>
        </references>
      </pivotArea>
    </format>
    <format dxfId="1786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3"/>
          </reference>
          <reference field="20" count="1" selected="0">
            <x v="20"/>
          </reference>
          <reference field="24" count="4">
            <x v="20"/>
            <x v="31"/>
            <x v="41"/>
            <x v="59"/>
          </reference>
        </references>
      </pivotArea>
    </format>
    <format dxfId="1785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4"/>
          </reference>
          <reference field="20" count="1" selected="0">
            <x v="52"/>
          </reference>
          <reference field="24" count="1">
            <x v="91"/>
          </reference>
        </references>
      </pivotArea>
    </format>
    <format dxfId="1784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0">
            <x v="53"/>
            <x v="58"/>
            <x v="59"/>
            <x v="61"/>
            <x v="68"/>
            <x v="69"/>
            <x v="70"/>
            <x v="74"/>
            <x v="85"/>
            <x v="117"/>
          </reference>
        </references>
      </pivotArea>
    </format>
    <format dxfId="1783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6">
            <x v="87"/>
            <x v="91"/>
            <x v="92"/>
            <x v="111"/>
            <x v="118"/>
            <x v="119"/>
          </reference>
        </references>
      </pivotArea>
    </format>
    <format dxfId="1782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4"/>
          </reference>
          <reference field="24" count="2">
            <x v="19"/>
            <x v="88"/>
          </reference>
        </references>
      </pivotArea>
    </format>
    <format dxfId="1781">
      <pivotArea dataOnly="0" labelOnly="1" outline="0" fieldPosition="0">
        <references count="4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9">
            <x v="15"/>
            <x v="17"/>
            <x v="21"/>
            <x v="34"/>
            <x v="35"/>
            <x v="44"/>
            <x v="48"/>
            <x v="102"/>
            <x v="103"/>
          </reference>
        </references>
      </pivotArea>
    </format>
    <format dxfId="1780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0"/>
          </reference>
          <reference field="20" count="1" selected="0">
            <x v="12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1779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16"/>
          </reference>
          <reference field="24" count="1" selected="0">
            <x v="53"/>
          </reference>
          <reference field="25" count="1">
            <x v="108"/>
          </reference>
        </references>
      </pivotArea>
    </format>
    <format dxfId="1778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16"/>
          </reference>
          <reference field="24" count="1" selected="0">
            <x v="62"/>
          </reference>
          <reference field="25" count="1">
            <x v="94"/>
          </reference>
        </references>
      </pivotArea>
    </format>
    <format dxfId="1777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16"/>
          </reference>
          <reference field="24" count="1" selected="0">
            <x v="87"/>
          </reference>
          <reference field="25" count="1">
            <x v="91"/>
          </reference>
        </references>
      </pivotArea>
    </format>
    <format dxfId="1776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20"/>
          </reference>
          <reference field="25" count="1">
            <x v="77"/>
          </reference>
        </references>
      </pivotArea>
    </format>
    <format dxfId="1775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40"/>
          </reference>
          <reference field="25" count="1">
            <x v="118"/>
          </reference>
        </references>
      </pivotArea>
    </format>
    <format dxfId="1774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42"/>
          </reference>
          <reference field="25" count="1">
            <x v="62"/>
          </reference>
        </references>
      </pivotArea>
    </format>
    <format dxfId="1773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43"/>
          </reference>
          <reference field="25" count="1">
            <x v="73"/>
          </reference>
        </references>
      </pivotArea>
    </format>
    <format dxfId="1772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52"/>
          </reference>
          <reference field="25" count="1">
            <x v="104"/>
          </reference>
        </references>
      </pivotArea>
    </format>
    <format dxfId="1771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67"/>
          </reference>
          <reference field="25" count="1">
            <x v="109"/>
          </reference>
        </references>
      </pivotArea>
    </format>
    <format dxfId="1770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90"/>
          </reference>
          <reference field="25" count="1">
            <x v="28"/>
          </reference>
        </references>
      </pivotArea>
    </format>
    <format dxfId="1769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2"/>
          </reference>
          <reference field="20" count="1" selected="0">
            <x v="1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1768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1767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1" selected="0">
            <x v="45"/>
          </reference>
          <reference field="25" count="1">
            <x v="81"/>
          </reference>
        </references>
      </pivotArea>
    </format>
    <format dxfId="1766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765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1" selected="0">
            <x v="96"/>
          </reference>
          <reference field="25" count="1">
            <x v="11"/>
          </reference>
        </references>
      </pivotArea>
    </format>
    <format dxfId="1764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1" selected="0">
            <x v="108"/>
          </reference>
          <reference field="25" count="1">
            <x v="41"/>
          </reference>
        </references>
      </pivotArea>
    </format>
    <format dxfId="1763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6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762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6"/>
          </reference>
          <reference field="24" count="1" selected="0">
            <x v="97"/>
          </reference>
          <reference field="25" count="1">
            <x v="12"/>
          </reference>
        </references>
      </pivotArea>
    </format>
    <format dxfId="1761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7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760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13"/>
          </reference>
          <reference field="24" count="1" selected="0">
            <x v="63"/>
          </reference>
          <reference field="25" count="1">
            <x v="99"/>
          </reference>
        </references>
      </pivotArea>
    </format>
    <format dxfId="1759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13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758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1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757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1756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1" selected="0">
            <x v="35"/>
          </reference>
          <reference field="25" count="1">
            <x v="59"/>
          </reference>
        </references>
      </pivotArea>
    </format>
    <format dxfId="1755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754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1" selected="0">
            <x v="45"/>
          </reference>
          <reference field="25" count="1">
            <x v="81"/>
          </reference>
        </references>
      </pivotArea>
    </format>
    <format dxfId="1753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752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9"/>
          </reference>
          <reference field="24" count="1" selected="0">
            <x v="95"/>
          </reference>
          <reference field="25" count="1">
            <x v="14"/>
          </reference>
        </references>
      </pivotArea>
    </format>
    <format dxfId="1751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5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750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21"/>
          </reference>
          <reference field="25" count="1">
            <x v="76"/>
          </reference>
        </references>
      </pivotArea>
    </format>
    <format dxfId="1749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22"/>
          </reference>
          <reference field="25" count="1">
            <x v="80"/>
          </reference>
        </references>
      </pivotArea>
    </format>
    <format dxfId="1748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23"/>
          </reference>
          <reference field="25" count="1">
            <x v="70"/>
          </reference>
        </references>
      </pivotArea>
    </format>
    <format dxfId="1747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26"/>
          </reference>
          <reference field="25" count="1">
            <x v="15"/>
          </reference>
        </references>
      </pivotArea>
    </format>
    <format dxfId="1746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27"/>
          </reference>
          <reference field="25" count="1">
            <x v="119"/>
          </reference>
        </references>
      </pivotArea>
    </format>
    <format dxfId="1745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37"/>
          </reference>
          <reference field="25" count="1">
            <x v="37"/>
          </reference>
        </references>
      </pivotArea>
    </format>
    <format dxfId="1744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743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742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57"/>
          </reference>
          <reference field="25" count="1">
            <x v="7"/>
          </reference>
        </references>
      </pivotArea>
    </format>
    <format dxfId="1741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740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102"/>
          </reference>
          <reference field="25" count="1">
            <x v="35"/>
          </reference>
        </references>
      </pivotArea>
    </format>
    <format dxfId="1739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8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738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8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737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15"/>
          </reference>
          <reference field="24" count="1" selected="0">
            <x v="93"/>
          </reference>
          <reference field="25" count="1">
            <x v="111"/>
          </reference>
        </references>
      </pivotArea>
    </format>
    <format dxfId="1736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9"/>
          </reference>
          <reference field="24" count="1" selected="0">
            <x v="93"/>
          </reference>
          <reference field="25" count="1">
            <x v="111"/>
          </reference>
        </references>
      </pivotArea>
    </format>
    <format dxfId="1735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33"/>
          </reference>
          <reference field="24" count="1" selected="0">
            <x v="33"/>
          </reference>
          <reference field="25" count="1">
            <x v="36"/>
          </reference>
        </references>
      </pivotArea>
    </format>
    <format dxfId="173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4"/>
          </reference>
          <reference field="20" count="1" selected="0">
            <x v="46"/>
          </reference>
          <reference field="24" count="1" selected="0">
            <x v="21"/>
          </reference>
          <reference field="25" count="1">
            <x v="76"/>
          </reference>
        </references>
      </pivotArea>
    </format>
    <format dxfId="173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4"/>
          </reference>
          <reference field="20" count="1" selected="0">
            <x v="46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73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4"/>
          </reference>
          <reference field="20" count="1" selected="0">
            <x v="46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73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4"/>
          </reference>
          <reference field="20" count="1" selected="0">
            <x v="46"/>
          </reference>
          <reference field="24" count="1" selected="0">
            <x v="79"/>
          </reference>
          <reference field="25" count="1">
            <x v="47"/>
          </reference>
        </references>
      </pivotArea>
    </format>
    <format dxfId="1730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18"/>
          </reference>
          <reference field="25" count="1">
            <x v="57"/>
          </reference>
        </references>
      </pivotArea>
    </format>
    <format dxfId="1729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21"/>
          </reference>
          <reference field="25" count="1">
            <x v="76"/>
          </reference>
        </references>
      </pivotArea>
    </format>
    <format dxfId="1728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33"/>
          </reference>
          <reference field="25" count="1">
            <x v="36"/>
          </reference>
        </references>
      </pivotArea>
    </format>
    <format dxfId="1727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38"/>
          </reference>
          <reference field="25" count="1">
            <x v="71"/>
          </reference>
        </references>
      </pivotArea>
    </format>
    <format dxfId="1726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725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1724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108"/>
          </reference>
          <reference field="25" count="1">
            <x v="41"/>
          </reference>
        </references>
      </pivotArea>
    </format>
    <format dxfId="1723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110"/>
          </reference>
          <reference field="25" count="1">
            <x v="4"/>
          </reference>
        </references>
      </pivotArea>
    </format>
    <format dxfId="172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16"/>
          </reference>
          <reference field="25" count="1">
            <x v="61"/>
          </reference>
        </references>
      </pivotArea>
    </format>
    <format dxfId="172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28"/>
          </reference>
          <reference field="25" count="1">
            <x v="54"/>
          </reference>
        </references>
      </pivotArea>
    </format>
    <format dxfId="172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171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71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71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46"/>
          </reference>
          <reference field="25" count="1">
            <x v="82"/>
          </reference>
        </references>
      </pivotArea>
    </format>
    <format dxfId="171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51"/>
          </reference>
          <reference field="25" count="1">
            <x v="114"/>
          </reference>
        </references>
      </pivotArea>
    </format>
    <format dxfId="171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64"/>
          </reference>
          <reference field="25" count="1">
            <x v="93"/>
          </reference>
        </references>
      </pivotArea>
    </format>
    <format dxfId="171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75"/>
          </reference>
          <reference field="25" count="1">
            <x v="45"/>
          </reference>
        </references>
      </pivotArea>
    </format>
    <format dxfId="171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100"/>
          </reference>
          <reference field="25" count="1">
            <x v="32"/>
          </reference>
        </references>
      </pivotArea>
    </format>
    <format dxfId="171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106"/>
          </reference>
          <reference field="25" count="1">
            <x v="33"/>
          </reference>
        </references>
      </pivotArea>
    </format>
    <format dxfId="171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1" selected="0">
            <x v="55"/>
          </reference>
          <reference field="25" count="1">
            <x v="8"/>
          </reference>
        </references>
      </pivotArea>
    </format>
    <format dxfId="171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1" selected="0">
            <x v="61"/>
          </reference>
          <reference field="25" count="1">
            <x v="96"/>
          </reference>
        </references>
      </pivotArea>
    </format>
    <format dxfId="170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1" selected="0">
            <x v="109"/>
          </reference>
          <reference field="25" count="1">
            <x v="67"/>
          </reference>
        </references>
      </pivotArea>
    </format>
    <format dxfId="170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1" selected="0">
            <x v="112"/>
          </reference>
          <reference field="25" count="1">
            <x v="110"/>
          </reference>
        </references>
      </pivotArea>
    </format>
    <format dxfId="170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1" selected="0">
            <x v="113"/>
          </reference>
          <reference field="25" count="1">
            <x v="50"/>
          </reference>
        </references>
      </pivotArea>
    </format>
    <format dxfId="170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2"/>
          </reference>
          <reference field="24" count="1" selected="0">
            <x v="114"/>
          </reference>
          <reference field="25" count="1">
            <x v="29"/>
          </reference>
        </references>
      </pivotArea>
    </format>
    <format dxfId="170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2"/>
          </reference>
          <reference field="24" count="1" selected="0">
            <x v="115"/>
          </reference>
          <reference field="25" count="1">
            <x v="21"/>
          </reference>
        </references>
      </pivotArea>
    </format>
    <format dxfId="170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2"/>
          </reference>
          <reference field="24" count="1" selected="0">
            <x v="116"/>
          </reference>
          <reference field="25" count="1">
            <x v="22"/>
          </reference>
        </references>
      </pivotArea>
    </format>
    <format dxfId="170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7"/>
          </reference>
          <reference field="24" count="1" selected="0">
            <x v="114"/>
          </reference>
          <reference field="25" count="1">
            <x v="29"/>
          </reference>
        </references>
      </pivotArea>
    </format>
    <format dxfId="170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7"/>
          </reference>
          <reference field="24" count="1" selected="0">
            <x v="116"/>
          </reference>
          <reference field="25" count="1">
            <x v="22"/>
          </reference>
        </references>
      </pivotArea>
    </format>
    <format dxfId="170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3"/>
          </reference>
          <reference field="24" count="1" selected="0">
            <x v="17"/>
          </reference>
          <reference field="25" count="1">
            <x v="53"/>
          </reference>
        </references>
      </pivotArea>
    </format>
    <format dxfId="170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3"/>
          </reference>
          <reference field="24" count="1" selected="0">
            <x v="40"/>
          </reference>
          <reference field="25" count="1">
            <x v="118"/>
          </reference>
        </references>
      </pivotArea>
    </format>
    <format dxfId="1699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3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698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3"/>
          </reference>
          <reference field="24" count="1" selected="0">
            <x v="80"/>
          </reference>
          <reference field="25" count="1">
            <x v="101"/>
          </reference>
        </references>
      </pivotArea>
    </format>
    <format dxfId="1697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7"/>
          </reference>
          <reference field="24" count="1" selected="0">
            <x v="28"/>
          </reference>
          <reference field="25" count="1">
            <x v="54"/>
          </reference>
        </references>
      </pivotArea>
    </format>
    <format dxfId="169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7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69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7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69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7"/>
          </reference>
          <reference field="24" count="1" selected="0">
            <x v="50"/>
          </reference>
          <reference field="25" count="1">
            <x v="31"/>
          </reference>
        </references>
      </pivotArea>
    </format>
    <format dxfId="169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24"/>
          </reference>
          <reference field="25" count="1">
            <x v="78"/>
          </reference>
        </references>
      </pivotArea>
    </format>
    <format dxfId="169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25"/>
          </reference>
          <reference field="25" count="1">
            <x v="16"/>
          </reference>
        </references>
      </pivotArea>
    </format>
    <format dxfId="169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29"/>
          </reference>
          <reference field="25" count="1">
            <x v="9"/>
          </reference>
        </references>
      </pivotArea>
    </format>
    <format dxfId="169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1689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688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687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48"/>
          </reference>
          <reference field="25" count="1">
            <x v="83"/>
          </reference>
        </references>
      </pivotArea>
    </format>
    <format dxfId="168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57"/>
          </reference>
          <reference field="25" count="1">
            <x v="7"/>
          </reference>
        </references>
      </pivotArea>
    </format>
    <format dxfId="168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65"/>
          </reference>
          <reference field="25" count="1">
            <x v="102"/>
          </reference>
        </references>
      </pivotArea>
    </format>
    <format dxfId="168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7"/>
          </reference>
          <reference field="25" count="1">
            <x v="53"/>
          </reference>
        </references>
      </pivotArea>
    </format>
    <format dxfId="168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25"/>
          </reference>
          <reference field="25" count="1">
            <x v="16"/>
          </reference>
        </references>
      </pivotArea>
    </format>
    <format dxfId="168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0"/>
          </reference>
          <reference field="25" count="1">
            <x v="55"/>
          </reference>
        </references>
      </pivotArea>
    </format>
    <format dxfId="168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168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3"/>
          </reference>
          <reference field="25" count="1">
            <x v="36"/>
          </reference>
        </references>
      </pivotArea>
    </format>
    <format dxfId="1679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4"/>
          </reference>
          <reference field="25" count="1">
            <x v="63"/>
          </reference>
        </references>
      </pivotArea>
    </format>
    <format dxfId="1678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5"/>
          </reference>
          <reference field="25" count="1">
            <x v="59"/>
          </reference>
        </references>
      </pivotArea>
    </format>
    <format dxfId="1677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7"/>
          </reference>
          <reference field="25" count="1">
            <x v="37"/>
          </reference>
        </references>
      </pivotArea>
    </format>
    <format dxfId="167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40"/>
          </reference>
          <reference field="25" count="1">
            <x v="118"/>
          </reference>
        </references>
      </pivotArea>
    </format>
    <format dxfId="167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67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67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64"/>
          </reference>
          <reference field="25" count="1">
            <x v="93"/>
          </reference>
        </references>
      </pivotArea>
    </format>
    <format dxfId="167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67"/>
          </reference>
          <reference field="25" count="1">
            <x v="109"/>
          </reference>
        </references>
      </pivotArea>
    </format>
    <format dxfId="167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76"/>
          </reference>
          <reference field="25" count="1">
            <x v="46"/>
          </reference>
        </references>
      </pivotArea>
    </format>
    <format dxfId="167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78"/>
          </reference>
          <reference field="25" count="1">
            <x v="86"/>
          </reference>
        </references>
      </pivotArea>
    </format>
    <format dxfId="1669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80"/>
          </reference>
          <reference field="25" count="1">
            <x v="101"/>
          </reference>
        </references>
      </pivotArea>
    </format>
    <format dxfId="1668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02"/>
          </reference>
          <reference field="25" count="1">
            <x v="35"/>
          </reference>
        </references>
      </pivotArea>
    </format>
    <format dxfId="1667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03"/>
          </reference>
          <reference field="25" count="1">
            <x v="48"/>
          </reference>
        </references>
      </pivotArea>
    </format>
    <format dxfId="166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05"/>
          </reference>
          <reference field="25" count="1">
            <x v="52"/>
          </reference>
        </references>
      </pivotArea>
    </format>
    <format dxfId="166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07"/>
          </reference>
          <reference field="25" count="1">
            <x v="34"/>
          </reference>
        </references>
      </pivotArea>
    </format>
    <format dxfId="166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09"/>
          </reference>
          <reference field="25" count="1">
            <x v="67"/>
          </reference>
        </references>
      </pivotArea>
    </format>
    <format dxfId="1663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24"/>
          </reference>
          <reference field="25" count="1">
            <x v="78"/>
          </reference>
        </references>
      </pivotArea>
    </format>
    <format dxfId="1662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25"/>
          </reference>
          <reference field="25" count="1">
            <x v="16"/>
          </reference>
        </references>
      </pivotArea>
    </format>
    <format dxfId="1661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28"/>
          </reference>
          <reference field="25" count="1">
            <x v="54"/>
          </reference>
        </references>
      </pivotArea>
    </format>
    <format dxfId="1660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29"/>
          </reference>
          <reference field="25" count="1">
            <x v="9"/>
          </reference>
        </references>
      </pivotArea>
    </format>
    <format dxfId="1659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1658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32"/>
          </reference>
          <reference field="25" count="1">
            <x v="79"/>
          </reference>
        </references>
      </pivotArea>
    </format>
    <format dxfId="1657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36"/>
          </reference>
          <reference field="25" count="1">
            <x v="58"/>
          </reference>
        </references>
      </pivotArea>
    </format>
    <format dxfId="1656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37"/>
          </reference>
          <reference field="25" count="1">
            <x v="37"/>
          </reference>
        </references>
      </pivotArea>
    </format>
    <format dxfId="1655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654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653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49"/>
          </reference>
          <reference field="25" count="1">
            <x v="85"/>
          </reference>
        </references>
      </pivotArea>
    </format>
    <format dxfId="1652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50"/>
          </reference>
          <reference field="25" count="1">
            <x v="31"/>
          </reference>
        </references>
      </pivotArea>
    </format>
    <format dxfId="1651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57"/>
          </reference>
          <reference field="25" count="1">
            <x v="7"/>
          </reference>
        </references>
      </pivotArea>
    </format>
    <format dxfId="1650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59"/>
          </reference>
          <reference field="25" count="1">
            <x v="107"/>
          </reference>
        </references>
      </pivotArea>
    </format>
    <format dxfId="1649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60"/>
          </reference>
          <reference field="25" count="1">
            <x v="98"/>
          </reference>
        </references>
      </pivotArea>
    </format>
    <format dxfId="1648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66"/>
          </reference>
          <reference field="25" count="1">
            <x v="105"/>
          </reference>
        </references>
      </pivotArea>
    </format>
    <format dxfId="1647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79"/>
          </reference>
          <reference field="25" count="1">
            <x v="47"/>
          </reference>
        </references>
      </pivotArea>
    </format>
    <format dxfId="1646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86"/>
          </reference>
          <reference field="25" count="1">
            <x v="43"/>
          </reference>
        </references>
      </pivotArea>
    </format>
    <format dxfId="1645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89"/>
          </reference>
          <reference field="25" count="1">
            <x v="72"/>
          </reference>
        </references>
      </pivotArea>
    </format>
    <format dxfId="1644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104"/>
          </reference>
          <reference field="25" count="1">
            <x v="51"/>
          </reference>
        </references>
      </pivotArea>
    </format>
    <format dxfId="1643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8"/>
          </reference>
          <reference field="20" count="1" selected="0">
            <x v="41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1642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9"/>
          </reference>
          <reference field="20" count="1" selected="0">
            <x v="11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164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15"/>
          </reference>
          <reference field="25" count="1">
            <x v="60"/>
          </reference>
        </references>
      </pivotArea>
    </format>
    <format dxfId="164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17"/>
          </reference>
          <reference field="25" count="1">
            <x v="53"/>
          </reference>
        </references>
      </pivotArea>
    </format>
    <format dxfId="163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20"/>
          </reference>
          <reference field="25" count="1">
            <x v="77"/>
          </reference>
        </references>
      </pivotArea>
    </format>
    <format dxfId="163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25"/>
          </reference>
          <reference field="25" count="1">
            <x v="16"/>
          </reference>
        </references>
      </pivotArea>
    </format>
    <format dxfId="163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27"/>
          </reference>
          <reference field="25" count="1">
            <x v="119"/>
          </reference>
        </references>
      </pivotArea>
    </format>
    <format dxfId="163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28"/>
          </reference>
          <reference field="25" count="1">
            <x v="54"/>
          </reference>
        </references>
      </pivotArea>
    </format>
    <format dxfId="163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29"/>
          </reference>
          <reference field="25" count="1">
            <x v="9"/>
          </reference>
        </references>
      </pivotArea>
    </format>
    <format dxfId="163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163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33"/>
          </reference>
          <reference field="25" count="1">
            <x v="36"/>
          </reference>
        </references>
      </pivotArea>
    </format>
    <format dxfId="163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39"/>
          </reference>
          <reference field="25" count="1">
            <x v="17"/>
          </reference>
        </references>
      </pivotArea>
    </format>
    <format dxfId="163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63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47"/>
          </reference>
          <reference field="25" count="1">
            <x v="84"/>
          </reference>
        </references>
      </pivotArea>
    </format>
    <format dxfId="162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49"/>
          </reference>
          <reference field="25" count="1">
            <x v="85"/>
          </reference>
        </references>
      </pivotArea>
    </format>
    <format dxfId="162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0"/>
          </reference>
          <reference field="25" count="1">
            <x v="31"/>
          </reference>
        </references>
      </pivotArea>
    </format>
    <format dxfId="162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1"/>
          </reference>
          <reference field="25" count="1">
            <x v="114"/>
          </reference>
        </references>
      </pivotArea>
    </format>
    <format dxfId="162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2"/>
          </reference>
          <reference field="25" count="1">
            <x v="104"/>
          </reference>
        </references>
      </pivotArea>
    </format>
    <format dxfId="162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4"/>
          </reference>
          <reference field="25" count="1">
            <x v="5"/>
          </reference>
        </references>
      </pivotArea>
    </format>
    <format dxfId="162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5"/>
          </reference>
          <reference field="25" count="1">
            <x v="8"/>
          </reference>
        </references>
      </pivotArea>
    </format>
    <format dxfId="162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6"/>
          </reference>
          <reference field="25" count="1">
            <x v="6"/>
          </reference>
        </references>
      </pivotArea>
    </format>
    <format dxfId="162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9"/>
          </reference>
          <reference field="25" count="1">
            <x v="107"/>
          </reference>
        </references>
      </pivotArea>
    </format>
    <format dxfId="162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61"/>
          </reference>
          <reference field="25" count="1">
            <x v="96"/>
          </reference>
        </references>
      </pivotArea>
    </format>
    <format dxfId="162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1"/>
          </reference>
          <reference field="25" count="1">
            <x v="90"/>
          </reference>
        </references>
      </pivotArea>
    </format>
    <format dxfId="161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2"/>
          </reference>
          <reference field="25" count="1">
            <x v="89"/>
          </reference>
        </references>
      </pivotArea>
    </format>
    <format dxfId="161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3"/>
          </reference>
          <reference field="25" count="1">
            <x v="18"/>
          </reference>
        </references>
      </pivotArea>
    </format>
    <format dxfId="161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4"/>
          </reference>
          <reference field="25" count="1">
            <x v="20"/>
          </reference>
        </references>
      </pivotArea>
    </format>
    <format dxfId="161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7"/>
          </reference>
          <reference field="25" count="1">
            <x v="87"/>
          </reference>
        </references>
      </pivotArea>
    </format>
    <format dxfId="161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9"/>
          </reference>
          <reference field="25" count="1">
            <x v="47"/>
          </reference>
        </references>
      </pivotArea>
    </format>
    <format dxfId="161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82"/>
          </reference>
          <reference field="25" count="1">
            <x v="97"/>
          </reference>
        </references>
      </pivotArea>
    </format>
    <format dxfId="161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86"/>
          </reference>
          <reference field="25" count="1">
            <x v="43"/>
          </reference>
        </references>
      </pivotArea>
    </format>
    <format dxfId="161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87"/>
          </reference>
          <reference field="25" count="1">
            <x v="91"/>
          </reference>
        </references>
      </pivotArea>
    </format>
    <format dxfId="161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90"/>
          </reference>
          <reference field="25" count="1">
            <x v="28"/>
          </reference>
        </references>
      </pivotArea>
    </format>
    <format dxfId="161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99"/>
          </reference>
          <reference field="25" count="1">
            <x v="64"/>
          </reference>
        </references>
      </pivotArea>
    </format>
    <format dxfId="160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101"/>
          </reference>
          <reference field="25" count="1">
            <x v="69"/>
          </reference>
        </references>
      </pivotArea>
    </format>
    <format dxfId="160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23"/>
          </reference>
          <reference field="24" count="1" selected="0">
            <x v="39"/>
          </reference>
          <reference field="25" count="1">
            <x v="17"/>
          </reference>
        </references>
      </pivotArea>
    </format>
    <format dxfId="160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24"/>
          </reference>
          <reference field="24" count="1" selected="0">
            <x v="39"/>
          </reference>
          <reference field="25" count="1">
            <x v="17"/>
          </reference>
        </references>
      </pivotArea>
    </format>
    <format dxfId="160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0"/>
          </reference>
          <reference field="25" count="1">
            <x v="25"/>
          </reference>
        </references>
      </pivotArea>
    </format>
    <format dxfId="160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"/>
          </reference>
          <reference field="25" count="1">
            <x v="112"/>
          </reference>
        </references>
      </pivotArea>
    </format>
    <format dxfId="160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2"/>
          </reference>
          <reference field="25" count="1">
            <x v="113"/>
          </reference>
        </references>
      </pivotArea>
    </format>
    <format dxfId="160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3"/>
          </reference>
          <reference field="25" count="1">
            <x v="88"/>
          </reference>
        </references>
      </pivotArea>
    </format>
    <format dxfId="160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4"/>
          </reference>
          <reference field="25" count="1">
            <x v="75"/>
          </reference>
        </references>
      </pivotArea>
    </format>
    <format dxfId="160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5"/>
          </reference>
          <reference field="25" count="1">
            <x v="39"/>
          </reference>
        </references>
      </pivotArea>
    </format>
    <format dxfId="160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6"/>
          </reference>
          <reference field="25" count="1">
            <x v="42"/>
          </reference>
        </references>
      </pivotArea>
    </format>
    <format dxfId="159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7"/>
          </reference>
          <reference field="25" count="1">
            <x v="19"/>
          </reference>
        </references>
      </pivotArea>
    </format>
    <format dxfId="159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8"/>
          </reference>
          <reference field="25" count="1">
            <x v="23"/>
          </reference>
        </references>
      </pivotArea>
    </format>
    <format dxfId="159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9"/>
          </reference>
          <reference field="25" count="1">
            <x v="24"/>
          </reference>
        </references>
      </pivotArea>
    </format>
    <format dxfId="159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0"/>
          </reference>
          <reference field="25" count="1">
            <x v="2"/>
          </reference>
        </references>
      </pivotArea>
    </format>
    <format dxfId="159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1"/>
          </reference>
          <reference field="25" count="1">
            <x v="1"/>
          </reference>
        </references>
      </pivotArea>
    </format>
    <format dxfId="159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2"/>
          </reference>
          <reference field="25" count="1">
            <x v="3"/>
          </reference>
        </references>
      </pivotArea>
    </format>
    <format dxfId="159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3"/>
          </reference>
          <reference field="25" count="1">
            <x v="44"/>
          </reference>
        </references>
      </pivotArea>
    </format>
    <format dxfId="159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4"/>
          </reference>
          <reference field="25" count="1">
            <x v="65"/>
          </reference>
        </references>
      </pivotArea>
    </format>
    <format dxfId="1591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1"/>
          </reference>
          <reference field="20" count="1" selected="0">
            <x v="9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590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1"/>
          </reference>
          <reference field="20" count="1" selected="0">
            <x v="9"/>
          </reference>
          <reference field="24" count="1" selected="0">
            <x v="97"/>
          </reference>
          <reference field="25" count="1">
            <x v="12"/>
          </reference>
        </references>
      </pivotArea>
    </format>
    <format dxfId="1589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10"/>
          </reference>
          <reference field="24" count="1" selected="0">
            <x v="20"/>
          </reference>
          <reference field="25" count="1">
            <x v="77"/>
          </reference>
        </references>
      </pivotArea>
    </format>
    <format dxfId="1588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10"/>
          </reference>
          <reference field="24" count="1" selected="0">
            <x v="58"/>
          </reference>
          <reference field="25" count="1">
            <x v="66"/>
          </reference>
        </references>
      </pivotArea>
    </format>
    <format dxfId="1587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10"/>
          </reference>
          <reference field="24" count="1" selected="0">
            <x v="80"/>
          </reference>
          <reference field="25" count="1">
            <x v="101"/>
          </reference>
        </references>
      </pivotArea>
    </format>
    <format dxfId="1586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10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58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17"/>
          </reference>
          <reference field="24" count="1" selected="0">
            <x v="67"/>
          </reference>
          <reference field="25" count="1">
            <x v="109"/>
          </reference>
        </references>
      </pivotArea>
    </format>
    <format dxfId="158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17"/>
          </reference>
          <reference field="24" count="1" selected="0">
            <x v="81"/>
          </reference>
          <reference field="25" count="1">
            <x v="26"/>
          </reference>
        </references>
      </pivotArea>
    </format>
    <format dxfId="158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17"/>
          </reference>
          <reference field="24" count="1" selected="0">
            <x v="83"/>
          </reference>
          <reference field="25" count="1">
            <x v="100"/>
          </reference>
        </references>
      </pivotArea>
    </format>
    <format dxfId="158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17"/>
          </reference>
          <reference field="24" count="1" selected="0">
            <x v="84"/>
          </reference>
          <reference field="25" count="1">
            <x v="92"/>
          </reference>
        </references>
      </pivotArea>
    </format>
    <format dxfId="158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21"/>
          </reference>
          <reference field="24" count="1" selected="0">
            <x v="40"/>
          </reference>
          <reference field="25" count="1">
            <x v="118"/>
          </reference>
        </references>
      </pivotArea>
    </format>
    <format dxfId="158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21"/>
          </reference>
          <reference field="24" count="1" selected="0">
            <x v="64"/>
          </reference>
          <reference field="25" count="1">
            <x v="93"/>
          </reference>
        </references>
      </pivotArea>
    </format>
    <format dxfId="157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38"/>
          </reference>
          <reference field="24" count="1" selected="0">
            <x v="67"/>
          </reference>
          <reference field="25" count="1">
            <x v="109"/>
          </reference>
        </references>
      </pivotArea>
    </format>
    <format dxfId="1578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45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577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0"/>
          </reference>
          <reference field="24" count="1" selected="0">
            <x v="67"/>
          </reference>
          <reference field="25" count="1">
            <x v="109"/>
          </reference>
        </references>
      </pivotArea>
    </format>
    <format dxfId="1576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0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57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1" selected="0">
            <x v="20"/>
          </reference>
          <reference field="25" count="1">
            <x v="77"/>
          </reference>
        </references>
      </pivotArea>
    </format>
    <format dxfId="157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1" selected="0">
            <x v="28"/>
          </reference>
          <reference field="25" count="1">
            <x v="54"/>
          </reference>
        </references>
      </pivotArea>
    </format>
    <format dxfId="157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1" selected="0">
            <x v="29"/>
          </reference>
          <reference field="25" count="1">
            <x v="9"/>
          </reference>
        </references>
      </pivotArea>
    </format>
    <format dxfId="157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1" selected="0">
            <x v="47"/>
          </reference>
          <reference field="25" count="1">
            <x v="84"/>
          </reference>
        </references>
      </pivotArea>
    </format>
    <format dxfId="157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1" selected="0">
            <x v="79"/>
          </reference>
          <reference field="25" count="1">
            <x v="47"/>
          </reference>
        </references>
      </pivotArea>
    </format>
    <format dxfId="1570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4"/>
          </reference>
          <reference field="24" count="1" selected="0">
            <x v="97"/>
          </reference>
          <reference field="25" count="1">
            <x v="12"/>
          </reference>
        </references>
      </pivotArea>
    </format>
    <format dxfId="1569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18"/>
          </reference>
          <reference field="24" count="1" selected="0">
            <x v="68"/>
          </reference>
          <reference field="25" count="1">
            <x v="106"/>
          </reference>
        </references>
      </pivotArea>
    </format>
    <format dxfId="1568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25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567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25"/>
          </reference>
          <reference field="24" count="1" selected="0">
            <x v="93"/>
          </reference>
          <reference field="25" count="1">
            <x v="111"/>
          </reference>
        </references>
      </pivotArea>
    </format>
    <format dxfId="156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34"/>
          </reference>
          <reference field="25" count="1">
            <x v="63"/>
          </reference>
        </references>
      </pivotArea>
    </format>
    <format dxfId="156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35"/>
          </reference>
          <reference field="25" count="1">
            <x v="59"/>
          </reference>
        </references>
      </pivotArea>
    </format>
    <format dxfId="156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56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56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106"/>
          </reference>
          <reference field="25" count="1">
            <x v="33"/>
          </reference>
        </references>
      </pivotArea>
    </format>
    <format dxfId="156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109"/>
          </reference>
          <reference field="25" count="1">
            <x v="67"/>
          </reference>
        </references>
      </pivotArea>
    </format>
    <format dxfId="1560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28"/>
          </reference>
          <reference field="24" count="1" selected="0">
            <x v="98"/>
          </reference>
          <reference field="25" count="1">
            <x v="10"/>
          </reference>
        </references>
      </pivotArea>
    </format>
    <format dxfId="1559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36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558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40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557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49"/>
          </reference>
          <reference field="24" count="1" selected="0">
            <x v="56"/>
          </reference>
          <reference field="25" count="1">
            <x v="6"/>
          </reference>
        </references>
      </pivotArea>
    </format>
    <format dxfId="1556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3"/>
          </reference>
          <reference field="20" count="1" selected="0">
            <x v="20"/>
          </reference>
          <reference field="24" count="1" selected="0">
            <x v="20"/>
          </reference>
          <reference field="25" count="1">
            <x v="77"/>
          </reference>
        </references>
      </pivotArea>
    </format>
    <format dxfId="1555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3"/>
          </reference>
          <reference field="20" count="1" selected="0">
            <x v="20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1554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3"/>
          </reference>
          <reference field="20" count="1" selected="0">
            <x v="20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553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3"/>
          </reference>
          <reference field="20" count="1" selected="0">
            <x v="20"/>
          </reference>
          <reference field="24" count="1" selected="0">
            <x v="59"/>
          </reference>
          <reference field="25" count="1">
            <x v="107"/>
          </reference>
        </references>
      </pivotArea>
    </format>
    <format dxfId="1552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4"/>
          </reference>
          <reference field="20" count="1" selected="0">
            <x v="52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155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53"/>
          </reference>
          <reference field="25" count="1">
            <x v="108"/>
          </reference>
        </references>
      </pivotArea>
    </format>
    <format dxfId="155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58"/>
          </reference>
          <reference field="25" count="1">
            <x v="66"/>
          </reference>
        </references>
      </pivotArea>
    </format>
    <format dxfId="154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59"/>
          </reference>
          <reference field="25" count="1">
            <x v="107"/>
          </reference>
        </references>
      </pivotArea>
    </format>
    <format dxfId="154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61"/>
          </reference>
          <reference field="25" count="1">
            <x v="96"/>
          </reference>
        </references>
      </pivotArea>
    </format>
    <format dxfId="154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68"/>
          </reference>
          <reference field="25" count="1">
            <x v="106"/>
          </reference>
        </references>
      </pivotArea>
    </format>
    <format dxfId="154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69"/>
          </reference>
          <reference field="25" count="1">
            <x v="95"/>
          </reference>
        </references>
      </pivotArea>
    </format>
    <format dxfId="154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70"/>
          </reference>
          <reference field="25" count="1">
            <x v="103"/>
          </reference>
        </references>
      </pivotArea>
    </format>
    <format dxfId="154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74"/>
          </reference>
          <reference field="25" count="1">
            <x v="20"/>
          </reference>
        </references>
      </pivotArea>
    </format>
    <format dxfId="154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54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117"/>
          </reference>
          <reference field="25" count="1">
            <x v="30"/>
          </reference>
        </references>
      </pivotArea>
    </format>
    <format dxfId="154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87"/>
          </reference>
          <reference field="25" count="1">
            <x v="91"/>
          </reference>
        </references>
      </pivotArea>
    </format>
    <format dxfId="154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153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92"/>
          </reference>
          <reference field="25" count="1">
            <x v="116"/>
          </reference>
        </references>
      </pivotArea>
    </format>
    <format dxfId="153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111"/>
          </reference>
          <reference field="25" count="1">
            <x v="115"/>
          </reference>
        </references>
      </pivotArea>
    </format>
    <format dxfId="153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118"/>
          </reference>
          <reference field="25" count="1">
            <x v="0"/>
          </reference>
        </references>
      </pivotArea>
    </format>
    <format dxfId="153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119"/>
          </reference>
          <reference field="25" count="1">
            <x v="49"/>
          </reference>
        </references>
      </pivotArea>
    </format>
    <format dxfId="153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4"/>
          </reference>
          <reference field="24" count="1" selected="0">
            <x v="19"/>
          </reference>
          <reference field="25" count="1">
            <x v="56"/>
          </reference>
        </references>
      </pivotArea>
    </format>
    <format dxfId="153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4"/>
          </reference>
          <reference field="24" count="1" selected="0">
            <x v="88"/>
          </reference>
          <reference field="25" count="1">
            <x v="27"/>
          </reference>
        </references>
      </pivotArea>
    </format>
    <format dxfId="1533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15"/>
          </reference>
          <reference field="25" count="1">
            <x v="60"/>
          </reference>
        </references>
      </pivotArea>
    </format>
    <format dxfId="1532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17"/>
          </reference>
          <reference field="25" count="1">
            <x v="53"/>
          </reference>
        </references>
      </pivotArea>
    </format>
    <format dxfId="1531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21"/>
          </reference>
          <reference field="25" count="1">
            <x v="76"/>
          </reference>
        </references>
      </pivotArea>
    </format>
    <format dxfId="1530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34"/>
          </reference>
          <reference field="25" count="1">
            <x v="63"/>
          </reference>
        </references>
      </pivotArea>
    </format>
    <format dxfId="1529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35"/>
          </reference>
          <reference field="25" count="1">
            <x v="59"/>
          </reference>
        </references>
      </pivotArea>
    </format>
    <format dxfId="1528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527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48"/>
          </reference>
          <reference field="25" count="1">
            <x v="83"/>
          </reference>
        </references>
      </pivotArea>
    </format>
    <format dxfId="1526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102"/>
          </reference>
          <reference field="25" count="1">
            <x v="35"/>
          </reference>
        </references>
      </pivotArea>
    </format>
    <format dxfId="1525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103"/>
          </reference>
          <reference field="25" count="1">
            <x v="48"/>
          </reference>
        </references>
      </pivotArea>
    </format>
    <format dxfId="1524">
      <pivotArea outline="0" fieldPosition="0">
        <references count="5">
          <reference field="13" count="1" selected="0">
            <x v="1"/>
          </reference>
          <reference field="16" count="1" selected="0">
            <x v="0"/>
          </reference>
          <reference field="20" count="1" selected="0">
            <x v="12"/>
          </reference>
          <reference field="24" count="1" selected="0">
            <x v="91"/>
          </reference>
          <reference field="25" count="1" selected="0">
            <x v="117"/>
          </reference>
        </references>
      </pivotArea>
    </format>
    <format dxfId="1523">
      <pivotArea dataOnly="0" labelOnly="1" outline="0" fieldPosition="0">
        <references count="1">
          <reference field="16" count="0"/>
        </references>
      </pivotArea>
    </format>
    <format dxfId="1522">
      <pivotArea dataOnly="0" labelOnly="1" grandRow="1" outline="0" fieldPosition="0"/>
    </format>
    <format dxfId="1521">
      <pivotArea dataOnly="0" labelOnly="1" outline="0" fieldPosition="0">
        <references count="1">
          <reference field="16" count="0"/>
        </references>
      </pivotArea>
    </format>
    <format dxfId="1520">
      <pivotArea dataOnly="0" labelOnly="1" outline="0" fieldPosition="0">
        <references count="2">
          <reference field="16" count="1" selected="0">
            <x v="0"/>
          </reference>
          <reference field="20" count="1">
            <x v="12"/>
          </reference>
        </references>
      </pivotArea>
    </format>
    <format dxfId="1519">
      <pivotArea dataOnly="0" labelOnly="1" outline="0" fieldPosition="0">
        <references count="2">
          <reference field="16" count="1" selected="0">
            <x v="1"/>
          </reference>
          <reference field="20" count="2">
            <x v="16"/>
            <x v="26"/>
          </reference>
        </references>
      </pivotArea>
    </format>
    <format dxfId="1518">
      <pivotArea dataOnly="0" labelOnly="1" outline="0" fieldPosition="0">
        <references count="2">
          <reference field="16" count="1" selected="0">
            <x v="2"/>
          </reference>
          <reference field="20" count="1">
            <x v="1"/>
          </reference>
        </references>
      </pivotArea>
    </format>
    <format dxfId="1517">
      <pivotArea dataOnly="0" labelOnly="1" outline="0" fieldPosition="0">
        <references count="2">
          <reference field="16" count="1" selected="0">
            <x v="3"/>
          </reference>
          <reference field="20" count="8">
            <x v="5"/>
            <x v="6"/>
            <x v="7"/>
            <x v="13"/>
            <x v="31"/>
            <x v="34"/>
            <x v="39"/>
            <x v="55"/>
          </reference>
        </references>
      </pivotArea>
    </format>
    <format dxfId="1516">
      <pivotArea dataOnly="0" labelOnly="1" outline="0" fieldPosition="0">
        <references count="2">
          <reference field="16" count="1" selected="0">
            <x v="4"/>
          </reference>
          <reference field="20" count="6">
            <x v="2"/>
            <x v="8"/>
            <x v="15"/>
            <x v="29"/>
            <x v="33"/>
            <x v="46"/>
          </reference>
        </references>
      </pivotArea>
    </format>
    <format dxfId="1515">
      <pivotArea dataOnly="0" labelOnly="1" outline="0" fieldPosition="0">
        <references count="2">
          <reference field="16" count="1" selected="0">
            <x v="5"/>
          </reference>
          <reference field="20" count="1">
            <x v="35"/>
          </reference>
        </references>
      </pivotArea>
    </format>
    <format dxfId="1514">
      <pivotArea dataOnly="0" labelOnly="1" outline="0" fieldPosition="0">
        <references count="2">
          <reference field="16" count="1" selected="0">
            <x v="6"/>
          </reference>
          <reference field="20" count="2">
            <x v="30"/>
            <x v="53"/>
          </reference>
        </references>
      </pivotArea>
    </format>
    <format dxfId="1513">
      <pivotArea dataOnly="0" labelOnly="1" outline="0" fieldPosition="0">
        <references count="2">
          <reference field="16" count="1" selected="0">
            <x v="7"/>
          </reference>
          <reference field="20" count="7">
            <x v="32"/>
            <x v="37"/>
            <x v="43"/>
            <x v="47"/>
            <x v="48"/>
            <x v="50"/>
            <x v="54"/>
          </reference>
        </references>
      </pivotArea>
    </format>
    <format dxfId="1512">
      <pivotArea dataOnly="0" labelOnly="1" outline="0" fieldPosition="0">
        <references count="2">
          <reference field="16" count="1" selected="0">
            <x v="8"/>
          </reference>
          <reference field="20" count="1">
            <x v="41"/>
          </reference>
        </references>
      </pivotArea>
    </format>
    <format dxfId="1511">
      <pivotArea dataOnly="0" labelOnly="1" outline="0" fieldPosition="0">
        <references count="2">
          <reference field="16" count="1" selected="0">
            <x v="9"/>
          </reference>
          <reference field="20" count="1">
            <x v="11"/>
          </reference>
        </references>
      </pivotArea>
    </format>
    <format dxfId="1510">
      <pivotArea dataOnly="0" labelOnly="1" outline="0" fieldPosition="0">
        <references count="2">
          <reference field="16" count="1" selected="0">
            <x v="10"/>
          </reference>
          <reference field="20" count="4">
            <x v="14"/>
            <x v="23"/>
            <x v="24"/>
            <x v="51"/>
          </reference>
        </references>
      </pivotArea>
    </format>
    <format dxfId="1509">
      <pivotArea dataOnly="0" labelOnly="1" outline="0" fieldPosition="0">
        <references count="2">
          <reference field="16" count="1" selected="0">
            <x v="11"/>
          </reference>
          <reference field="20" count="6">
            <x v="9"/>
            <x v="10"/>
            <x v="17"/>
            <x v="21"/>
            <x v="38"/>
            <x v="45"/>
          </reference>
        </references>
      </pivotArea>
    </format>
    <format dxfId="1508">
      <pivotArea dataOnly="0" labelOnly="1" outline="0" fieldPosition="0">
        <references count="2">
          <reference field="16" count="1" selected="0">
            <x v="12"/>
          </reference>
          <reference field="20" count="10">
            <x v="0"/>
            <x v="3"/>
            <x v="4"/>
            <x v="18"/>
            <x v="25"/>
            <x v="27"/>
            <x v="28"/>
            <x v="36"/>
            <x v="40"/>
            <x v="49"/>
          </reference>
        </references>
      </pivotArea>
    </format>
    <format dxfId="1507">
      <pivotArea dataOnly="0" labelOnly="1" outline="0" fieldPosition="0">
        <references count="2">
          <reference field="16" count="1" selected="0">
            <x v="13"/>
          </reference>
          <reference field="20" count="1">
            <x v="20"/>
          </reference>
        </references>
      </pivotArea>
    </format>
    <format dxfId="1506">
      <pivotArea dataOnly="0" labelOnly="1" outline="0" fieldPosition="0">
        <references count="2">
          <reference field="16" count="1" selected="0">
            <x v="14"/>
          </reference>
          <reference field="20" count="1">
            <x v="52"/>
          </reference>
        </references>
      </pivotArea>
    </format>
    <format dxfId="1505">
      <pivotArea dataOnly="0" labelOnly="1" outline="0" fieldPosition="0">
        <references count="2">
          <reference field="16" count="1" selected="0">
            <x v="15"/>
          </reference>
          <reference field="20" count="3">
            <x v="22"/>
            <x v="42"/>
            <x v="44"/>
          </reference>
        </references>
      </pivotArea>
    </format>
    <format dxfId="1504">
      <pivotArea dataOnly="0" labelOnly="1" outline="0" fieldPosition="0">
        <references count="2">
          <reference field="16" count="1" selected="0">
            <x v="16"/>
          </reference>
          <reference field="20" count="1">
            <x v="19"/>
          </reference>
        </references>
      </pivotArea>
    </format>
    <format dxfId="1503">
      <pivotArea dataOnly="0" labelOnly="1" outline="0" fieldPosition="0">
        <references count="3">
          <reference field="13" count="1">
            <x v="1"/>
          </reference>
          <reference field="16" count="1" selected="0">
            <x v="0"/>
          </reference>
          <reference field="20" count="1" selected="0">
            <x v="12"/>
          </reference>
        </references>
      </pivotArea>
    </format>
    <format dxfId="1502">
      <pivotArea dataOnly="0" labelOnly="1" outline="0" fieldPosition="0">
        <references count="3">
          <reference field="13" count="1">
            <x v="6"/>
          </reference>
          <reference field="16" count="1" selected="0">
            <x v="1"/>
          </reference>
          <reference field="20" count="1" selected="0">
            <x v="16"/>
          </reference>
        </references>
      </pivotArea>
    </format>
    <format dxfId="1501">
      <pivotArea dataOnly="0" labelOnly="1" outline="0" fieldPosition="0">
        <references count="3">
          <reference field="13" count="1">
            <x v="7"/>
          </reference>
          <reference field="16" count="1" selected="0">
            <x v="2"/>
          </reference>
          <reference field="20" count="1" selected="0">
            <x v="1"/>
          </reference>
        </references>
      </pivotArea>
    </format>
    <format dxfId="1500">
      <pivotArea dataOnly="0" labelOnly="1" outline="0" fieldPosition="0">
        <references count="3">
          <reference field="13" count="1">
            <x v="2"/>
          </reference>
          <reference field="16" count="1" selected="0">
            <x v="4"/>
          </reference>
          <reference field="20" count="1" selected="0">
            <x v="2"/>
          </reference>
        </references>
      </pivotArea>
    </format>
    <format dxfId="1499">
      <pivotArea dataOnly="0" labelOnly="1" outline="0" fieldPosition="0">
        <references count="3">
          <reference field="13" count="1">
            <x v="5"/>
          </reference>
          <reference field="16" count="1" selected="0">
            <x v="4"/>
          </reference>
          <reference field="20" count="1" selected="0">
            <x v="46"/>
          </reference>
        </references>
      </pivotArea>
    </format>
    <format dxfId="1498">
      <pivotArea dataOnly="0" labelOnly="1" outline="0" fieldPosition="0">
        <references count="3">
          <reference field="13" count="1">
            <x v="0"/>
          </reference>
          <reference field="16" count="1" selected="0">
            <x v="5"/>
          </reference>
          <reference field="20" count="1" selected="0">
            <x v="35"/>
          </reference>
        </references>
      </pivotArea>
    </format>
    <format dxfId="1497">
      <pivotArea dataOnly="0" labelOnly="1" outline="0" fieldPosition="0">
        <references count="3">
          <reference field="13" count="1">
            <x v="4"/>
          </reference>
          <reference field="16" count="1" selected="0">
            <x v="6"/>
          </reference>
          <reference field="20" count="1" selected="0">
            <x v="30"/>
          </reference>
        </references>
      </pivotArea>
    </format>
    <format dxfId="1496">
      <pivotArea dataOnly="0" labelOnly="1" outline="0" fieldPosition="0">
        <references count="3">
          <reference field="13" count="1">
            <x v="5"/>
          </reference>
          <reference field="16" count="1" selected="0">
            <x v="7"/>
          </reference>
          <reference field="20" count="1" selected="0">
            <x v="32"/>
          </reference>
        </references>
      </pivotArea>
    </format>
    <format dxfId="1495">
      <pivotArea dataOnly="0" labelOnly="1" outline="0" fieldPosition="0">
        <references count="3">
          <reference field="13" count="1">
            <x v="3"/>
          </reference>
          <reference field="16" count="1" selected="0">
            <x v="7"/>
          </reference>
          <reference field="20" count="1" selected="0">
            <x v="54"/>
          </reference>
        </references>
      </pivotArea>
    </format>
    <format dxfId="1494">
      <pivotArea dataOnly="0" labelOnly="1" outline="0" fieldPosition="0">
        <references count="3">
          <reference field="13" count="1">
            <x v="1"/>
          </reference>
          <reference field="16" count="1" selected="0">
            <x v="8"/>
          </reference>
          <reference field="20" count="1" selected="0">
            <x v="41"/>
          </reference>
        </references>
      </pivotArea>
    </format>
    <format dxfId="1493">
      <pivotArea dataOnly="0" labelOnly="1" outline="0" fieldPosition="0">
        <references count="3">
          <reference field="13" count="1">
            <x v="4"/>
          </reference>
          <reference field="16" count="1" selected="0">
            <x v="10"/>
          </reference>
          <reference field="20" count="1" selected="0">
            <x v="14"/>
          </reference>
        </references>
      </pivotArea>
    </format>
    <format dxfId="1492">
      <pivotArea dataOnly="0" labelOnly="1" outline="0" fieldPosition="0">
        <references count="3">
          <reference field="13" count="1">
            <x v="1"/>
          </reference>
          <reference field="16" count="1" selected="0">
            <x v="11"/>
          </reference>
          <reference field="20" count="1" selected="0">
            <x v="9"/>
          </reference>
        </references>
      </pivotArea>
    </format>
    <format dxfId="1491">
      <pivotArea dataOnly="0" labelOnly="1" outline="0" fieldPosition="0">
        <references count="3">
          <reference field="13" count="1">
            <x v="7"/>
          </reference>
          <reference field="16" count="1" selected="0">
            <x v="11"/>
          </reference>
          <reference field="20" count="1" selected="0">
            <x v="10"/>
          </reference>
        </references>
      </pivotArea>
    </format>
    <format dxfId="1490">
      <pivotArea dataOnly="0" labelOnly="1" outline="0" fieldPosition="0">
        <references count="3">
          <reference field="13" count="1">
            <x v="4"/>
          </reference>
          <reference field="16" count="1" selected="0">
            <x v="11"/>
          </reference>
          <reference field="20" count="1" selected="0">
            <x v="17"/>
          </reference>
        </references>
      </pivotArea>
    </format>
    <format dxfId="1489">
      <pivotArea dataOnly="0" labelOnly="1" outline="0" fieldPosition="0">
        <references count="3">
          <reference field="13" count="1">
            <x v="7"/>
          </reference>
          <reference field="16" count="1" selected="0">
            <x v="11"/>
          </reference>
          <reference field="20" count="1" selected="0">
            <x v="45"/>
          </reference>
        </references>
      </pivotArea>
    </format>
    <format dxfId="1488">
      <pivotArea dataOnly="0" labelOnly="1" outline="0" fieldPosition="0">
        <references count="3">
          <reference field="13" count="1">
            <x v="1"/>
          </reference>
          <reference field="16" count="1" selected="0">
            <x v="12"/>
          </reference>
          <reference field="20" count="1" selected="0">
            <x v="0"/>
          </reference>
        </references>
      </pivotArea>
    </format>
    <format dxfId="1487">
      <pivotArea dataOnly="0" labelOnly="1" outline="0" fieldPosition="0">
        <references count="3">
          <reference field="13" count="1">
            <x v="5"/>
          </reference>
          <reference field="16" count="1" selected="0">
            <x v="12"/>
          </reference>
          <reference field="20" count="1" selected="0">
            <x v="3"/>
          </reference>
        </references>
      </pivotArea>
    </format>
    <format dxfId="1486">
      <pivotArea dataOnly="0" labelOnly="1" outline="0" fieldPosition="0">
        <references count="3">
          <reference field="13" count="1">
            <x v="1"/>
          </reference>
          <reference field="16" count="1" selected="0">
            <x v="12"/>
          </reference>
          <reference field="20" count="1" selected="0">
            <x v="4"/>
          </reference>
        </references>
      </pivotArea>
    </format>
    <format dxfId="1485">
      <pivotArea dataOnly="0" labelOnly="1" outline="0" fieldPosition="0">
        <references count="3">
          <reference field="13" count="1">
            <x v="5"/>
          </reference>
          <reference field="16" count="1" selected="0">
            <x v="12"/>
          </reference>
          <reference field="20" count="1" selected="0">
            <x v="27"/>
          </reference>
        </references>
      </pivotArea>
    </format>
    <format dxfId="1484">
      <pivotArea dataOnly="0" labelOnly="1" outline="0" fieldPosition="0">
        <references count="3">
          <reference field="13" count="1">
            <x v="1"/>
          </reference>
          <reference field="16" count="1" selected="0">
            <x v="12"/>
          </reference>
          <reference field="20" count="1" selected="0">
            <x v="28"/>
          </reference>
        </references>
      </pivotArea>
    </format>
    <format dxfId="1483">
      <pivotArea dataOnly="0" labelOnly="1" outline="0" fieldPosition="0">
        <references count="3">
          <reference field="13" count="1">
            <x v="5"/>
          </reference>
          <reference field="16" count="1" selected="0">
            <x v="12"/>
          </reference>
          <reference field="20" count="1" selected="0">
            <x v="49"/>
          </reference>
        </references>
      </pivotArea>
    </format>
    <format dxfId="1482">
      <pivotArea dataOnly="0" labelOnly="1" outline="0" fieldPosition="0">
        <references count="3">
          <reference field="13" count="1">
            <x v="1"/>
          </reference>
          <reference field="16" count="1" selected="0">
            <x v="13"/>
          </reference>
          <reference field="20" count="1" selected="0">
            <x v="20"/>
          </reference>
        </references>
      </pivotArea>
    </format>
    <format dxfId="1481">
      <pivotArea dataOnly="0" labelOnly="1" outline="0" fieldPosition="0">
        <references count="3">
          <reference field="13" count="1">
            <x v="4"/>
          </reference>
          <reference field="16" count="1" selected="0">
            <x v="15"/>
          </reference>
          <reference field="20" count="1" selected="0">
            <x v="22"/>
          </reference>
        </references>
      </pivotArea>
    </format>
    <format dxfId="1480">
      <pivotArea dataOnly="0" labelOnly="1" outline="0" fieldPosition="0">
        <references count="3">
          <reference field="13" count="1">
            <x v="0"/>
          </reference>
          <reference field="16" count="1" selected="0">
            <x v="16"/>
          </reference>
          <reference field="20" count="1" selected="0">
            <x v="19"/>
          </reference>
        </references>
      </pivotArea>
    </format>
    <format dxfId="1479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0"/>
          </reference>
          <reference field="20" count="1" selected="0">
            <x v="12"/>
          </reference>
          <reference field="24" count="1">
            <x v="91"/>
          </reference>
        </references>
      </pivotArea>
    </format>
    <format dxfId="1478">
      <pivotArea dataOnly="0" labelOnly="1" outline="0" fieldPosition="0">
        <references count="4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16"/>
          </reference>
          <reference field="24" count="3">
            <x v="53"/>
            <x v="62"/>
            <x v="87"/>
          </reference>
        </references>
      </pivotArea>
    </format>
    <format dxfId="1477">
      <pivotArea dataOnly="0" labelOnly="1" outline="0" fieldPosition="0">
        <references count="4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7">
            <x v="20"/>
            <x v="40"/>
            <x v="42"/>
            <x v="43"/>
            <x v="52"/>
            <x v="67"/>
            <x v="90"/>
          </reference>
        </references>
      </pivotArea>
    </format>
    <format dxfId="1476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2"/>
          </reference>
          <reference field="20" count="1" selected="0">
            <x v="1"/>
          </reference>
          <reference field="24" count="1">
            <x v="91"/>
          </reference>
        </references>
      </pivotArea>
    </format>
    <format dxfId="1475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5">
            <x v="31"/>
            <x v="45"/>
            <x v="94"/>
            <x v="96"/>
            <x v="108"/>
          </reference>
        </references>
      </pivotArea>
    </format>
    <format dxfId="1474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6"/>
          </reference>
          <reference field="24" count="2">
            <x v="85"/>
            <x v="97"/>
          </reference>
        </references>
      </pivotArea>
    </format>
    <format dxfId="1473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7"/>
          </reference>
          <reference field="24" count="1">
            <x v="94"/>
          </reference>
        </references>
      </pivotArea>
    </format>
    <format dxfId="1472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13"/>
          </reference>
          <reference field="24" count="2">
            <x v="63"/>
            <x v="94"/>
          </reference>
        </references>
      </pivotArea>
    </format>
    <format dxfId="1471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5">
            <x v="31"/>
            <x v="35"/>
            <x v="44"/>
            <x v="45"/>
            <x v="85"/>
          </reference>
        </references>
      </pivotArea>
    </format>
    <format dxfId="1470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9"/>
          </reference>
          <reference field="24" count="1">
            <x v="95"/>
          </reference>
        </references>
      </pivotArea>
    </format>
    <format dxfId="1469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5"/>
          </reference>
          <reference field="24" count="1">
            <x v="94"/>
          </reference>
        </references>
      </pivotArea>
    </format>
    <format dxfId="1468">
      <pivotArea dataOnly="0" labelOnly="1" outline="0" fieldPosition="0">
        <references count="4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1">
            <x v="21"/>
            <x v="22"/>
            <x v="23"/>
            <x v="26"/>
            <x v="27"/>
            <x v="37"/>
            <x v="41"/>
            <x v="44"/>
            <x v="57"/>
            <x v="85"/>
            <x v="102"/>
          </reference>
        </references>
      </pivotArea>
    </format>
    <format dxfId="1467">
      <pivotArea dataOnly="0" labelOnly="1" outline="0" fieldPosition="0">
        <references count="4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8"/>
          </reference>
          <reference field="24" count="2">
            <x v="85"/>
            <x v="94"/>
          </reference>
        </references>
      </pivotArea>
    </format>
    <format dxfId="1466">
      <pivotArea dataOnly="0" labelOnly="1" outline="0" fieldPosition="0">
        <references count="4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15"/>
          </reference>
          <reference field="24" count="1">
            <x v="93"/>
          </reference>
        </references>
      </pivotArea>
    </format>
    <format dxfId="1465">
      <pivotArea dataOnly="0" labelOnly="1" outline="0" fieldPosition="0">
        <references count="4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33"/>
          </reference>
          <reference field="24" count="1">
            <x v="33"/>
          </reference>
        </references>
      </pivotArea>
    </format>
    <format dxfId="1464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4"/>
          </reference>
          <reference field="20" count="1" selected="0">
            <x v="46"/>
          </reference>
          <reference field="24" count="4">
            <x v="21"/>
            <x v="41"/>
            <x v="44"/>
            <x v="79"/>
          </reference>
        </references>
      </pivotArea>
    </format>
    <format dxfId="1463">
      <pivotArea dataOnly="0" labelOnly="1" outline="0" fieldPosition="0">
        <references count="4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8">
            <x v="18"/>
            <x v="21"/>
            <x v="33"/>
            <x v="38"/>
            <x v="85"/>
            <x v="91"/>
            <x v="108"/>
            <x v="110"/>
          </reference>
        </references>
      </pivotArea>
    </format>
    <format dxfId="1462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1">
            <x v="16"/>
            <x v="28"/>
            <x v="31"/>
            <x v="41"/>
            <x v="44"/>
            <x v="46"/>
            <x v="51"/>
            <x v="64"/>
            <x v="75"/>
            <x v="100"/>
            <x v="106"/>
          </reference>
        </references>
      </pivotArea>
    </format>
    <format dxfId="1461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5">
            <x v="55"/>
            <x v="61"/>
            <x v="109"/>
            <x v="112"/>
            <x v="113"/>
          </reference>
        </references>
      </pivotArea>
    </format>
    <format dxfId="1460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2"/>
          </reference>
          <reference field="24" count="3">
            <x v="114"/>
            <x v="115"/>
            <x v="116"/>
          </reference>
        </references>
      </pivotArea>
    </format>
    <format dxfId="1459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7"/>
          </reference>
          <reference field="24" count="2">
            <x v="114"/>
            <x v="116"/>
          </reference>
        </references>
      </pivotArea>
    </format>
    <format dxfId="1458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3"/>
          </reference>
          <reference field="24" count="4">
            <x v="17"/>
            <x v="40"/>
            <x v="41"/>
            <x v="80"/>
          </reference>
        </references>
      </pivotArea>
    </format>
    <format dxfId="1457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7"/>
          </reference>
          <reference field="24" count="4">
            <x v="28"/>
            <x v="41"/>
            <x v="44"/>
            <x v="50"/>
          </reference>
        </references>
      </pivotArea>
    </format>
    <format dxfId="1456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9">
            <x v="24"/>
            <x v="25"/>
            <x v="29"/>
            <x v="31"/>
            <x v="41"/>
            <x v="44"/>
            <x v="48"/>
            <x v="57"/>
            <x v="65"/>
          </reference>
        </references>
      </pivotArea>
    </format>
    <format dxfId="1455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21">
            <x v="17"/>
            <x v="25"/>
            <x v="30"/>
            <x v="31"/>
            <x v="33"/>
            <x v="34"/>
            <x v="35"/>
            <x v="37"/>
            <x v="40"/>
            <x v="41"/>
            <x v="44"/>
            <x v="64"/>
            <x v="67"/>
            <x v="76"/>
            <x v="78"/>
            <x v="80"/>
            <x v="102"/>
            <x v="103"/>
            <x v="105"/>
            <x v="107"/>
            <x v="109"/>
          </reference>
        </references>
      </pivotArea>
    </format>
    <format dxfId="1454">
      <pivotArea dataOnly="0" labelOnly="1" outline="0" fieldPosition="0">
        <references count="4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20">
            <x v="24"/>
            <x v="25"/>
            <x v="28"/>
            <x v="29"/>
            <x v="31"/>
            <x v="32"/>
            <x v="36"/>
            <x v="37"/>
            <x v="41"/>
            <x v="44"/>
            <x v="49"/>
            <x v="50"/>
            <x v="57"/>
            <x v="59"/>
            <x v="60"/>
            <x v="66"/>
            <x v="79"/>
            <x v="86"/>
            <x v="89"/>
            <x v="104"/>
          </reference>
        </references>
      </pivotArea>
    </format>
    <format dxfId="1453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8"/>
          </reference>
          <reference field="20" count="1" selected="0">
            <x v="41"/>
          </reference>
          <reference field="24" count="1">
            <x v="91"/>
          </reference>
        </references>
      </pivotArea>
    </format>
    <format dxfId="1452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33">
            <x v="15"/>
            <x v="17"/>
            <x v="20"/>
            <x v="25"/>
            <x v="27"/>
            <x v="28"/>
            <x v="29"/>
            <x v="31"/>
            <x v="33"/>
            <x v="39"/>
            <x v="44"/>
            <x v="47"/>
            <x v="49"/>
            <x v="50"/>
            <x v="51"/>
            <x v="52"/>
            <x v="54"/>
            <x v="55"/>
            <x v="56"/>
            <x v="59"/>
            <x v="61"/>
            <x v="71"/>
            <x v="72"/>
            <x v="73"/>
            <x v="74"/>
            <x v="77"/>
            <x v="79"/>
            <x v="82"/>
            <x v="86"/>
            <x v="87"/>
            <x v="90"/>
            <x v="99"/>
            <x v="101"/>
          </reference>
        </references>
      </pivotArea>
    </format>
    <format dxfId="1451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23"/>
          </reference>
          <reference field="24" count="1">
            <x v="39"/>
          </reference>
        </references>
      </pivotArea>
    </format>
    <format dxfId="1450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449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1"/>
          </reference>
          <reference field="20" count="1" selected="0">
            <x v="9"/>
          </reference>
          <reference field="24" count="2">
            <x v="94"/>
            <x v="97"/>
          </reference>
        </references>
      </pivotArea>
    </format>
    <format dxfId="1448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10"/>
          </reference>
          <reference field="24" count="4">
            <x v="20"/>
            <x v="58"/>
            <x v="80"/>
            <x v="85"/>
          </reference>
        </references>
      </pivotArea>
    </format>
    <format dxfId="1447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17"/>
          </reference>
          <reference field="24" count="4">
            <x v="67"/>
            <x v="81"/>
            <x v="83"/>
            <x v="84"/>
          </reference>
        </references>
      </pivotArea>
    </format>
    <format dxfId="1446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21"/>
          </reference>
          <reference field="24" count="2">
            <x v="40"/>
            <x v="64"/>
          </reference>
        </references>
      </pivotArea>
    </format>
    <format dxfId="1445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38"/>
          </reference>
          <reference field="24" count="1">
            <x v="67"/>
          </reference>
        </references>
      </pivotArea>
    </format>
    <format dxfId="1444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45"/>
          </reference>
          <reference field="24" count="1">
            <x v="85"/>
          </reference>
        </references>
      </pivotArea>
    </format>
    <format dxfId="1443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0"/>
          </reference>
          <reference field="24" count="2">
            <x v="67"/>
            <x v="85"/>
          </reference>
        </references>
      </pivotArea>
    </format>
    <format dxfId="1442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5">
            <x v="20"/>
            <x v="28"/>
            <x v="29"/>
            <x v="47"/>
            <x v="79"/>
          </reference>
        </references>
      </pivotArea>
    </format>
    <format dxfId="1441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4"/>
          </reference>
          <reference field="24" count="1">
            <x v="97"/>
          </reference>
        </references>
      </pivotArea>
    </format>
    <format dxfId="1440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18"/>
          </reference>
          <reference field="24" count="1">
            <x v="68"/>
          </reference>
        </references>
      </pivotArea>
    </format>
    <format dxfId="1439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25"/>
          </reference>
          <reference field="24" count="2">
            <x v="85"/>
            <x v="93"/>
          </reference>
        </references>
      </pivotArea>
    </format>
    <format dxfId="1438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6">
            <x v="34"/>
            <x v="35"/>
            <x v="41"/>
            <x v="44"/>
            <x v="106"/>
            <x v="109"/>
          </reference>
        </references>
      </pivotArea>
    </format>
    <format dxfId="1437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28"/>
          </reference>
          <reference field="24" count="1">
            <x v="98"/>
          </reference>
        </references>
      </pivotArea>
    </format>
    <format dxfId="1436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36"/>
          </reference>
          <reference field="24" count="1">
            <x v="94"/>
          </reference>
        </references>
      </pivotArea>
    </format>
    <format dxfId="1435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49"/>
          </reference>
          <reference field="24" count="1">
            <x v="56"/>
          </reference>
        </references>
      </pivotArea>
    </format>
    <format dxfId="1434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3"/>
          </reference>
          <reference field="20" count="1" selected="0">
            <x v="20"/>
          </reference>
          <reference field="24" count="4">
            <x v="20"/>
            <x v="31"/>
            <x v="41"/>
            <x v="59"/>
          </reference>
        </references>
      </pivotArea>
    </format>
    <format dxfId="1433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4"/>
          </reference>
          <reference field="20" count="1" selected="0">
            <x v="52"/>
          </reference>
          <reference field="24" count="1">
            <x v="91"/>
          </reference>
        </references>
      </pivotArea>
    </format>
    <format dxfId="1432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0">
            <x v="53"/>
            <x v="58"/>
            <x v="59"/>
            <x v="61"/>
            <x v="68"/>
            <x v="69"/>
            <x v="70"/>
            <x v="74"/>
            <x v="85"/>
            <x v="117"/>
          </reference>
        </references>
      </pivotArea>
    </format>
    <format dxfId="1431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6">
            <x v="87"/>
            <x v="91"/>
            <x v="92"/>
            <x v="111"/>
            <x v="118"/>
            <x v="119"/>
          </reference>
        </references>
      </pivotArea>
    </format>
    <format dxfId="1430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4"/>
          </reference>
          <reference field="24" count="2">
            <x v="19"/>
            <x v="88"/>
          </reference>
        </references>
      </pivotArea>
    </format>
    <format dxfId="1429">
      <pivotArea dataOnly="0" labelOnly="1" outline="0" fieldPosition="0">
        <references count="4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9">
            <x v="15"/>
            <x v="17"/>
            <x v="21"/>
            <x v="34"/>
            <x v="35"/>
            <x v="44"/>
            <x v="48"/>
            <x v="102"/>
            <x v="103"/>
          </reference>
        </references>
      </pivotArea>
    </format>
    <format dxfId="1428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0"/>
          </reference>
          <reference field="20" count="1" selected="0">
            <x v="12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1427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16"/>
          </reference>
          <reference field="24" count="1" selected="0">
            <x v="53"/>
          </reference>
          <reference field="25" count="1">
            <x v="108"/>
          </reference>
        </references>
      </pivotArea>
    </format>
    <format dxfId="1426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16"/>
          </reference>
          <reference field="24" count="1" selected="0">
            <x v="62"/>
          </reference>
          <reference field="25" count="1">
            <x v="94"/>
          </reference>
        </references>
      </pivotArea>
    </format>
    <format dxfId="1425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16"/>
          </reference>
          <reference field="24" count="1" selected="0">
            <x v="87"/>
          </reference>
          <reference field="25" count="1">
            <x v="91"/>
          </reference>
        </references>
      </pivotArea>
    </format>
    <format dxfId="1424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20"/>
          </reference>
          <reference field="25" count="1">
            <x v="77"/>
          </reference>
        </references>
      </pivotArea>
    </format>
    <format dxfId="1423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40"/>
          </reference>
          <reference field="25" count="1">
            <x v="118"/>
          </reference>
        </references>
      </pivotArea>
    </format>
    <format dxfId="1422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42"/>
          </reference>
          <reference field="25" count="1">
            <x v="62"/>
          </reference>
        </references>
      </pivotArea>
    </format>
    <format dxfId="1421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43"/>
          </reference>
          <reference field="25" count="1">
            <x v="73"/>
          </reference>
        </references>
      </pivotArea>
    </format>
    <format dxfId="1420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52"/>
          </reference>
          <reference field="25" count="1">
            <x v="104"/>
          </reference>
        </references>
      </pivotArea>
    </format>
    <format dxfId="1419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67"/>
          </reference>
          <reference field="25" count="1">
            <x v="109"/>
          </reference>
        </references>
      </pivotArea>
    </format>
    <format dxfId="1418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90"/>
          </reference>
          <reference field="25" count="1">
            <x v="28"/>
          </reference>
        </references>
      </pivotArea>
    </format>
    <format dxfId="1417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2"/>
          </reference>
          <reference field="20" count="1" selected="0">
            <x v="1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1416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1415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1" selected="0">
            <x v="45"/>
          </reference>
          <reference field="25" count="1">
            <x v="81"/>
          </reference>
        </references>
      </pivotArea>
    </format>
    <format dxfId="1414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413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1" selected="0">
            <x v="96"/>
          </reference>
          <reference field="25" count="1">
            <x v="11"/>
          </reference>
        </references>
      </pivotArea>
    </format>
    <format dxfId="1412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1" selected="0">
            <x v="108"/>
          </reference>
          <reference field="25" count="1">
            <x v="41"/>
          </reference>
        </references>
      </pivotArea>
    </format>
    <format dxfId="1411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6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410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6"/>
          </reference>
          <reference field="24" count="1" selected="0">
            <x v="97"/>
          </reference>
          <reference field="25" count="1">
            <x v="12"/>
          </reference>
        </references>
      </pivotArea>
    </format>
    <format dxfId="1409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7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408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13"/>
          </reference>
          <reference field="24" count="1" selected="0">
            <x v="63"/>
          </reference>
          <reference field="25" count="1">
            <x v="99"/>
          </reference>
        </references>
      </pivotArea>
    </format>
    <format dxfId="1407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13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406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1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405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1404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1" selected="0">
            <x v="35"/>
          </reference>
          <reference field="25" count="1">
            <x v="59"/>
          </reference>
        </references>
      </pivotArea>
    </format>
    <format dxfId="1403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402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1" selected="0">
            <x v="45"/>
          </reference>
          <reference field="25" count="1">
            <x v="81"/>
          </reference>
        </references>
      </pivotArea>
    </format>
    <format dxfId="1401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400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9"/>
          </reference>
          <reference field="24" count="1" selected="0">
            <x v="95"/>
          </reference>
          <reference field="25" count="1">
            <x v="14"/>
          </reference>
        </references>
      </pivotArea>
    </format>
    <format dxfId="1399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5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398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21"/>
          </reference>
          <reference field="25" count="1">
            <x v="76"/>
          </reference>
        </references>
      </pivotArea>
    </format>
    <format dxfId="1397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22"/>
          </reference>
          <reference field="25" count="1">
            <x v="80"/>
          </reference>
        </references>
      </pivotArea>
    </format>
    <format dxfId="1396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23"/>
          </reference>
          <reference field="25" count="1">
            <x v="70"/>
          </reference>
        </references>
      </pivotArea>
    </format>
    <format dxfId="1395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26"/>
          </reference>
          <reference field="25" count="1">
            <x v="15"/>
          </reference>
        </references>
      </pivotArea>
    </format>
    <format dxfId="1394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27"/>
          </reference>
          <reference field="25" count="1">
            <x v="119"/>
          </reference>
        </references>
      </pivotArea>
    </format>
    <format dxfId="1393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37"/>
          </reference>
          <reference field="25" count="1">
            <x v="37"/>
          </reference>
        </references>
      </pivotArea>
    </format>
    <format dxfId="1392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391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390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57"/>
          </reference>
          <reference field="25" count="1">
            <x v="7"/>
          </reference>
        </references>
      </pivotArea>
    </format>
    <format dxfId="1389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388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102"/>
          </reference>
          <reference field="25" count="1">
            <x v="35"/>
          </reference>
        </references>
      </pivotArea>
    </format>
    <format dxfId="1387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8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386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8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385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15"/>
          </reference>
          <reference field="24" count="1" selected="0">
            <x v="93"/>
          </reference>
          <reference field="25" count="1">
            <x v="111"/>
          </reference>
        </references>
      </pivotArea>
    </format>
    <format dxfId="1384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9"/>
          </reference>
          <reference field="24" count="1" selected="0">
            <x v="93"/>
          </reference>
          <reference field="25" count="1">
            <x v="111"/>
          </reference>
        </references>
      </pivotArea>
    </format>
    <format dxfId="1383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33"/>
          </reference>
          <reference field="24" count="1" selected="0">
            <x v="33"/>
          </reference>
          <reference field="25" count="1">
            <x v="36"/>
          </reference>
        </references>
      </pivotArea>
    </format>
    <format dxfId="138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4"/>
          </reference>
          <reference field="20" count="1" selected="0">
            <x v="46"/>
          </reference>
          <reference field="24" count="1" selected="0">
            <x v="21"/>
          </reference>
          <reference field="25" count="1">
            <x v="76"/>
          </reference>
        </references>
      </pivotArea>
    </format>
    <format dxfId="138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4"/>
          </reference>
          <reference field="20" count="1" selected="0">
            <x v="46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38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4"/>
          </reference>
          <reference field="20" count="1" selected="0">
            <x v="46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379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4"/>
          </reference>
          <reference field="20" count="1" selected="0">
            <x v="46"/>
          </reference>
          <reference field="24" count="1" selected="0">
            <x v="79"/>
          </reference>
          <reference field="25" count="1">
            <x v="47"/>
          </reference>
        </references>
      </pivotArea>
    </format>
    <format dxfId="1378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18"/>
          </reference>
          <reference field="25" count="1">
            <x v="57"/>
          </reference>
        </references>
      </pivotArea>
    </format>
    <format dxfId="1377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21"/>
          </reference>
          <reference field="25" count="1">
            <x v="76"/>
          </reference>
        </references>
      </pivotArea>
    </format>
    <format dxfId="1376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33"/>
          </reference>
          <reference field="25" count="1">
            <x v="36"/>
          </reference>
        </references>
      </pivotArea>
    </format>
    <format dxfId="1375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38"/>
          </reference>
          <reference field="25" count="1">
            <x v="71"/>
          </reference>
        </references>
      </pivotArea>
    </format>
    <format dxfId="1374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373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1372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108"/>
          </reference>
          <reference field="25" count="1">
            <x v="41"/>
          </reference>
        </references>
      </pivotArea>
    </format>
    <format dxfId="1371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110"/>
          </reference>
          <reference field="25" count="1">
            <x v="4"/>
          </reference>
        </references>
      </pivotArea>
    </format>
    <format dxfId="137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16"/>
          </reference>
          <reference field="25" count="1">
            <x v="61"/>
          </reference>
        </references>
      </pivotArea>
    </format>
    <format dxfId="136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28"/>
          </reference>
          <reference field="25" count="1">
            <x v="54"/>
          </reference>
        </references>
      </pivotArea>
    </format>
    <format dxfId="136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136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36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36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46"/>
          </reference>
          <reference field="25" count="1">
            <x v="82"/>
          </reference>
        </references>
      </pivotArea>
    </format>
    <format dxfId="136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51"/>
          </reference>
          <reference field="25" count="1">
            <x v="114"/>
          </reference>
        </references>
      </pivotArea>
    </format>
    <format dxfId="136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64"/>
          </reference>
          <reference field="25" count="1">
            <x v="93"/>
          </reference>
        </references>
      </pivotArea>
    </format>
    <format dxfId="136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75"/>
          </reference>
          <reference field="25" count="1">
            <x v="45"/>
          </reference>
        </references>
      </pivotArea>
    </format>
    <format dxfId="136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100"/>
          </reference>
          <reference field="25" count="1">
            <x v="32"/>
          </reference>
        </references>
      </pivotArea>
    </format>
    <format dxfId="136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106"/>
          </reference>
          <reference field="25" count="1">
            <x v="33"/>
          </reference>
        </references>
      </pivotArea>
    </format>
    <format dxfId="135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1" selected="0">
            <x v="55"/>
          </reference>
          <reference field="25" count="1">
            <x v="8"/>
          </reference>
        </references>
      </pivotArea>
    </format>
    <format dxfId="135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1" selected="0">
            <x v="61"/>
          </reference>
          <reference field="25" count="1">
            <x v="96"/>
          </reference>
        </references>
      </pivotArea>
    </format>
    <format dxfId="135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1" selected="0">
            <x v="109"/>
          </reference>
          <reference field="25" count="1">
            <x v="67"/>
          </reference>
        </references>
      </pivotArea>
    </format>
    <format dxfId="135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1" selected="0">
            <x v="112"/>
          </reference>
          <reference field="25" count="1">
            <x v="110"/>
          </reference>
        </references>
      </pivotArea>
    </format>
    <format dxfId="135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1" selected="0">
            <x v="113"/>
          </reference>
          <reference field="25" count="1">
            <x v="50"/>
          </reference>
        </references>
      </pivotArea>
    </format>
    <format dxfId="135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2"/>
          </reference>
          <reference field="24" count="1" selected="0">
            <x v="114"/>
          </reference>
          <reference field="25" count="1">
            <x v="29"/>
          </reference>
        </references>
      </pivotArea>
    </format>
    <format dxfId="135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2"/>
          </reference>
          <reference field="24" count="1" selected="0">
            <x v="115"/>
          </reference>
          <reference field="25" count="1">
            <x v="21"/>
          </reference>
        </references>
      </pivotArea>
    </format>
    <format dxfId="135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2"/>
          </reference>
          <reference field="24" count="1" selected="0">
            <x v="116"/>
          </reference>
          <reference field="25" count="1">
            <x v="22"/>
          </reference>
        </references>
      </pivotArea>
    </format>
    <format dxfId="135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7"/>
          </reference>
          <reference field="24" count="1" selected="0">
            <x v="114"/>
          </reference>
          <reference field="25" count="1">
            <x v="29"/>
          </reference>
        </references>
      </pivotArea>
    </format>
    <format dxfId="135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7"/>
          </reference>
          <reference field="24" count="1" selected="0">
            <x v="116"/>
          </reference>
          <reference field="25" count="1">
            <x v="22"/>
          </reference>
        </references>
      </pivotArea>
    </format>
    <format dxfId="1349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3"/>
          </reference>
          <reference field="24" count="1" selected="0">
            <x v="17"/>
          </reference>
          <reference field="25" count="1">
            <x v="53"/>
          </reference>
        </references>
      </pivotArea>
    </format>
    <format dxfId="1348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3"/>
          </reference>
          <reference field="24" count="1" selected="0">
            <x v="40"/>
          </reference>
          <reference field="25" count="1">
            <x v="118"/>
          </reference>
        </references>
      </pivotArea>
    </format>
    <format dxfId="1347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3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34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3"/>
          </reference>
          <reference field="24" count="1" selected="0">
            <x v="80"/>
          </reference>
          <reference field="25" count="1">
            <x v="101"/>
          </reference>
        </references>
      </pivotArea>
    </format>
    <format dxfId="134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7"/>
          </reference>
          <reference field="24" count="1" selected="0">
            <x v="28"/>
          </reference>
          <reference field="25" count="1">
            <x v="54"/>
          </reference>
        </references>
      </pivotArea>
    </format>
    <format dxfId="134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7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34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7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34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7"/>
          </reference>
          <reference field="24" count="1" selected="0">
            <x v="50"/>
          </reference>
          <reference field="25" count="1">
            <x v="31"/>
          </reference>
        </references>
      </pivotArea>
    </format>
    <format dxfId="134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24"/>
          </reference>
          <reference field="25" count="1">
            <x v="78"/>
          </reference>
        </references>
      </pivotArea>
    </format>
    <format dxfId="134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25"/>
          </reference>
          <reference field="25" count="1">
            <x v="16"/>
          </reference>
        </references>
      </pivotArea>
    </format>
    <format dxfId="1339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29"/>
          </reference>
          <reference field="25" count="1">
            <x v="9"/>
          </reference>
        </references>
      </pivotArea>
    </format>
    <format dxfId="1338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1337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33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33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48"/>
          </reference>
          <reference field="25" count="1">
            <x v="83"/>
          </reference>
        </references>
      </pivotArea>
    </format>
    <format dxfId="133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57"/>
          </reference>
          <reference field="25" count="1">
            <x v="7"/>
          </reference>
        </references>
      </pivotArea>
    </format>
    <format dxfId="133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65"/>
          </reference>
          <reference field="25" count="1">
            <x v="102"/>
          </reference>
        </references>
      </pivotArea>
    </format>
    <format dxfId="133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7"/>
          </reference>
          <reference field="25" count="1">
            <x v="53"/>
          </reference>
        </references>
      </pivotArea>
    </format>
    <format dxfId="133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25"/>
          </reference>
          <reference field="25" count="1">
            <x v="16"/>
          </reference>
        </references>
      </pivotArea>
    </format>
    <format dxfId="133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0"/>
          </reference>
          <reference field="25" count="1">
            <x v="55"/>
          </reference>
        </references>
      </pivotArea>
    </format>
    <format dxfId="1329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1328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3"/>
          </reference>
          <reference field="25" count="1">
            <x v="36"/>
          </reference>
        </references>
      </pivotArea>
    </format>
    <format dxfId="1327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4"/>
          </reference>
          <reference field="25" count="1">
            <x v="63"/>
          </reference>
        </references>
      </pivotArea>
    </format>
    <format dxfId="132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5"/>
          </reference>
          <reference field="25" count="1">
            <x v="59"/>
          </reference>
        </references>
      </pivotArea>
    </format>
    <format dxfId="132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7"/>
          </reference>
          <reference field="25" count="1">
            <x v="37"/>
          </reference>
        </references>
      </pivotArea>
    </format>
    <format dxfId="132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40"/>
          </reference>
          <reference field="25" count="1">
            <x v="118"/>
          </reference>
        </references>
      </pivotArea>
    </format>
    <format dxfId="132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32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32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64"/>
          </reference>
          <reference field="25" count="1">
            <x v="93"/>
          </reference>
        </references>
      </pivotArea>
    </format>
    <format dxfId="132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67"/>
          </reference>
          <reference field="25" count="1">
            <x v="109"/>
          </reference>
        </references>
      </pivotArea>
    </format>
    <format dxfId="1319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76"/>
          </reference>
          <reference field="25" count="1">
            <x v="46"/>
          </reference>
        </references>
      </pivotArea>
    </format>
    <format dxfId="1318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78"/>
          </reference>
          <reference field="25" count="1">
            <x v="86"/>
          </reference>
        </references>
      </pivotArea>
    </format>
    <format dxfId="1317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80"/>
          </reference>
          <reference field="25" count="1">
            <x v="101"/>
          </reference>
        </references>
      </pivotArea>
    </format>
    <format dxfId="131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02"/>
          </reference>
          <reference field="25" count="1">
            <x v="35"/>
          </reference>
        </references>
      </pivotArea>
    </format>
    <format dxfId="131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03"/>
          </reference>
          <reference field="25" count="1">
            <x v="48"/>
          </reference>
        </references>
      </pivotArea>
    </format>
    <format dxfId="131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05"/>
          </reference>
          <reference field="25" count="1">
            <x v="52"/>
          </reference>
        </references>
      </pivotArea>
    </format>
    <format dxfId="131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07"/>
          </reference>
          <reference field="25" count="1">
            <x v="34"/>
          </reference>
        </references>
      </pivotArea>
    </format>
    <format dxfId="131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09"/>
          </reference>
          <reference field="25" count="1">
            <x v="67"/>
          </reference>
        </references>
      </pivotArea>
    </format>
    <format dxfId="1311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24"/>
          </reference>
          <reference field="25" count="1">
            <x v="78"/>
          </reference>
        </references>
      </pivotArea>
    </format>
    <format dxfId="1310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25"/>
          </reference>
          <reference field="25" count="1">
            <x v="16"/>
          </reference>
        </references>
      </pivotArea>
    </format>
    <format dxfId="1309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28"/>
          </reference>
          <reference field="25" count="1">
            <x v="54"/>
          </reference>
        </references>
      </pivotArea>
    </format>
    <format dxfId="1308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29"/>
          </reference>
          <reference field="25" count="1">
            <x v="9"/>
          </reference>
        </references>
      </pivotArea>
    </format>
    <format dxfId="1307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1306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32"/>
          </reference>
          <reference field="25" count="1">
            <x v="79"/>
          </reference>
        </references>
      </pivotArea>
    </format>
    <format dxfId="1305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36"/>
          </reference>
          <reference field="25" count="1">
            <x v="58"/>
          </reference>
        </references>
      </pivotArea>
    </format>
    <format dxfId="1304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37"/>
          </reference>
          <reference field="25" count="1">
            <x v="37"/>
          </reference>
        </references>
      </pivotArea>
    </format>
    <format dxfId="1303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302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301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49"/>
          </reference>
          <reference field="25" count="1">
            <x v="85"/>
          </reference>
        </references>
      </pivotArea>
    </format>
    <format dxfId="1300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50"/>
          </reference>
          <reference field="25" count="1">
            <x v="31"/>
          </reference>
        </references>
      </pivotArea>
    </format>
    <format dxfId="1299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57"/>
          </reference>
          <reference field="25" count="1">
            <x v="7"/>
          </reference>
        </references>
      </pivotArea>
    </format>
    <format dxfId="1298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59"/>
          </reference>
          <reference field="25" count="1">
            <x v="107"/>
          </reference>
        </references>
      </pivotArea>
    </format>
    <format dxfId="1297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60"/>
          </reference>
          <reference field="25" count="1">
            <x v="98"/>
          </reference>
        </references>
      </pivotArea>
    </format>
    <format dxfId="1296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66"/>
          </reference>
          <reference field="25" count="1">
            <x v="105"/>
          </reference>
        </references>
      </pivotArea>
    </format>
    <format dxfId="1295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79"/>
          </reference>
          <reference field="25" count="1">
            <x v="47"/>
          </reference>
        </references>
      </pivotArea>
    </format>
    <format dxfId="1294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86"/>
          </reference>
          <reference field="25" count="1">
            <x v="43"/>
          </reference>
        </references>
      </pivotArea>
    </format>
    <format dxfId="1293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89"/>
          </reference>
          <reference field="25" count="1">
            <x v="72"/>
          </reference>
        </references>
      </pivotArea>
    </format>
    <format dxfId="1292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104"/>
          </reference>
          <reference field="25" count="1">
            <x v="51"/>
          </reference>
        </references>
      </pivotArea>
    </format>
    <format dxfId="1291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8"/>
          </reference>
          <reference field="20" count="1" selected="0">
            <x v="41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1290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9"/>
          </reference>
          <reference field="20" count="1" selected="0">
            <x v="11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128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15"/>
          </reference>
          <reference field="25" count="1">
            <x v="60"/>
          </reference>
        </references>
      </pivotArea>
    </format>
    <format dxfId="128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17"/>
          </reference>
          <reference field="25" count="1">
            <x v="53"/>
          </reference>
        </references>
      </pivotArea>
    </format>
    <format dxfId="128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20"/>
          </reference>
          <reference field="25" count="1">
            <x v="77"/>
          </reference>
        </references>
      </pivotArea>
    </format>
    <format dxfId="128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25"/>
          </reference>
          <reference field="25" count="1">
            <x v="16"/>
          </reference>
        </references>
      </pivotArea>
    </format>
    <format dxfId="128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27"/>
          </reference>
          <reference field="25" count="1">
            <x v="119"/>
          </reference>
        </references>
      </pivotArea>
    </format>
    <format dxfId="128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28"/>
          </reference>
          <reference field="25" count="1">
            <x v="54"/>
          </reference>
        </references>
      </pivotArea>
    </format>
    <format dxfId="128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29"/>
          </reference>
          <reference field="25" count="1">
            <x v="9"/>
          </reference>
        </references>
      </pivotArea>
    </format>
    <format dxfId="128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128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33"/>
          </reference>
          <reference field="25" count="1">
            <x v="36"/>
          </reference>
        </references>
      </pivotArea>
    </format>
    <format dxfId="128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39"/>
          </reference>
          <reference field="25" count="1">
            <x v="17"/>
          </reference>
        </references>
      </pivotArea>
    </format>
    <format dxfId="127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27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47"/>
          </reference>
          <reference field="25" count="1">
            <x v="84"/>
          </reference>
        </references>
      </pivotArea>
    </format>
    <format dxfId="127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49"/>
          </reference>
          <reference field="25" count="1">
            <x v="85"/>
          </reference>
        </references>
      </pivotArea>
    </format>
    <format dxfId="127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0"/>
          </reference>
          <reference field="25" count="1">
            <x v="31"/>
          </reference>
        </references>
      </pivotArea>
    </format>
    <format dxfId="127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1"/>
          </reference>
          <reference field="25" count="1">
            <x v="114"/>
          </reference>
        </references>
      </pivotArea>
    </format>
    <format dxfId="127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2"/>
          </reference>
          <reference field="25" count="1">
            <x v="104"/>
          </reference>
        </references>
      </pivotArea>
    </format>
    <format dxfId="127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4"/>
          </reference>
          <reference field="25" count="1">
            <x v="5"/>
          </reference>
        </references>
      </pivotArea>
    </format>
    <format dxfId="127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5"/>
          </reference>
          <reference field="25" count="1">
            <x v="8"/>
          </reference>
        </references>
      </pivotArea>
    </format>
    <format dxfId="127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6"/>
          </reference>
          <reference field="25" count="1">
            <x v="6"/>
          </reference>
        </references>
      </pivotArea>
    </format>
    <format dxfId="127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9"/>
          </reference>
          <reference field="25" count="1">
            <x v="107"/>
          </reference>
        </references>
      </pivotArea>
    </format>
    <format dxfId="126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61"/>
          </reference>
          <reference field="25" count="1">
            <x v="96"/>
          </reference>
        </references>
      </pivotArea>
    </format>
    <format dxfId="126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1"/>
          </reference>
          <reference field="25" count="1">
            <x v="90"/>
          </reference>
        </references>
      </pivotArea>
    </format>
    <format dxfId="126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2"/>
          </reference>
          <reference field="25" count="1">
            <x v="89"/>
          </reference>
        </references>
      </pivotArea>
    </format>
    <format dxfId="126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3"/>
          </reference>
          <reference field="25" count="1">
            <x v="18"/>
          </reference>
        </references>
      </pivotArea>
    </format>
    <format dxfId="126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4"/>
          </reference>
          <reference field="25" count="1">
            <x v="20"/>
          </reference>
        </references>
      </pivotArea>
    </format>
    <format dxfId="126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7"/>
          </reference>
          <reference field="25" count="1">
            <x v="87"/>
          </reference>
        </references>
      </pivotArea>
    </format>
    <format dxfId="126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9"/>
          </reference>
          <reference field="25" count="1">
            <x v="47"/>
          </reference>
        </references>
      </pivotArea>
    </format>
    <format dxfId="126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82"/>
          </reference>
          <reference field="25" count="1">
            <x v="97"/>
          </reference>
        </references>
      </pivotArea>
    </format>
    <format dxfId="126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86"/>
          </reference>
          <reference field="25" count="1">
            <x v="43"/>
          </reference>
        </references>
      </pivotArea>
    </format>
    <format dxfId="126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87"/>
          </reference>
          <reference field="25" count="1">
            <x v="91"/>
          </reference>
        </references>
      </pivotArea>
    </format>
    <format dxfId="125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90"/>
          </reference>
          <reference field="25" count="1">
            <x v="28"/>
          </reference>
        </references>
      </pivotArea>
    </format>
    <format dxfId="125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99"/>
          </reference>
          <reference field="25" count="1">
            <x v="64"/>
          </reference>
        </references>
      </pivotArea>
    </format>
    <format dxfId="125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101"/>
          </reference>
          <reference field="25" count="1">
            <x v="69"/>
          </reference>
        </references>
      </pivotArea>
    </format>
    <format dxfId="125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23"/>
          </reference>
          <reference field="24" count="1" selected="0">
            <x v="39"/>
          </reference>
          <reference field="25" count="1">
            <x v="17"/>
          </reference>
        </references>
      </pivotArea>
    </format>
    <format dxfId="125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24"/>
          </reference>
          <reference field="24" count="1" selected="0">
            <x v="39"/>
          </reference>
          <reference field="25" count="1">
            <x v="17"/>
          </reference>
        </references>
      </pivotArea>
    </format>
    <format dxfId="125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0"/>
          </reference>
          <reference field="25" count="1">
            <x v="25"/>
          </reference>
        </references>
      </pivotArea>
    </format>
    <format dxfId="125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"/>
          </reference>
          <reference field="25" count="1">
            <x v="112"/>
          </reference>
        </references>
      </pivotArea>
    </format>
    <format dxfId="125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2"/>
          </reference>
          <reference field="25" count="1">
            <x v="113"/>
          </reference>
        </references>
      </pivotArea>
    </format>
    <format dxfId="125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3"/>
          </reference>
          <reference field="25" count="1">
            <x v="88"/>
          </reference>
        </references>
      </pivotArea>
    </format>
    <format dxfId="125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4"/>
          </reference>
          <reference field="25" count="1">
            <x v="75"/>
          </reference>
        </references>
      </pivotArea>
    </format>
    <format dxfId="124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5"/>
          </reference>
          <reference field="25" count="1">
            <x v="39"/>
          </reference>
        </references>
      </pivotArea>
    </format>
    <format dxfId="124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6"/>
          </reference>
          <reference field="25" count="1">
            <x v="42"/>
          </reference>
        </references>
      </pivotArea>
    </format>
    <format dxfId="124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7"/>
          </reference>
          <reference field="25" count="1">
            <x v="19"/>
          </reference>
        </references>
      </pivotArea>
    </format>
    <format dxfId="124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8"/>
          </reference>
          <reference field="25" count="1">
            <x v="23"/>
          </reference>
        </references>
      </pivotArea>
    </format>
    <format dxfId="124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9"/>
          </reference>
          <reference field="25" count="1">
            <x v="24"/>
          </reference>
        </references>
      </pivotArea>
    </format>
    <format dxfId="124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0"/>
          </reference>
          <reference field="25" count="1">
            <x v="2"/>
          </reference>
        </references>
      </pivotArea>
    </format>
    <format dxfId="124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1"/>
          </reference>
          <reference field="25" count="1">
            <x v="1"/>
          </reference>
        </references>
      </pivotArea>
    </format>
    <format dxfId="124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2"/>
          </reference>
          <reference field="25" count="1">
            <x v="3"/>
          </reference>
        </references>
      </pivotArea>
    </format>
    <format dxfId="124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3"/>
          </reference>
          <reference field="25" count="1">
            <x v="44"/>
          </reference>
        </references>
      </pivotArea>
    </format>
    <format dxfId="124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4"/>
          </reference>
          <reference field="25" count="1">
            <x v="65"/>
          </reference>
        </references>
      </pivotArea>
    </format>
    <format dxfId="1239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1"/>
          </reference>
          <reference field="20" count="1" selected="0">
            <x v="9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238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1"/>
          </reference>
          <reference field="20" count="1" selected="0">
            <x v="9"/>
          </reference>
          <reference field="24" count="1" selected="0">
            <x v="97"/>
          </reference>
          <reference field="25" count="1">
            <x v="12"/>
          </reference>
        </references>
      </pivotArea>
    </format>
    <format dxfId="1237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10"/>
          </reference>
          <reference field="24" count="1" selected="0">
            <x v="20"/>
          </reference>
          <reference field="25" count="1">
            <x v="77"/>
          </reference>
        </references>
      </pivotArea>
    </format>
    <format dxfId="1236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10"/>
          </reference>
          <reference field="24" count="1" selected="0">
            <x v="58"/>
          </reference>
          <reference field="25" count="1">
            <x v="66"/>
          </reference>
        </references>
      </pivotArea>
    </format>
    <format dxfId="1235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10"/>
          </reference>
          <reference field="24" count="1" selected="0">
            <x v="80"/>
          </reference>
          <reference field="25" count="1">
            <x v="101"/>
          </reference>
        </references>
      </pivotArea>
    </format>
    <format dxfId="1234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10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23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17"/>
          </reference>
          <reference field="24" count="1" selected="0">
            <x v="67"/>
          </reference>
          <reference field="25" count="1">
            <x v="109"/>
          </reference>
        </references>
      </pivotArea>
    </format>
    <format dxfId="123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17"/>
          </reference>
          <reference field="24" count="1" selected="0">
            <x v="81"/>
          </reference>
          <reference field="25" count="1">
            <x v="26"/>
          </reference>
        </references>
      </pivotArea>
    </format>
    <format dxfId="123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17"/>
          </reference>
          <reference field="24" count="1" selected="0">
            <x v="83"/>
          </reference>
          <reference field="25" count="1">
            <x v="100"/>
          </reference>
        </references>
      </pivotArea>
    </format>
    <format dxfId="123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17"/>
          </reference>
          <reference field="24" count="1" selected="0">
            <x v="84"/>
          </reference>
          <reference field="25" count="1">
            <x v="92"/>
          </reference>
        </references>
      </pivotArea>
    </format>
    <format dxfId="122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21"/>
          </reference>
          <reference field="24" count="1" selected="0">
            <x v="40"/>
          </reference>
          <reference field="25" count="1">
            <x v="118"/>
          </reference>
        </references>
      </pivotArea>
    </format>
    <format dxfId="122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21"/>
          </reference>
          <reference field="24" count="1" selected="0">
            <x v="64"/>
          </reference>
          <reference field="25" count="1">
            <x v="93"/>
          </reference>
        </references>
      </pivotArea>
    </format>
    <format dxfId="122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38"/>
          </reference>
          <reference field="24" count="1" selected="0">
            <x v="67"/>
          </reference>
          <reference field="25" count="1">
            <x v="109"/>
          </reference>
        </references>
      </pivotArea>
    </format>
    <format dxfId="1226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45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225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0"/>
          </reference>
          <reference field="24" count="1" selected="0">
            <x v="67"/>
          </reference>
          <reference field="25" count="1">
            <x v="109"/>
          </reference>
        </references>
      </pivotArea>
    </format>
    <format dxfId="1224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0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22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1" selected="0">
            <x v="20"/>
          </reference>
          <reference field="25" count="1">
            <x v="77"/>
          </reference>
        </references>
      </pivotArea>
    </format>
    <format dxfId="122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1" selected="0">
            <x v="28"/>
          </reference>
          <reference field="25" count="1">
            <x v="54"/>
          </reference>
        </references>
      </pivotArea>
    </format>
    <format dxfId="122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1" selected="0">
            <x v="29"/>
          </reference>
          <reference field="25" count="1">
            <x v="9"/>
          </reference>
        </references>
      </pivotArea>
    </format>
    <format dxfId="122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1" selected="0">
            <x v="47"/>
          </reference>
          <reference field="25" count="1">
            <x v="84"/>
          </reference>
        </references>
      </pivotArea>
    </format>
    <format dxfId="1219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1" selected="0">
            <x v="79"/>
          </reference>
          <reference field="25" count="1">
            <x v="47"/>
          </reference>
        </references>
      </pivotArea>
    </format>
    <format dxfId="1218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4"/>
          </reference>
          <reference field="24" count="1" selected="0">
            <x v="97"/>
          </reference>
          <reference field="25" count="1">
            <x v="12"/>
          </reference>
        </references>
      </pivotArea>
    </format>
    <format dxfId="1217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18"/>
          </reference>
          <reference field="24" count="1" selected="0">
            <x v="68"/>
          </reference>
          <reference field="25" count="1">
            <x v="106"/>
          </reference>
        </references>
      </pivotArea>
    </format>
    <format dxfId="1216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25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215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25"/>
          </reference>
          <reference field="24" count="1" selected="0">
            <x v="93"/>
          </reference>
          <reference field="25" count="1">
            <x v="111"/>
          </reference>
        </references>
      </pivotArea>
    </format>
    <format dxfId="121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34"/>
          </reference>
          <reference field="25" count="1">
            <x v="63"/>
          </reference>
        </references>
      </pivotArea>
    </format>
    <format dxfId="121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35"/>
          </reference>
          <reference field="25" count="1">
            <x v="59"/>
          </reference>
        </references>
      </pivotArea>
    </format>
    <format dxfId="121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21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21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106"/>
          </reference>
          <reference field="25" count="1">
            <x v="33"/>
          </reference>
        </references>
      </pivotArea>
    </format>
    <format dxfId="1209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109"/>
          </reference>
          <reference field="25" count="1">
            <x v="67"/>
          </reference>
        </references>
      </pivotArea>
    </format>
    <format dxfId="1208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28"/>
          </reference>
          <reference field="24" count="1" selected="0">
            <x v="98"/>
          </reference>
          <reference field="25" count="1">
            <x v="10"/>
          </reference>
        </references>
      </pivotArea>
    </format>
    <format dxfId="1207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36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206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40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20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49"/>
          </reference>
          <reference field="24" count="1" selected="0">
            <x v="56"/>
          </reference>
          <reference field="25" count="1">
            <x v="6"/>
          </reference>
        </references>
      </pivotArea>
    </format>
    <format dxfId="1204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3"/>
          </reference>
          <reference field="20" count="1" selected="0">
            <x v="20"/>
          </reference>
          <reference field="24" count="1" selected="0">
            <x v="20"/>
          </reference>
          <reference field="25" count="1">
            <x v="77"/>
          </reference>
        </references>
      </pivotArea>
    </format>
    <format dxfId="1203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3"/>
          </reference>
          <reference field="20" count="1" selected="0">
            <x v="20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1202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3"/>
          </reference>
          <reference field="20" count="1" selected="0">
            <x v="20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201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3"/>
          </reference>
          <reference field="20" count="1" selected="0">
            <x v="20"/>
          </reference>
          <reference field="24" count="1" selected="0">
            <x v="59"/>
          </reference>
          <reference field="25" count="1">
            <x v="107"/>
          </reference>
        </references>
      </pivotArea>
    </format>
    <format dxfId="1200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4"/>
          </reference>
          <reference field="20" count="1" selected="0">
            <x v="52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119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53"/>
          </reference>
          <reference field="25" count="1">
            <x v="108"/>
          </reference>
        </references>
      </pivotArea>
    </format>
    <format dxfId="119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58"/>
          </reference>
          <reference field="25" count="1">
            <x v="66"/>
          </reference>
        </references>
      </pivotArea>
    </format>
    <format dxfId="119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59"/>
          </reference>
          <reference field="25" count="1">
            <x v="107"/>
          </reference>
        </references>
      </pivotArea>
    </format>
    <format dxfId="119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61"/>
          </reference>
          <reference field="25" count="1">
            <x v="96"/>
          </reference>
        </references>
      </pivotArea>
    </format>
    <format dxfId="119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68"/>
          </reference>
          <reference field="25" count="1">
            <x v="106"/>
          </reference>
        </references>
      </pivotArea>
    </format>
    <format dxfId="119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69"/>
          </reference>
          <reference field="25" count="1">
            <x v="95"/>
          </reference>
        </references>
      </pivotArea>
    </format>
    <format dxfId="119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70"/>
          </reference>
          <reference field="25" count="1">
            <x v="103"/>
          </reference>
        </references>
      </pivotArea>
    </format>
    <format dxfId="119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74"/>
          </reference>
          <reference field="25" count="1">
            <x v="20"/>
          </reference>
        </references>
      </pivotArea>
    </format>
    <format dxfId="119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19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117"/>
          </reference>
          <reference field="25" count="1">
            <x v="30"/>
          </reference>
        </references>
      </pivotArea>
    </format>
    <format dxfId="118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87"/>
          </reference>
          <reference field="25" count="1">
            <x v="91"/>
          </reference>
        </references>
      </pivotArea>
    </format>
    <format dxfId="118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118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92"/>
          </reference>
          <reference field="25" count="1">
            <x v="116"/>
          </reference>
        </references>
      </pivotArea>
    </format>
    <format dxfId="118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111"/>
          </reference>
          <reference field="25" count="1">
            <x v="115"/>
          </reference>
        </references>
      </pivotArea>
    </format>
    <format dxfId="118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118"/>
          </reference>
          <reference field="25" count="1">
            <x v="0"/>
          </reference>
        </references>
      </pivotArea>
    </format>
    <format dxfId="118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119"/>
          </reference>
          <reference field="25" count="1">
            <x v="49"/>
          </reference>
        </references>
      </pivotArea>
    </format>
    <format dxfId="118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4"/>
          </reference>
          <reference field="24" count="1" selected="0">
            <x v="19"/>
          </reference>
          <reference field="25" count="1">
            <x v="56"/>
          </reference>
        </references>
      </pivotArea>
    </format>
    <format dxfId="118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4"/>
          </reference>
          <reference field="24" count="1" selected="0">
            <x v="88"/>
          </reference>
          <reference field="25" count="1">
            <x v="27"/>
          </reference>
        </references>
      </pivotArea>
    </format>
    <format dxfId="1181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15"/>
          </reference>
          <reference field="25" count="1">
            <x v="60"/>
          </reference>
        </references>
      </pivotArea>
    </format>
    <format dxfId="1180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17"/>
          </reference>
          <reference field="25" count="1">
            <x v="53"/>
          </reference>
        </references>
      </pivotArea>
    </format>
    <format dxfId="1179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21"/>
          </reference>
          <reference field="25" count="1">
            <x v="76"/>
          </reference>
        </references>
      </pivotArea>
    </format>
    <format dxfId="1178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34"/>
          </reference>
          <reference field="25" count="1">
            <x v="63"/>
          </reference>
        </references>
      </pivotArea>
    </format>
    <format dxfId="1177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35"/>
          </reference>
          <reference field="25" count="1">
            <x v="59"/>
          </reference>
        </references>
      </pivotArea>
    </format>
    <format dxfId="1176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175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48"/>
          </reference>
          <reference field="25" count="1">
            <x v="83"/>
          </reference>
        </references>
      </pivotArea>
    </format>
    <format dxfId="1174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102"/>
          </reference>
          <reference field="25" count="1">
            <x v="35"/>
          </reference>
        </references>
      </pivotArea>
    </format>
    <format dxfId="1173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103"/>
          </reference>
          <reference field="25" count="1">
            <x v="48"/>
          </reference>
        </references>
      </pivotArea>
    </format>
    <format dxfId="1172">
      <pivotArea dataOnly="0" labelOnly="1" outline="0" fieldPosition="0">
        <references count="1">
          <reference field="16" count="0"/>
        </references>
      </pivotArea>
    </format>
    <format dxfId="1171">
      <pivotArea dataOnly="0" labelOnly="1" outline="0" fieldPosition="0">
        <references count="2">
          <reference field="16" count="1" selected="0">
            <x v="0"/>
          </reference>
          <reference field="20" count="1">
            <x v="12"/>
          </reference>
        </references>
      </pivotArea>
    </format>
    <format dxfId="1170">
      <pivotArea dataOnly="0" labelOnly="1" outline="0" fieldPosition="0">
        <references count="2">
          <reference field="16" count="1" selected="0">
            <x v="1"/>
          </reference>
          <reference field="20" count="2">
            <x v="16"/>
            <x v="26"/>
          </reference>
        </references>
      </pivotArea>
    </format>
    <format dxfId="1169">
      <pivotArea dataOnly="0" labelOnly="1" outline="0" fieldPosition="0">
        <references count="2">
          <reference field="16" count="1" selected="0">
            <x v="2"/>
          </reference>
          <reference field="20" count="1">
            <x v="1"/>
          </reference>
        </references>
      </pivotArea>
    </format>
    <format dxfId="1168">
      <pivotArea dataOnly="0" labelOnly="1" outline="0" fieldPosition="0">
        <references count="2">
          <reference field="16" count="1" selected="0">
            <x v="3"/>
          </reference>
          <reference field="20" count="8">
            <x v="5"/>
            <x v="6"/>
            <x v="7"/>
            <x v="13"/>
            <x v="31"/>
            <x v="34"/>
            <x v="39"/>
            <x v="55"/>
          </reference>
        </references>
      </pivotArea>
    </format>
    <format dxfId="1167">
      <pivotArea dataOnly="0" labelOnly="1" outline="0" fieldPosition="0">
        <references count="2">
          <reference field="16" count="1" selected="0">
            <x v="4"/>
          </reference>
          <reference field="20" count="6">
            <x v="2"/>
            <x v="8"/>
            <x v="15"/>
            <x v="29"/>
            <x v="33"/>
            <x v="46"/>
          </reference>
        </references>
      </pivotArea>
    </format>
    <format dxfId="1166">
      <pivotArea dataOnly="0" labelOnly="1" outline="0" fieldPosition="0">
        <references count="2">
          <reference field="16" count="1" selected="0">
            <x v="5"/>
          </reference>
          <reference field="20" count="1">
            <x v="35"/>
          </reference>
        </references>
      </pivotArea>
    </format>
    <format dxfId="1165">
      <pivotArea dataOnly="0" labelOnly="1" outline="0" fieldPosition="0">
        <references count="2">
          <reference field="16" count="1" selected="0">
            <x v="6"/>
          </reference>
          <reference field="20" count="2">
            <x v="30"/>
            <x v="53"/>
          </reference>
        </references>
      </pivotArea>
    </format>
    <format dxfId="1164">
      <pivotArea dataOnly="0" labelOnly="1" outline="0" fieldPosition="0">
        <references count="2">
          <reference field="16" count="1" selected="0">
            <x v="7"/>
          </reference>
          <reference field="20" count="7">
            <x v="32"/>
            <x v="37"/>
            <x v="43"/>
            <x v="47"/>
            <x v="48"/>
            <x v="50"/>
            <x v="54"/>
          </reference>
        </references>
      </pivotArea>
    </format>
    <format dxfId="1163">
      <pivotArea dataOnly="0" labelOnly="1" outline="0" fieldPosition="0">
        <references count="2">
          <reference field="16" count="1" selected="0">
            <x v="8"/>
          </reference>
          <reference field="20" count="1">
            <x v="41"/>
          </reference>
        </references>
      </pivotArea>
    </format>
    <format dxfId="1162">
      <pivotArea dataOnly="0" labelOnly="1" outline="0" fieldPosition="0">
        <references count="2">
          <reference field="16" count="1" selected="0">
            <x v="9"/>
          </reference>
          <reference field="20" count="1">
            <x v="11"/>
          </reference>
        </references>
      </pivotArea>
    </format>
    <format dxfId="1161">
      <pivotArea dataOnly="0" labelOnly="1" outline="0" fieldPosition="0">
        <references count="2">
          <reference field="16" count="1" selected="0">
            <x v="10"/>
          </reference>
          <reference field="20" count="4">
            <x v="14"/>
            <x v="23"/>
            <x v="24"/>
            <x v="51"/>
          </reference>
        </references>
      </pivotArea>
    </format>
    <format dxfId="1160">
      <pivotArea dataOnly="0" labelOnly="1" outline="0" fieldPosition="0">
        <references count="2">
          <reference field="16" count="1" selected="0">
            <x v="11"/>
          </reference>
          <reference field="20" count="6">
            <x v="9"/>
            <x v="10"/>
            <x v="17"/>
            <x v="21"/>
            <x v="38"/>
            <x v="45"/>
          </reference>
        </references>
      </pivotArea>
    </format>
    <format dxfId="1159">
      <pivotArea dataOnly="0" labelOnly="1" outline="0" fieldPosition="0">
        <references count="2">
          <reference field="16" count="1" selected="0">
            <x v="12"/>
          </reference>
          <reference field="20" count="10">
            <x v="0"/>
            <x v="3"/>
            <x v="4"/>
            <x v="18"/>
            <x v="25"/>
            <x v="27"/>
            <x v="28"/>
            <x v="36"/>
            <x v="40"/>
            <x v="49"/>
          </reference>
        </references>
      </pivotArea>
    </format>
    <format dxfId="1158">
      <pivotArea dataOnly="0" labelOnly="1" outline="0" fieldPosition="0">
        <references count="2">
          <reference field="16" count="1" selected="0">
            <x v="13"/>
          </reference>
          <reference field="20" count="1">
            <x v="20"/>
          </reference>
        </references>
      </pivotArea>
    </format>
    <format dxfId="1157">
      <pivotArea dataOnly="0" labelOnly="1" outline="0" fieldPosition="0">
        <references count="2">
          <reference field="16" count="1" selected="0">
            <x v="14"/>
          </reference>
          <reference field="20" count="1">
            <x v="52"/>
          </reference>
        </references>
      </pivotArea>
    </format>
    <format dxfId="1156">
      <pivotArea dataOnly="0" labelOnly="1" outline="0" fieldPosition="0">
        <references count="2">
          <reference field="16" count="1" selected="0">
            <x v="15"/>
          </reference>
          <reference field="20" count="3">
            <x v="22"/>
            <x v="42"/>
            <x v="44"/>
          </reference>
        </references>
      </pivotArea>
    </format>
    <format dxfId="1155">
      <pivotArea dataOnly="0" labelOnly="1" outline="0" fieldPosition="0">
        <references count="2">
          <reference field="16" count="1" selected="0">
            <x v="16"/>
          </reference>
          <reference field="20" count="1">
            <x v="19"/>
          </reference>
        </references>
      </pivotArea>
    </format>
    <format dxfId="1154">
      <pivotArea dataOnly="0" labelOnly="1" outline="0" fieldPosition="0">
        <references count="3">
          <reference field="13" count="1">
            <x v="1"/>
          </reference>
          <reference field="16" count="1" selected="0">
            <x v="0"/>
          </reference>
          <reference field="20" count="1" selected="0">
            <x v="12"/>
          </reference>
        </references>
      </pivotArea>
    </format>
    <format dxfId="1153">
      <pivotArea dataOnly="0" labelOnly="1" outline="0" fieldPosition="0">
        <references count="3">
          <reference field="13" count="1">
            <x v="6"/>
          </reference>
          <reference field="16" count="1" selected="0">
            <x v="1"/>
          </reference>
          <reference field="20" count="1" selected="0">
            <x v="16"/>
          </reference>
        </references>
      </pivotArea>
    </format>
    <format dxfId="1152">
      <pivotArea dataOnly="0" labelOnly="1" outline="0" fieldPosition="0">
        <references count="3">
          <reference field="13" count="1">
            <x v="7"/>
          </reference>
          <reference field="16" count="1" selected="0">
            <x v="2"/>
          </reference>
          <reference field="20" count="1" selected="0">
            <x v="1"/>
          </reference>
        </references>
      </pivotArea>
    </format>
    <format dxfId="1151">
      <pivotArea dataOnly="0" labelOnly="1" outline="0" fieldPosition="0">
        <references count="3">
          <reference field="13" count="1">
            <x v="2"/>
          </reference>
          <reference field="16" count="1" selected="0">
            <x v="4"/>
          </reference>
          <reference field="20" count="1" selected="0">
            <x v="2"/>
          </reference>
        </references>
      </pivotArea>
    </format>
    <format dxfId="1150">
      <pivotArea dataOnly="0" labelOnly="1" outline="0" fieldPosition="0">
        <references count="3">
          <reference field="13" count="1">
            <x v="5"/>
          </reference>
          <reference field="16" count="1" selected="0">
            <x v="4"/>
          </reference>
          <reference field="20" count="1" selected="0">
            <x v="46"/>
          </reference>
        </references>
      </pivotArea>
    </format>
    <format dxfId="1149">
      <pivotArea dataOnly="0" labelOnly="1" outline="0" fieldPosition="0">
        <references count="3">
          <reference field="13" count="1">
            <x v="0"/>
          </reference>
          <reference field="16" count="1" selected="0">
            <x v="5"/>
          </reference>
          <reference field="20" count="1" selected="0">
            <x v="35"/>
          </reference>
        </references>
      </pivotArea>
    </format>
    <format dxfId="1148">
      <pivotArea dataOnly="0" labelOnly="1" outline="0" fieldPosition="0">
        <references count="3">
          <reference field="13" count="1">
            <x v="4"/>
          </reference>
          <reference field="16" count="1" selected="0">
            <x v="6"/>
          </reference>
          <reference field="20" count="1" selected="0">
            <x v="30"/>
          </reference>
        </references>
      </pivotArea>
    </format>
    <format dxfId="1147">
      <pivotArea dataOnly="0" labelOnly="1" outline="0" fieldPosition="0">
        <references count="3">
          <reference field="13" count="1">
            <x v="5"/>
          </reference>
          <reference field="16" count="1" selected="0">
            <x v="7"/>
          </reference>
          <reference field="20" count="1" selected="0">
            <x v="32"/>
          </reference>
        </references>
      </pivotArea>
    </format>
    <format dxfId="1146">
      <pivotArea dataOnly="0" labelOnly="1" outline="0" fieldPosition="0">
        <references count="3">
          <reference field="13" count="1">
            <x v="3"/>
          </reference>
          <reference field="16" count="1" selected="0">
            <x v="7"/>
          </reference>
          <reference field="20" count="1" selected="0">
            <x v="54"/>
          </reference>
        </references>
      </pivotArea>
    </format>
    <format dxfId="1145">
      <pivotArea dataOnly="0" labelOnly="1" outline="0" fieldPosition="0">
        <references count="3">
          <reference field="13" count="1">
            <x v="1"/>
          </reference>
          <reference field="16" count="1" selected="0">
            <x v="8"/>
          </reference>
          <reference field="20" count="1" selected="0">
            <x v="41"/>
          </reference>
        </references>
      </pivotArea>
    </format>
    <format dxfId="1144">
      <pivotArea dataOnly="0" labelOnly="1" outline="0" fieldPosition="0">
        <references count="3">
          <reference field="13" count="1">
            <x v="4"/>
          </reference>
          <reference field="16" count="1" selected="0">
            <x v="10"/>
          </reference>
          <reference field="20" count="1" selected="0">
            <x v="14"/>
          </reference>
        </references>
      </pivotArea>
    </format>
    <format dxfId="1143">
      <pivotArea dataOnly="0" labelOnly="1" outline="0" fieldPosition="0">
        <references count="3">
          <reference field="13" count="1">
            <x v="1"/>
          </reference>
          <reference field="16" count="1" selected="0">
            <x v="11"/>
          </reference>
          <reference field="20" count="1" selected="0">
            <x v="9"/>
          </reference>
        </references>
      </pivotArea>
    </format>
    <format dxfId="1142">
      <pivotArea dataOnly="0" labelOnly="1" outline="0" fieldPosition="0">
        <references count="3">
          <reference field="13" count="1">
            <x v="7"/>
          </reference>
          <reference field="16" count="1" selected="0">
            <x v="11"/>
          </reference>
          <reference field="20" count="1" selected="0">
            <x v="10"/>
          </reference>
        </references>
      </pivotArea>
    </format>
    <format dxfId="1141">
      <pivotArea dataOnly="0" labelOnly="1" outline="0" fieldPosition="0">
        <references count="3">
          <reference field="13" count="1">
            <x v="4"/>
          </reference>
          <reference field="16" count="1" selected="0">
            <x v="11"/>
          </reference>
          <reference field="20" count="1" selected="0">
            <x v="17"/>
          </reference>
        </references>
      </pivotArea>
    </format>
    <format dxfId="1140">
      <pivotArea dataOnly="0" labelOnly="1" outline="0" fieldPosition="0">
        <references count="3">
          <reference field="13" count="1">
            <x v="7"/>
          </reference>
          <reference field="16" count="1" selected="0">
            <x v="11"/>
          </reference>
          <reference field="20" count="1" selected="0">
            <x v="45"/>
          </reference>
        </references>
      </pivotArea>
    </format>
    <format dxfId="1139">
      <pivotArea dataOnly="0" labelOnly="1" outline="0" fieldPosition="0">
        <references count="3">
          <reference field="13" count="1">
            <x v="1"/>
          </reference>
          <reference field="16" count="1" selected="0">
            <x v="12"/>
          </reference>
          <reference field="20" count="1" selected="0">
            <x v="0"/>
          </reference>
        </references>
      </pivotArea>
    </format>
    <format dxfId="1138">
      <pivotArea dataOnly="0" labelOnly="1" outline="0" fieldPosition="0">
        <references count="3">
          <reference field="13" count="1">
            <x v="5"/>
          </reference>
          <reference field="16" count="1" selected="0">
            <x v="12"/>
          </reference>
          <reference field="20" count="1" selected="0">
            <x v="3"/>
          </reference>
        </references>
      </pivotArea>
    </format>
    <format dxfId="1137">
      <pivotArea dataOnly="0" labelOnly="1" outline="0" fieldPosition="0">
        <references count="3">
          <reference field="13" count="1">
            <x v="1"/>
          </reference>
          <reference field="16" count="1" selected="0">
            <x v="12"/>
          </reference>
          <reference field="20" count="1" selected="0">
            <x v="4"/>
          </reference>
        </references>
      </pivotArea>
    </format>
    <format dxfId="1136">
      <pivotArea dataOnly="0" labelOnly="1" outline="0" fieldPosition="0">
        <references count="3">
          <reference field="13" count="1">
            <x v="5"/>
          </reference>
          <reference field="16" count="1" selected="0">
            <x v="12"/>
          </reference>
          <reference field="20" count="1" selected="0">
            <x v="27"/>
          </reference>
        </references>
      </pivotArea>
    </format>
    <format dxfId="1135">
      <pivotArea dataOnly="0" labelOnly="1" outline="0" fieldPosition="0">
        <references count="3">
          <reference field="13" count="1">
            <x v="1"/>
          </reference>
          <reference field="16" count="1" selected="0">
            <x v="12"/>
          </reference>
          <reference field="20" count="1" selected="0">
            <x v="28"/>
          </reference>
        </references>
      </pivotArea>
    </format>
    <format dxfId="1134">
      <pivotArea dataOnly="0" labelOnly="1" outline="0" fieldPosition="0">
        <references count="3">
          <reference field="13" count="1">
            <x v="5"/>
          </reference>
          <reference field="16" count="1" selected="0">
            <x v="12"/>
          </reference>
          <reference field="20" count="1" selected="0">
            <x v="49"/>
          </reference>
        </references>
      </pivotArea>
    </format>
    <format dxfId="1133">
      <pivotArea dataOnly="0" labelOnly="1" outline="0" fieldPosition="0">
        <references count="3">
          <reference field="13" count="1">
            <x v="1"/>
          </reference>
          <reference field="16" count="1" selected="0">
            <x v="13"/>
          </reference>
          <reference field="20" count="1" selected="0">
            <x v="20"/>
          </reference>
        </references>
      </pivotArea>
    </format>
    <format dxfId="1132">
      <pivotArea dataOnly="0" labelOnly="1" outline="0" fieldPosition="0">
        <references count="3">
          <reference field="13" count="1">
            <x v="4"/>
          </reference>
          <reference field="16" count="1" selected="0">
            <x v="15"/>
          </reference>
          <reference field="20" count="1" selected="0">
            <x v="22"/>
          </reference>
        </references>
      </pivotArea>
    </format>
    <format dxfId="1131">
      <pivotArea dataOnly="0" labelOnly="1" outline="0" fieldPosition="0">
        <references count="3">
          <reference field="13" count="1">
            <x v="0"/>
          </reference>
          <reference field="16" count="1" selected="0">
            <x v="16"/>
          </reference>
          <reference field="20" count="1" selected="0">
            <x v="19"/>
          </reference>
        </references>
      </pivotArea>
    </format>
    <format dxfId="1130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0"/>
          </reference>
          <reference field="20" count="1" selected="0">
            <x v="12"/>
          </reference>
          <reference field="24" count="1">
            <x v="91"/>
          </reference>
        </references>
      </pivotArea>
    </format>
    <format dxfId="1129">
      <pivotArea dataOnly="0" labelOnly="1" outline="0" fieldPosition="0">
        <references count="4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16"/>
          </reference>
          <reference field="24" count="3">
            <x v="53"/>
            <x v="62"/>
            <x v="87"/>
          </reference>
        </references>
      </pivotArea>
    </format>
    <format dxfId="1128">
      <pivotArea dataOnly="0" labelOnly="1" outline="0" fieldPosition="0">
        <references count="4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7">
            <x v="20"/>
            <x v="40"/>
            <x v="42"/>
            <x v="43"/>
            <x v="52"/>
            <x v="67"/>
            <x v="90"/>
          </reference>
        </references>
      </pivotArea>
    </format>
    <format dxfId="1127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2"/>
          </reference>
          <reference field="20" count="1" selected="0">
            <x v="1"/>
          </reference>
          <reference field="24" count="1">
            <x v="91"/>
          </reference>
        </references>
      </pivotArea>
    </format>
    <format dxfId="1126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5">
            <x v="31"/>
            <x v="45"/>
            <x v="94"/>
            <x v="96"/>
            <x v="108"/>
          </reference>
        </references>
      </pivotArea>
    </format>
    <format dxfId="1125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6"/>
          </reference>
          <reference field="24" count="2">
            <x v="85"/>
            <x v="97"/>
          </reference>
        </references>
      </pivotArea>
    </format>
    <format dxfId="1124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7"/>
          </reference>
          <reference field="24" count="1">
            <x v="94"/>
          </reference>
        </references>
      </pivotArea>
    </format>
    <format dxfId="1123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13"/>
          </reference>
          <reference field="24" count="2">
            <x v="63"/>
            <x v="94"/>
          </reference>
        </references>
      </pivotArea>
    </format>
    <format dxfId="1122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5">
            <x v="31"/>
            <x v="35"/>
            <x v="44"/>
            <x v="45"/>
            <x v="85"/>
          </reference>
        </references>
      </pivotArea>
    </format>
    <format dxfId="1121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9"/>
          </reference>
          <reference field="24" count="1">
            <x v="95"/>
          </reference>
        </references>
      </pivotArea>
    </format>
    <format dxfId="1120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5"/>
          </reference>
          <reference field="24" count="1">
            <x v="94"/>
          </reference>
        </references>
      </pivotArea>
    </format>
    <format dxfId="1119">
      <pivotArea dataOnly="0" labelOnly="1" outline="0" fieldPosition="0">
        <references count="4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1">
            <x v="21"/>
            <x v="22"/>
            <x v="23"/>
            <x v="26"/>
            <x v="27"/>
            <x v="37"/>
            <x v="41"/>
            <x v="44"/>
            <x v="57"/>
            <x v="85"/>
            <x v="102"/>
          </reference>
        </references>
      </pivotArea>
    </format>
    <format dxfId="1118">
      <pivotArea dataOnly="0" labelOnly="1" outline="0" fieldPosition="0">
        <references count="4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8"/>
          </reference>
          <reference field="24" count="2">
            <x v="85"/>
            <x v="94"/>
          </reference>
        </references>
      </pivotArea>
    </format>
    <format dxfId="1117">
      <pivotArea dataOnly="0" labelOnly="1" outline="0" fieldPosition="0">
        <references count="4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15"/>
          </reference>
          <reference field="24" count="1">
            <x v="93"/>
          </reference>
        </references>
      </pivotArea>
    </format>
    <format dxfId="1116">
      <pivotArea dataOnly="0" labelOnly="1" outline="0" fieldPosition="0">
        <references count="4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33"/>
          </reference>
          <reference field="24" count="1">
            <x v="33"/>
          </reference>
        </references>
      </pivotArea>
    </format>
    <format dxfId="1115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4"/>
          </reference>
          <reference field="20" count="1" selected="0">
            <x v="46"/>
          </reference>
          <reference field="24" count="4">
            <x v="21"/>
            <x v="41"/>
            <x v="44"/>
            <x v="79"/>
          </reference>
        </references>
      </pivotArea>
    </format>
    <format dxfId="1114">
      <pivotArea dataOnly="0" labelOnly="1" outline="0" fieldPosition="0">
        <references count="4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8">
            <x v="18"/>
            <x v="21"/>
            <x v="33"/>
            <x v="38"/>
            <x v="85"/>
            <x v="91"/>
            <x v="108"/>
            <x v="110"/>
          </reference>
        </references>
      </pivotArea>
    </format>
    <format dxfId="1113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1">
            <x v="16"/>
            <x v="28"/>
            <x v="31"/>
            <x v="41"/>
            <x v="44"/>
            <x v="46"/>
            <x v="51"/>
            <x v="64"/>
            <x v="75"/>
            <x v="100"/>
            <x v="106"/>
          </reference>
        </references>
      </pivotArea>
    </format>
    <format dxfId="1112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5">
            <x v="55"/>
            <x v="61"/>
            <x v="109"/>
            <x v="112"/>
            <x v="113"/>
          </reference>
        </references>
      </pivotArea>
    </format>
    <format dxfId="1111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2"/>
          </reference>
          <reference field="24" count="3">
            <x v="114"/>
            <x v="115"/>
            <x v="116"/>
          </reference>
        </references>
      </pivotArea>
    </format>
    <format dxfId="1110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7"/>
          </reference>
          <reference field="24" count="2">
            <x v="114"/>
            <x v="116"/>
          </reference>
        </references>
      </pivotArea>
    </format>
    <format dxfId="1109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3"/>
          </reference>
          <reference field="24" count="4">
            <x v="17"/>
            <x v="40"/>
            <x v="41"/>
            <x v="80"/>
          </reference>
        </references>
      </pivotArea>
    </format>
    <format dxfId="1108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7"/>
          </reference>
          <reference field="24" count="4">
            <x v="28"/>
            <x v="41"/>
            <x v="44"/>
            <x v="50"/>
          </reference>
        </references>
      </pivotArea>
    </format>
    <format dxfId="1107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9">
            <x v="24"/>
            <x v="25"/>
            <x v="29"/>
            <x v="31"/>
            <x v="41"/>
            <x v="44"/>
            <x v="48"/>
            <x v="57"/>
            <x v="65"/>
          </reference>
        </references>
      </pivotArea>
    </format>
    <format dxfId="1106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21">
            <x v="17"/>
            <x v="25"/>
            <x v="30"/>
            <x v="31"/>
            <x v="33"/>
            <x v="34"/>
            <x v="35"/>
            <x v="37"/>
            <x v="40"/>
            <x v="41"/>
            <x v="44"/>
            <x v="64"/>
            <x v="67"/>
            <x v="76"/>
            <x v="78"/>
            <x v="80"/>
            <x v="102"/>
            <x v="103"/>
            <x v="105"/>
            <x v="107"/>
            <x v="109"/>
          </reference>
        </references>
      </pivotArea>
    </format>
    <format dxfId="1105">
      <pivotArea dataOnly="0" labelOnly="1" outline="0" fieldPosition="0">
        <references count="4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20">
            <x v="24"/>
            <x v="25"/>
            <x v="28"/>
            <x v="29"/>
            <x v="31"/>
            <x v="32"/>
            <x v="36"/>
            <x v="37"/>
            <x v="41"/>
            <x v="44"/>
            <x v="49"/>
            <x v="50"/>
            <x v="57"/>
            <x v="59"/>
            <x v="60"/>
            <x v="66"/>
            <x v="79"/>
            <x v="86"/>
            <x v="89"/>
            <x v="104"/>
          </reference>
        </references>
      </pivotArea>
    </format>
    <format dxfId="1104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8"/>
          </reference>
          <reference field="20" count="1" selected="0">
            <x v="41"/>
          </reference>
          <reference field="24" count="1">
            <x v="91"/>
          </reference>
        </references>
      </pivotArea>
    </format>
    <format dxfId="1103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33">
            <x v="15"/>
            <x v="17"/>
            <x v="20"/>
            <x v="25"/>
            <x v="27"/>
            <x v="28"/>
            <x v="29"/>
            <x v="31"/>
            <x v="33"/>
            <x v="39"/>
            <x v="44"/>
            <x v="47"/>
            <x v="49"/>
            <x v="50"/>
            <x v="51"/>
            <x v="52"/>
            <x v="54"/>
            <x v="55"/>
            <x v="56"/>
            <x v="59"/>
            <x v="61"/>
            <x v="71"/>
            <x v="72"/>
            <x v="73"/>
            <x v="74"/>
            <x v="77"/>
            <x v="79"/>
            <x v="82"/>
            <x v="86"/>
            <x v="87"/>
            <x v="90"/>
            <x v="99"/>
            <x v="101"/>
          </reference>
        </references>
      </pivotArea>
    </format>
    <format dxfId="1102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23"/>
          </reference>
          <reference field="24" count="1">
            <x v="39"/>
          </reference>
        </references>
      </pivotArea>
    </format>
    <format dxfId="1101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100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1"/>
          </reference>
          <reference field="20" count="1" selected="0">
            <x v="9"/>
          </reference>
          <reference field="24" count="2">
            <x v="94"/>
            <x v="97"/>
          </reference>
        </references>
      </pivotArea>
    </format>
    <format dxfId="1099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10"/>
          </reference>
          <reference field="24" count="4">
            <x v="20"/>
            <x v="58"/>
            <x v="80"/>
            <x v="85"/>
          </reference>
        </references>
      </pivotArea>
    </format>
    <format dxfId="1098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17"/>
          </reference>
          <reference field="24" count="4">
            <x v="67"/>
            <x v="81"/>
            <x v="83"/>
            <x v="84"/>
          </reference>
        </references>
      </pivotArea>
    </format>
    <format dxfId="1097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21"/>
          </reference>
          <reference field="24" count="2">
            <x v="40"/>
            <x v="64"/>
          </reference>
        </references>
      </pivotArea>
    </format>
    <format dxfId="1096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38"/>
          </reference>
          <reference field="24" count="1">
            <x v="67"/>
          </reference>
        </references>
      </pivotArea>
    </format>
    <format dxfId="1095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45"/>
          </reference>
          <reference field="24" count="1">
            <x v="85"/>
          </reference>
        </references>
      </pivotArea>
    </format>
    <format dxfId="1094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0"/>
          </reference>
          <reference field="24" count="2">
            <x v="67"/>
            <x v="85"/>
          </reference>
        </references>
      </pivotArea>
    </format>
    <format dxfId="1093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5">
            <x v="20"/>
            <x v="28"/>
            <x v="29"/>
            <x v="47"/>
            <x v="79"/>
          </reference>
        </references>
      </pivotArea>
    </format>
    <format dxfId="1092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4"/>
          </reference>
          <reference field="24" count="1">
            <x v="97"/>
          </reference>
        </references>
      </pivotArea>
    </format>
    <format dxfId="1091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18"/>
          </reference>
          <reference field="24" count="1">
            <x v="68"/>
          </reference>
        </references>
      </pivotArea>
    </format>
    <format dxfId="1090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25"/>
          </reference>
          <reference field="24" count="2">
            <x v="85"/>
            <x v="93"/>
          </reference>
        </references>
      </pivotArea>
    </format>
    <format dxfId="1089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6">
            <x v="34"/>
            <x v="35"/>
            <x v="41"/>
            <x v="44"/>
            <x v="106"/>
            <x v="109"/>
          </reference>
        </references>
      </pivotArea>
    </format>
    <format dxfId="1088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28"/>
          </reference>
          <reference field="24" count="1">
            <x v="98"/>
          </reference>
        </references>
      </pivotArea>
    </format>
    <format dxfId="1087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36"/>
          </reference>
          <reference field="24" count="1">
            <x v="94"/>
          </reference>
        </references>
      </pivotArea>
    </format>
    <format dxfId="1086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49"/>
          </reference>
          <reference field="24" count="1">
            <x v="56"/>
          </reference>
        </references>
      </pivotArea>
    </format>
    <format dxfId="1085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3"/>
          </reference>
          <reference field="20" count="1" selected="0">
            <x v="20"/>
          </reference>
          <reference field="24" count="4">
            <x v="20"/>
            <x v="31"/>
            <x v="41"/>
            <x v="59"/>
          </reference>
        </references>
      </pivotArea>
    </format>
    <format dxfId="1084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4"/>
          </reference>
          <reference field="20" count="1" selected="0">
            <x v="52"/>
          </reference>
          <reference field="24" count="1">
            <x v="91"/>
          </reference>
        </references>
      </pivotArea>
    </format>
    <format dxfId="1083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0">
            <x v="53"/>
            <x v="58"/>
            <x v="59"/>
            <x v="61"/>
            <x v="68"/>
            <x v="69"/>
            <x v="70"/>
            <x v="74"/>
            <x v="85"/>
            <x v="117"/>
          </reference>
        </references>
      </pivotArea>
    </format>
    <format dxfId="1082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6">
            <x v="87"/>
            <x v="91"/>
            <x v="92"/>
            <x v="111"/>
            <x v="118"/>
            <x v="119"/>
          </reference>
        </references>
      </pivotArea>
    </format>
    <format dxfId="1081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4"/>
          </reference>
          <reference field="24" count="2">
            <x v="19"/>
            <x v="88"/>
          </reference>
        </references>
      </pivotArea>
    </format>
    <format dxfId="1080">
      <pivotArea dataOnly="0" labelOnly="1" outline="0" fieldPosition="0">
        <references count="4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9">
            <x v="15"/>
            <x v="17"/>
            <x v="21"/>
            <x v="34"/>
            <x v="35"/>
            <x v="44"/>
            <x v="48"/>
            <x v="102"/>
            <x v="103"/>
          </reference>
        </references>
      </pivotArea>
    </format>
    <format dxfId="1079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0"/>
          </reference>
          <reference field="20" count="1" selected="0">
            <x v="12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1078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16"/>
          </reference>
          <reference field="24" count="1" selected="0">
            <x v="53"/>
          </reference>
          <reference field="25" count="1">
            <x v="108"/>
          </reference>
        </references>
      </pivotArea>
    </format>
    <format dxfId="1077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16"/>
          </reference>
          <reference field="24" count="1" selected="0">
            <x v="62"/>
          </reference>
          <reference field="25" count="1">
            <x v="94"/>
          </reference>
        </references>
      </pivotArea>
    </format>
    <format dxfId="1076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16"/>
          </reference>
          <reference field="24" count="1" selected="0">
            <x v="87"/>
          </reference>
          <reference field="25" count="1">
            <x v="91"/>
          </reference>
        </references>
      </pivotArea>
    </format>
    <format dxfId="1075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20"/>
          </reference>
          <reference field="25" count="1">
            <x v="77"/>
          </reference>
        </references>
      </pivotArea>
    </format>
    <format dxfId="1074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40"/>
          </reference>
          <reference field="25" count="1">
            <x v="118"/>
          </reference>
        </references>
      </pivotArea>
    </format>
    <format dxfId="1073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42"/>
          </reference>
          <reference field="25" count="1">
            <x v="62"/>
          </reference>
        </references>
      </pivotArea>
    </format>
    <format dxfId="1072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43"/>
          </reference>
          <reference field="25" count="1">
            <x v="73"/>
          </reference>
        </references>
      </pivotArea>
    </format>
    <format dxfId="1071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52"/>
          </reference>
          <reference field="25" count="1">
            <x v="104"/>
          </reference>
        </references>
      </pivotArea>
    </format>
    <format dxfId="1070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67"/>
          </reference>
          <reference field="25" count="1">
            <x v="109"/>
          </reference>
        </references>
      </pivotArea>
    </format>
    <format dxfId="1069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90"/>
          </reference>
          <reference field="25" count="1">
            <x v="28"/>
          </reference>
        </references>
      </pivotArea>
    </format>
    <format dxfId="1068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2"/>
          </reference>
          <reference field="20" count="1" selected="0">
            <x v="1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1067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1066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1" selected="0">
            <x v="45"/>
          </reference>
          <reference field="25" count="1">
            <x v="81"/>
          </reference>
        </references>
      </pivotArea>
    </format>
    <format dxfId="1065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064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1" selected="0">
            <x v="96"/>
          </reference>
          <reference field="25" count="1">
            <x v="11"/>
          </reference>
        </references>
      </pivotArea>
    </format>
    <format dxfId="1063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1" selected="0">
            <x v="108"/>
          </reference>
          <reference field="25" count="1">
            <x v="41"/>
          </reference>
        </references>
      </pivotArea>
    </format>
    <format dxfId="1062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6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061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6"/>
          </reference>
          <reference field="24" count="1" selected="0">
            <x v="97"/>
          </reference>
          <reference field="25" count="1">
            <x v="12"/>
          </reference>
        </references>
      </pivotArea>
    </format>
    <format dxfId="1060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7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059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13"/>
          </reference>
          <reference field="24" count="1" selected="0">
            <x v="63"/>
          </reference>
          <reference field="25" count="1">
            <x v="99"/>
          </reference>
        </references>
      </pivotArea>
    </format>
    <format dxfId="1058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13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057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1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056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1055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1" selected="0">
            <x v="35"/>
          </reference>
          <reference field="25" count="1">
            <x v="59"/>
          </reference>
        </references>
      </pivotArea>
    </format>
    <format dxfId="1054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053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1" selected="0">
            <x v="45"/>
          </reference>
          <reference field="25" count="1">
            <x v="81"/>
          </reference>
        </references>
      </pivotArea>
    </format>
    <format dxfId="1052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051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9"/>
          </reference>
          <reference field="24" count="1" selected="0">
            <x v="95"/>
          </reference>
          <reference field="25" count="1">
            <x v="14"/>
          </reference>
        </references>
      </pivotArea>
    </format>
    <format dxfId="1050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5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049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21"/>
          </reference>
          <reference field="25" count="1">
            <x v="76"/>
          </reference>
        </references>
      </pivotArea>
    </format>
    <format dxfId="1048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22"/>
          </reference>
          <reference field="25" count="1">
            <x v="80"/>
          </reference>
        </references>
      </pivotArea>
    </format>
    <format dxfId="1047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23"/>
          </reference>
          <reference field="25" count="1">
            <x v="70"/>
          </reference>
        </references>
      </pivotArea>
    </format>
    <format dxfId="1046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26"/>
          </reference>
          <reference field="25" count="1">
            <x v="15"/>
          </reference>
        </references>
      </pivotArea>
    </format>
    <format dxfId="1045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27"/>
          </reference>
          <reference field="25" count="1">
            <x v="119"/>
          </reference>
        </references>
      </pivotArea>
    </format>
    <format dxfId="1044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37"/>
          </reference>
          <reference field="25" count="1">
            <x v="37"/>
          </reference>
        </references>
      </pivotArea>
    </format>
    <format dxfId="1043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042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041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57"/>
          </reference>
          <reference field="25" count="1">
            <x v="7"/>
          </reference>
        </references>
      </pivotArea>
    </format>
    <format dxfId="1040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039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102"/>
          </reference>
          <reference field="25" count="1">
            <x v="35"/>
          </reference>
        </references>
      </pivotArea>
    </format>
    <format dxfId="1038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8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037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8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1036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15"/>
          </reference>
          <reference field="24" count="1" selected="0">
            <x v="93"/>
          </reference>
          <reference field="25" count="1">
            <x v="111"/>
          </reference>
        </references>
      </pivotArea>
    </format>
    <format dxfId="1035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9"/>
          </reference>
          <reference field="24" count="1" selected="0">
            <x v="93"/>
          </reference>
          <reference field="25" count="1">
            <x v="111"/>
          </reference>
        </references>
      </pivotArea>
    </format>
    <format dxfId="1034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33"/>
          </reference>
          <reference field="24" count="1" selected="0">
            <x v="33"/>
          </reference>
          <reference field="25" count="1">
            <x v="36"/>
          </reference>
        </references>
      </pivotArea>
    </format>
    <format dxfId="103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4"/>
          </reference>
          <reference field="20" count="1" selected="0">
            <x v="46"/>
          </reference>
          <reference field="24" count="1" selected="0">
            <x v="21"/>
          </reference>
          <reference field="25" count="1">
            <x v="76"/>
          </reference>
        </references>
      </pivotArea>
    </format>
    <format dxfId="103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4"/>
          </reference>
          <reference field="20" count="1" selected="0">
            <x v="46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03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4"/>
          </reference>
          <reference field="20" count="1" selected="0">
            <x v="46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03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4"/>
          </reference>
          <reference field="20" count="1" selected="0">
            <x v="46"/>
          </reference>
          <reference field="24" count="1" selected="0">
            <x v="79"/>
          </reference>
          <reference field="25" count="1">
            <x v="47"/>
          </reference>
        </references>
      </pivotArea>
    </format>
    <format dxfId="1029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18"/>
          </reference>
          <reference field="25" count="1">
            <x v="57"/>
          </reference>
        </references>
      </pivotArea>
    </format>
    <format dxfId="1028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21"/>
          </reference>
          <reference field="25" count="1">
            <x v="76"/>
          </reference>
        </references>
      </pivotArea>
    </format>
    <format dxfId="1027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33"/>
          </reference>
          <reference field="25" count="1">
            <x v="36"/>
          </reference>
        </references>
      </pivotArea>
    </format>
    <format dxfId="1026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38"/>
          </reference>
          <reference field="25" count="1">
            <x v="71"/>
          </reference>
        </references>
      </pivotArea>
    </format>
    <format dxfId="1025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1024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1023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108"/>
          </reference>
          <reference field="25" count="1">
            <x v="41"/>
          </reference>
        </references>
      </pivotArea>
    </format>
    <format dxfId="1022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110"/>
          </reference>
          <reference field="25" count="1">
            <x v="4"/>
          </reference>
        </references>
      </pivotArea>
    </format>
    <format dxfId="102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16"/>
          </reference>
          <reference field="25" count="1">
            <x v="61"/>
          </reference>
        </references>
      </pivotArea>
    </format>
    <format dxfId="102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28"/>
          </reference>
          <reference field="25" count="1">
            <x v="54"/>
          </reference>
        </references>
      </pivotArea>
    </format>
    <format dxfId="101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101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101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101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46"/>
          </reference>
          <reference field="25" count="1">
            <x v="82"/>
          </reference>
        </references>
      </pivotArea>
    </format>
    <format dxfId="101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51"/>
          </reference>
          <reference field="25" count="1">
            <x v="114"/>
          </reference>
        </references>
      </pivotArea>
    </format>
    <format dxfId="101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64"/>
          </reference>
          <reference field="25" count="1">
            <x v="93"/>
          </reference>
        </references>
      </pivotArea>
    </format>
    <format dxfId="101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75"/>
          </reference>
          <reference field="25" count="1">
            <x v="45"/>
          </reference>
        </references>
      </pivotArea>
    </format>
    <format dxfId="101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100"/>
          </reference>
          <reference field="25" count="1">
            <x v="32"/>
          </reference>
        </references>
      </pivotArea>
    </format>
    <format dxfId="101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106"/>
          </reference>
          <reference field="25" count="1">
            <x v="33"/>
          </reference>
        </references>
      </pivotArea>
    </format>
    <format dxfId="101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1" selected="0">
            <x v="55"/>
          </reference>
          <reference field="25" count="1">
            <x v="8"/>
          </reference>
        </references>
      </pivotArea>
    </format>
    <format dxfId="100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1" selected="0">
            <x v="61"/>
          </reference>
          <reference field="25" count="1">
            <x v="96"/>
          </reference>
        </references>
      </pivotArea>
    </format>
    <format dxfId="100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1" selected="0">
            <x v="109"/>
          </reference>
          <reference field="25" count="1">
            <x v="67"/>
          </reference>
        </references>
      </pivotArea>
    </format>
    <format dxfId="100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1" selected="0">
            <x v="112"/>
          </reference>
          <reference field="25" count="1">
            <x v="110"/>
          </reference>
        </references>
      </pivotArea>
    </format>
    <format dxfId="100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1" selected="0">
            <x v="113"/>
          </reference>
          <reference field="25" count="1">
            <x v="50"/>
          </reference>
        </references>
      </pivotArea>
    </format>
    <format dxfId="100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2"/>
          </reference>
          <reference field="24" count="1" selected="0">
            <x v="114"/>
          </reference>
          <reference field="25" count="1">
            <x v="29"/>
          </reference>
        </references>
      </pivotArea>
    </format>
    <format dxfId="100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2"/>
          </reference>
          <reference field="24" count="1" selected="0">
            <x v="115"/>
          </reference>
          <reference field="25" count="1">
            <x v="21"/>
          </reference>
        </references>
      </pivotArea>
    </format>
    <format dxfId="100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2"/>
          </reference>
          <reference field="24" count="1" selected="0">
            <x v="116"/>
          </reference>
          <reference field="25" count="1">
            <x v="22"/>
          </reference>
        </references>
      </pivotArea>
    </format>
    <format dxfId="100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7"/>
          </reference>
          <reference field="24" count="1" selected="0">
            <x v="114"/>
          </reference>
          <reference field="25" count="1">
            <x v="29"/>
          </reference>
        </references>
      </pivotArea>
    </format>
    <format dxfId="100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7"/>
          </reference>
          <reference field="24" count="1" selected="0">
            <x v="116"/>
          </reference>
          <reference field="25" count="1">
            <x v="22"/>
          </reference>
        </references>
      </pivotArea>
    </format>
    <format dxfId="100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3"/>
          </reference>
          <reference field="24" count="1" selected="0">
            <x v="17"/>
          </reference>
          <reference field="25" count="1">
            <x v="53"/>
          </reference>
        </references>
      </pivotArea>
    </format>
    <format dxfId="999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3"/>
          </reference>
          <reference field="24" count="1" selected="0">
            <x v="40"/>
          </reference>
          <reference field="25" count="1">
            <x v="118"/>
          </reference>
        </references>
      </pivotArea>
    </format>
    <format dxfId="998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3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997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3"/>
          </reference>
          <reference field="24" count="1" selected="0">
            <x v="80"/>
          </reference>
          <reference field="25" count="1">
            <x v="101"/>
          </reference>
        </references>
      </pivotArea>
    </format>
    <format dxfId="99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7"/>
          </reference>
          <reference field="24" count="1" selected="0">
            <x v="28"/>
          </reference>
          <reference field="25" count="1">
            <x v="54"/>
          </reference>
        </references>
      </pivotArea>
    </format>
    <format dxfId="99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7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99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7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99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7"/>
          </reference>
          <reference field="24" count="1" selected="0">
            <x v="50"/>
          </reference>
          <reference field="25" count="1">
            <x v="31"/>
          </reference>
        </references>
      </pivotArea>
    </format>
    <format dxfId="99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24"/>
          </reference>
          <reference field="25" count="1">
            <x v="78"/>
          </reference>
        </references>
      </pivotArea>
    </format>
    <format dxfId="99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25"/>
          </reference>
          <reference field="25" count="1">
            <x v="16"/>
          </reference>
        </references>
      </pivotArea>
    </format>
    <format dxfId="99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29"/>
          </reference>
          <reference field="25" count="1">
            <x v="9"/>
          </reference>
        </references>
      </pivotArea>
    </format>
    <format dxfId="989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988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987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98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48"/>
          </reference>
          <reference field="25" count="1">
            <x v="83"/>
          </reference>
        </references>
      </pivotArea>
    </format>
    <format dxfId="98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57"/>
          </reference>
          <reference field="25" count="1">
            <x v="7"/>
          </reference>
        </references>
      </pivotArea>
    </format>
    <format dxfId="98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65"/>
          </reference>
          <reference field="25" count="1">
            <x v="102"/>
          </reference>
        </references>
      </pivotArea>
    </format>
    <format dxfId="98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7"/>
          </reference>
          <reference field="25" count="1">
            <x v="53"/>
          </reference>
        </references>
      </pivotArea>
    </format>
    <format dxfId="98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25"/>
          </reference>
          <reference field="25" count="1">
            <x v="16"/>
          </reference>
        </references>
      </pivotArea>
    </format>
    <format dxfId="98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0"/>
          </reference>
          <reference field="25" count="1">
            <x v="55"/>
          </reference>
        </references>
      </pivotArea>
    </format>
    <format dxfId="98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979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3"/>
          </reference>
          <reference field="25" count="1">
            <x v="36"/>
          </reference>
        </references>
      </pivotArea>
    </format>
    <format dxfId="978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4"/>
          </reference>
          <reference field="25" count="1">
            <x v="63"/>
          </reference>
        </references>
      </pivotArea>
    </format>
    <format dxfId="977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5"/>
          </reference>
          <reference field="25" count="1">
            <x v="59"/>
          </reference>
        </references>
      </pivotArea>
    </format>
    <format dxfId="97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7"/>
          </reference>
          <reference field="25" count="1">
            <x v="37"/>
          </reference>
        </references>
      </pivotArea>
    </format>
    <format dxfId="97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40"/>
          </reference>
          <reference field="25" count="1">
            <x v="118"/>
          </reference>
        </references>
      </pivotArea>
    </format>
    <format dxfId="97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97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97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64"/>
          </reference>
          <reference field="25" count="1">
            <x v="93"/>
          </reference>
        </references>
      </pivotArea>
    </format>
    <format dxfId="97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67"/>
          </reference>
          <reference field="25" count="1">
            <x v="109"/>
          </reference>
        </references>
      </pivotArea>
    </format>
    <format dxfId="97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76"/>
          </reference>
          <reference field="25" count="1">
            <x v="46"/>
          </reference>
        </references>
      </pivotArea>
    </format>
    <format dxfId="969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78"/>
          </reference>
          <reference field="25" count="1">
            <x v="86"/>
          </reference>
        </references>
      </pivotArea>
    </format>
    <format dxfId="968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80"/>
          </reference>
          <reference field="25" count="1">
            <x v="101"/>
          </reference>
        </references>
      </pivotArea>
    </format>
    <format dxfId="967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02"/>
          </reference>
          <reference field="25" count="1">
            <x v="35"/>
          </reference>
        </references>
      </pivotArea>
    </format>
    <format dxfId="96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03"/>
          </reference>
          <reference field="25" count="1">
            <x v="48"/>
          </reference>
        </references>
      </pivotArea>
    </format>
    <format dxfId="96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05"/>
          </reference>
          <reference field="25" count="1">
            <x v="52"/>
          </reference>
        </references>
      </pivotArea>
    </format>
    <format dxfId="96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07"/>
          </reference>
          <reference field="25" count="1">
            <x v="34"/>
          </reference>
        </references>
      </pivotArea>
    </format>
    <format dxfId="96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09"/>
          </reference>
          <reference field="25" count="1">
            <x v="67"/>
          </reference>
        </references>
      </pivotArea>
    </format>
    <format dxfId="962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24"/>
          </reference>
          <reference field="25" count="1">
            <x v="78"/>
          </reference>
        </references>
      </pivotArea>
    </format>
    <format dxfId="961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25"/>
          </reference>
          <reference field="25" count="1">
            <x v="16"/>
          </reference>
        </references>
      </pivotArea>
    </format>
    <format dxfId="960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28"/>
          </reference>
          <reference field="25" count="1">
            <x v="54"/>
          </reference>
        </references>
      </pivotArea>
    </format>
    <format dxfId="959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29"/>
          </reference>
          <reference field="25" count="1">
            <x v="9"/>
          </reference>
        </references>
      </pivotArea>
    </format>
    <format dxfId="958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957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32"/>
          </reference>
          <reference field="25" count="1">
            <x v="79"/>
          </reference>
        </references>
      </pivotArea>
    </format>
    <format dxfId="956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36"/>
          </reference>
          <reference field="25" count="1">
            <x v="58"/>
          </reference>
        </references>
      </pivotArea>
    </format>
    <format dxfId="955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37"/>
          </reference>
          <reference field="25" count="1">
            <x v="37"/>
          </reference>
        </references>
      </pivotArea>
    </format>
    <format dxfId="954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953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952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49"/>
          </reference>
          <reference field="25" count="1">
            <x v="85"/>
          </reference>
        </references>
      </pivotArea>
    </format>
    <format dxfId="951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50"/>
          </reference>
          <reference field="25" count="1">
            <x v="31"/>
          </reference>
        </references>
      </pivotArea>
    </format>
    <format dxfId="950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57"/>
          </reference>
          <reference field="25" count="1">
            <x v="7"/>
          </reference>
        </references>
      </pivotArea>
    </format>
    <format dxfId="949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59"/>
          </reference>
          <reference field="25" count="1">
            <x v="107"/>
          </reference>
        </references>
      </pivotArea>
    </format>
    <format dxfId="948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60"/>
          </reference>
          <reference field="25" count="1">
            <x v="98"/>
          </reference>
        </references>
      </pivotArea>
    </format>
    <format dxfId="947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66"/>
          </reference>
          <reference field="25" count="1">
            <x v="105"/>
          </reference>
        </references>
      </pivotArea>
    </format>
    <format dxfId="946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79"/>
          </reference>
          <reference field="25" count="1">
            <x v="47"/>
          </reference>
        </references>
      </pivotArea>
    </format>
    <format dxfId="945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86"/>
          </reference>
          <reference field="25" count="1">
            <x v="43"/>
          </reference>
        </references>
      </pivotArea>
    </format>
    <format dxfId="944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89"/>
          </reference>
          <reference field="25" count="1">
            <x v="72"/>
          </reference>
        </references>
      </pivotArea>
    </format>
    <format dxfId="943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104"/>
          </reference>
          <reference field="25" count="1">
            <x v="51"/>
          </reference>
        </references>
      </pivotArea>
    </format>
    <format dxfId="942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8"/>
          </reference>
          <reference field="20" count="1" selected="0">
            <x v="41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941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9"/>
          </reference>
          <reference field="20" count="1" selected="0">
            <x v="11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94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15"/>
          </reference>
          <reference field="25" count="1">
            <x v="60"/>
          </reference>
        </references>
      </pivotArea>
    </format>
    <format dxfId="93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17"/>
          </reference>
          <reference field="25" count="1">
            <x v="53"/>
          </reference>
        </references>
      </pivotArea>
    </format>
    <format dxfId="93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20"/>
          </reference>
          <reference field="25" count="1">
            <x v="77"/>
          </reference>
        </references>
      </pivotArea>
    </format>
    <format dxfId="93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25"/>
          </reference>
          <reference field="25" count="1">
            <x v="16"/>
          </reference>
        </references>
      </pivotArea>
    </format>
    <format dxfId="93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27"/>
          </reference>
          <reference field="25" count="1">
            <x v="119"/>
          </reference>
        </references>
      </pivotArea>
    </format>
    <format dxfId="93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28"/>
          </reference>
          <reference field="25" count="1">
            <x v="54"/>
          </reference>
        </references>
      </pivotArea>
    </format>
    <format dxfId="93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29"/>
          </reference>
          <reference field="25" count="1">
            <x v="9"/>
          </reference>
        </references>
      </pivotArea>
    </format>
    <format dxfId="93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93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33"/>
          </reference>
          <reference field="25" count="1">
            <x v="36"/>
          </reference>
        </references>
      </pivotArea>
    </format>
    <format dxfId="93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39"/>
          </reference>
          <reference field="25" count="1">
            <x v="17"/>
          </reference>
        </references>
      </pivotArea>
    </format>
    <format dxfId="93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92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47"/>
          </reference>
          <reference field="25" count="1">
            <x v="84"/>
          </reference>
        </references>
      </pivotArea>
    </format>
    <format dxfId="92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49"/>
          </reference>
          <reference field="25" count="1">
            <x v="85"/>
          </reference>
        </references>
      </pivotArea>
    </format>
    <format dxfId="92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0"/>
          </reference>
          <reference field="25" count="1">
            <x v="31"/>
          </reference>
        </references>
      </pivotArea>
    </format>
    <format dxfId="92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1"/>
          </reference>
          <reference field="25" count="1">
            <x v="114"/>
          </reference>
        </references>
      </pivotArea>
    </format>
    <format dxfId="92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2"/>
          </reference>
          <reference field="25" count="1">
            <x v="104"/>
          </reference>
        </references>
      </pivotArea>
    </format>
    <format dxfId="92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4"/>
          </reference>
          <reference field="25" count="1">
            <x v="5"/>
          </reference>
        </references>
      </pivotArea>
    </format>
    <format dxfId="92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5"/>
          </reference>
          <reference field="25" count="1">
            <x v="8"/>
          </reference>
        </references>
      </pivotArea>
    </format>
    <format dxfId="92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6"/>
          </reference>
          <reference field="25" count="1">
            <x v="6"/>
          </reference>
        </references>
      </pivotArea>
    </format>
    <format dxfId="92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9"/>
          </reference>
          <reference field="25" count="1">
            <x v="107"/>
          </reference>
        </references>
      </pivotArea>
    </format>
    <format dxfId="92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61"/>
          </reference>
          <reference field="25" count="1">
            <x v="96"/>
          </reference>
        </references>
      </pivotArea>
    </format>
    <format dxfId="91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1"/>
          </reference>
          <reference field="25" count="1">
            <x v="90"/>
          </reference>
        </references>
      </pivotArea>
    </format>
    <format dxfId="91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2"/>
          </reference>
          <reference field="25" count="1">
            <x v="89"/>
          </reference>
        </references>
      </pivotArea>
    </format>
    <format dxfId="91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3"/>
          </reference>
          <reference field="25" count="1">
            <x v="18"/>
          </reference>
        </references>
      </pivotArea>
    </format>
    <format dxfId="91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4"/>
          </reference>
          <reference field="25" count="1">
            <x v="20"/>
          </reference>
        </references>
      </pivotArea>
    </format>
    <format dxfId="91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7"/>
          </reference>
          <reference field="25" count="1">
            <x v="87"/>
          </reference>
        </references>
      </pivotArea>
    </format>
    <format dxfId="91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9"/>
          </reference>
          <reference field="25" count="1">
            <x v="47"/>
          </reference>
        </references>
      </pivotArea>
    </format>
    <format dxfId="91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82"/>
          </reference>
          <reference field="25" count="1">
            <x v="97"/>
          </reference>
        </references>
      </pivotArea>
    </format>
    <format dxfId="91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86"/>
          </reference>
          <reference field="25" count="1">
            <x v="43"/>
          </reference>
        </references>
      </pivotArea>
    </format>
    <format dxfId="91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87"/>
          </reference>
          <reference field="25" count="1">
            <x v="91"/>
          </reference>
        </references>
      </pivotArea>
    </format>
    <format dxfId="91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90"/>
          </reference>
          <reference field="25" count="1">
            <x v="28"/>
          </reference>
        </references>
      </pivotArea>
    </format>
    <format dxfId="90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99"/>
          </reference>
          <reference field="25" count="1">
            <x v="64"/>
          </reference>
        </references>
      </pivotArea>
    </format>
    <format dxfId="90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101"/>
          </reference>
          <reference field="25" count="1">
            <x v="69"/>
          </reference>
        </references>
      </pivotArea>
    </format>
    <format dxfId="90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23"/>
          </reference>
          <reference field="24" count="1" selected="0">
            <x v="39"/>
          </reference>
          <reference field="25" count="1">
            <x v="17"/>
          </reference>
        </references>
      </pivotArea>
    </format>
    <format dxfId="90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24"/>
          </reference>
          <reference field="24" count="1" selected="0">
            <x v="39"/>
          </reference>
          <reference field="25" count="1">
            <x v="17"/>
          </reference>
        </references>
      </pivotArea>
    </format>
    <format dxfId="90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0"/>
          </reference>
          <reference field="25" count="1">
            <x v="25"/>
          </reference>
        </references>
      </pivotArea>
    </format>
    <format dxfId="90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"/>
          </reference>
          <reference field="25" count="1">
            <x v="112"/>
          </reference>
        </references>
      </pivotArea>
    </format>
    <format dxfId="90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2"/>
          </reference>
          <reference field="25" count="1">
            <x v="113"/>
          </reference>
        </references>
      </pivotArea>
    </format>
    <format dxfId="90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3"/>
          </reference>
          <reference field="25" count="1">
            <x v="88"/>
          </reference>
        </references>
      </pivotArea>
    </format>
    <format dxfId="90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4"/>
          </reference>
          <reference field="25" count="1">
            <x v="75"/>
          </reference>
        </references>
      </pivotArea>
    </format>
    <format dxfId="90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5"/>
          </reference>
          <reference field="25" count="1">
            <x v="39"/>
          </reference>
        </references>
      </pivotArea>
    </format>
    <format dxfId="89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6"/>
          </reference>
          <reference field="25" count="1">
            <x v="42"/>
          </reference>
        </references>
      </pivotArea>
    </format>
    <format dxfId="89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7"/>
          </reference>
          <reference field="25" count="1">
            <x v="19"/>
          </reference>
        </references>
      </pivotArea>
    </format>
    <format dxfId="89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8"/>
          </reference>
          <reference field="25" count="1">
            <x v="23"/>
          </reference>
        </references>
      </pivotArea>
    </format>
    <format dxfId="89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9"/>
          </reference>
          <reference field="25" count="1">
            <x v="24"/>
          </reference>
        </references>
      </pivotArea>
    </format>
    <format dxfId="89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0"/>
          </reference>
          <reference field="25" count="1">
            <x v="2"/>
          </reference>
        </references>
      </pivotArea>
    </format>
    <format dxfId="89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1"/>
          </reference>
          <reference field="25" count="1">
            <x v="1"/>
          </reference>
        </references>
      </pivotArea>
    </format>
    <format dxfId="89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2"/>
          </reference>
          <reference field="25" count="1">
            <x v="3"/>
          </reference>
        </references>
      </pivotArea>
    </format>
    <format dxfId="89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3"/>
          </reference>
          <reference field="25" count="1">
            <x v="44"/>
          </reference>
        </references>
      </pivotArea>
    </format>
    <format dxfId="89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4"/>
          </reference>
          <reference field="25" count="1">
            <x v="65"/>
          </reference>
        </references>
      </pivotArea>
    </format>
    <format dxfId="890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1"/>
          </reference>
          <reference field="20" count="1" selected="0">
            <x v="9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889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1"/>
          </reference>
          <reference field="20" count="1" selected="0">
            <x v="9"/>
          </reference>
          <reference field="24" count="1" selected="0">
            <x v="97"/>
          </reference>
          <reference field="25" count="1">
            <x v="12"/>
          </reference>
        </references>
      </pivotArea>
    </format>
    <format dxfId="888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10"/>
          </reference>
          <reference field="24" count="1" selected="0">
            <x v="20"/>
          </reference>
          <reference field="25" count="1">
            <x v="77"/>
          </reference>
        </references>
      </pivotArea>
    </format>
    <format dxfId="887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10"/>
          </reference>
          <reference field="24" count="1" selected="0">
            <x v="58"/>
          </reference>
          <reference field="25" count="1">
            <x v="66"/>
          </reference>
        </references>
      </pivotArea>
    </format>
    <format dxfId="886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10"/>
          </reference>
          <reference field="24" count="1" selected="0">
            <x v="80"/>
          </reference>
          <reference field="25" count="1">
            <x v="101"/>
          </reference>
        </references>
      </pivotArea>
    </format>
    <format dxfId="885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10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88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17"/>
          </reference>
          <reference field="24" count="1" selected="0">
            <x v="67"/>
          </reference>
          <reference field="25" count="1">
            <x v="109"/>
          </reference>
        </references>
      </pivotArea>
    </format>
    <format dxfId="88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17"/>
          </reference>
          <reference field="24" count="1" selected="0">
            <x v="81"/>
          </reference>
          <reference field="25" count="1">
            <x v="26"/>
          </reference>
        </references>
      </pivotArea>
    </format>
    <format dxfId="88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17"/>
          </reference>
          <reference field="24" count="1" selected="0">
            <x v="83"/>
          </reference>
          <reference field="25" count="1">
            <x v="100"/>
          </reference>
        </references>
      </pivotArea>
    </format>
    <format dxfId="88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17"/>
          </reference>
          <reference field="24" count="1" selected="0">
            <x v="84"/>
          </reference>
          <reference field="25" count="1">
            <x v="92"/>
          </reference>
        </references>
      </pivotArea>
    </format>
    <format dxfId="88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21"/>
          </reference>
          <reference field="24" count="1" selected="0">
            <x v="40"/>
          </reference>
          <reference field="25" count="1">
            <x v="118"/>
          </reference>
        </references>
      </pivotArea>
    </format>
    <format dxfId="87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21"/>
          </reference>
          <reference field="24" count="1" selected="0">
            <x v="64"/>
          </reference>
          <reference field="25" count="1">
            <x v="93"/>
          </reference>
        </references>
      </pivotArea>
    </format>
    <format dxfId="87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38"/>
          </reference>
          <reference field="24" count="1" selected="0">
            <x v="67"/>
          </reference>
          <reference field="25" count="1">
            <x v="109"/>
          </reference>
        </references>
      </pivotArea>
    </format>
    <format dxfId="877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45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876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0"/>
          </reference>
          <reference field="24" count="1" selected="0">
            <x v="67"/>
          </reference>
          <reference field="25" count="1">
            <x v="109"/>
          </reference>
        </references>
      </pivotArea>
    </format>
    <format dxfId="875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0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87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1" selected="0">
            <x v="20"/>
          </reference>
          <reference field="25" count="1">
            <x v="77"/>
          </reference>
        </references>
      </pivotArea>
    </format>
    <format dxfId="87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1" selected="0">
            <x v="28"/>
          </reference>
          <reference field="25" count="1">
            <x v="54"/>
          </reference>
        </references>
      </pivotArea>
    </format>
    <format dxfId="87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1" selected="0">
            <x v="29"/>
          </reference>
          <reference field="25" count="1">
            <x v="9"/>
          </reference>
        </references>
      </pivotArea>
    </format>
    <format dxfId="87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1" selected="0">
            <x v="47"/>
          </reference>
          <reference field="25" count="1">
            <x v="84"/>
          </reference>
        </references>
      </pivotArea>
    </format>
    <format dxfId="87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1" selected="0">
            <x v="79"/>
          </reference>
          <reference field="25" count="1">
            <x v="47"/>
          </reference>
        </references>
      </pivotArea>
    </format>
    <format dxfId="869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4"/>
          </reference>
          <reference field="24" count="1" selected="0">
            <x v="97"/>
          </reference>
          <reference field="25" count="1">
            <x v="12"/>
          </reference>
        </references>
      </pivotArea>
    </format>
    <format dxfId="868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18"/>
          </reference>
          <reference field="24" count="1" selected="0">
            <x v="68"/>
          </reference>
          <reference field="25" count="1">
            <x v="106"/>
          </reference>
        </references>
      </pivotArea>
    </format>
    <format dxfId="867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25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866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25"/>
          </reference>
          <reference field="24" count="1" selected="0">
            <x v="93"/>
          </reference>
          <reference field="25" count="1">
            <x v="111"/>
          </reference>
        </references>
      </pivotArea>
    </format>
    <format dxfId="86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34"/>
          </reference>
          <reference field="25" count="1">
            <x v="63"/>
          </reference>
        </references>
      </pivotArea>
    </format>
    <format dxfId="86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35"/>
          </reference>
          <reference field="25" count="1">
            <x v="59"/>
          </reference>
        </references>
      </pivotArea>
    </format>
    <format dxfId="86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86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86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106"/>
          </reference>
          <reference field="25" count="1">
            <x v="33"/>
          </reference>
        </references>
      </pivotArea>
    </format>
    <format dxfId="86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109"/>
          </reference>
          <reference field="25" count="1">
            <x v="67"/>
          </reference>
        </references>
      </pivotArea>
    </format>
    <format dxfId="859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28"/>
          </reference>
          <reference field="24" count="1" selected="0">
            <x v="98"/>
          </reference>
          <reference field="25" count="1">
            <x v="10"/>
          </reference>
        </references>
      </pivotArea>
    </format>
    <format dxfId="858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36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857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40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85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49"/>
          </reference>
          <reference field="24" count="1" selected="0">
            <x v="56"/>
          </reference>
          <reference field="25" count="1">
            <x v="6"/>
          </reference>
        </references>
      </pivotArea>
    </format>
    <format dxfId="855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3"/>
          </reference>
          <reference field="20" count="1" selected="0">
            <x v="20"/>
          </reference>
          <reference field="24" count="1" selected="0">
            <x v="20"/>
          </reference>
          <reference field="25" count="1">
            <x v="77"/>
          </reference>
        </references>
      </pivotArea>
    </format>
    <format dxfId="854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3"/>
          </reference>
          <reference field="20" count="1" selected="0">
            <x v="20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853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3"/>
          </reference>
          <reference field="20" count="1" selected="0">
            <x v="20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852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3"/>
          </reference>
          <reference field="20" count="1" selected="0">
            <x v="20"/>
          </reference>
          <reference field="24" count="1" selected="0">
            <x v="59"/>
          </reference>
          <reference field="25" count="1">
            <x v="107"/>
          </reference>
        </references>
      </pivotArea>
    </format>
    <format dxfId="851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4"/>
          </reference>
          <reference field="20" count="1" selected="0">
            <x v="52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85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53"/>
          </reference>
          <reference field="25" count="1">
            <x v="108"/>
          </reference>
        </references>
      </pivotArea>
    </format>
    <format dxfId="84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58"/>
          </reference>
          <reference field="25" count="1">
            <x v="66"/>
          </reference>
        </references>
      </pivotArea>
    </format>
    <format dxfId="84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59"/>
          </reference>
          <reference field="25" count="1">
            <x v="107"/>
          </reference>
        </references>
      </pivotArea>
    </format>
    <format dxfId="84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61"/>
          </reference>
          <reference field="25" count="1">
            <x v="96"/>
          </reference>
        </references>
      </pivotArea>
    </format>
    <format dxfId="84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68"/>
          </reference>
          <reference field="25" count="1">
            <x v="106"/>
          </reference>
        </references>
      </pivotArea>
    </format>
    <format dxfId="84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69"/>
          </reference>
          <reference field="25" count="1">
            <x v="95"/>
          </reference>
        </references>
      </pivotArea>
    </format>
    <format dxfId="84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70"/>
          </reference>
          <reference field="25" count="1">
            <x v="103"/>
          </reference>
        </references>
      </pivotArea>
    </format>
    <format dxfId="84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74"/>
          </reference>
          <reference field="25" count="1">
            <x v="20"/>
          </reference>
        </references>
      </pivotArea>
    </format>
    <format dxfId="84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84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117"/>
          </reference>
          <reference field="25" count="1">
            <x v="30"/>
          </reference>
        </references>
      </pivotArea>
    </format>
    <format dxfId="84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87"/>
          </reference>
          <reference field="25" count="1">
            <x v="91"/>
          </reference>
        </references>
      </pivotArea>
    </format>
    <format dxfId="83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83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92"/>
          </reference>
          <reference field="25" count="1">
            <x v="116"/>
          </reference>
        </references>
      </pivotArea>
    </format>
    <format dxfId="83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111"/>
          </reference>
          <reference field="25" count="1">
            <x v="115"/>
          </reference>
        </references>
      </pivotArea>
    </format>
    <format dxfId="83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118"/>
          </reference>
          <reference field="25" count="1">
            <x v="0"/>
          </reference>
        </references>
      </pivotArea>
    </format>
    <format dxfId="83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119"/>
          </reference>
          <reference field="25" count="1">
            <x v="49"/>
          </reference>
        </references>
      </pivotArea>
    </format>
    <format dxfId="83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4"/>
          </reference>
          <reference field="24" count="1" selected="0">
            <x v="19"/>
          </reference>
          <reference field="25" count="1">
            <x v="56"/>
          </reference>
        </references>
      </pivotArea>
    </format>
    <format dxfId="83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4"/>
          </reference>
          <reference field="24" count="1" selected="0">
            <x v="88"/>
          </reference>
          <reference field="25" count="1">
            <x v="27"/>
          </reference>
        </references>
      </pivotArea>
    </format>
    <format dxfId="832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15"/>
          </reference>
          <reference field="25" count="1">
            <x v="60"/>
          </reference>
        </references>
      </pivotArea>
    </format>
    <format dxfId="831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17"/>
          </reference>
          <reference field="25" count="1">
            <x v="53"/>
          </reference>
        </references>
      </pivotArea>
    </format>
    <format dxfId="830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21"/>
          </reference>
          <reference field="25" count="1">
            <x v="76"/>
          </reference>
        </references>
      </pivotArea>
    </format>
    <format dxfId="829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34"/>
          </reference>
          <reference field="25" count="1">
            <x v="63"/>
          </reference>
        </references>
      </pivotArea>
    </format>
    <format dxfId="828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35"/>
          </reference>
          <reference field="25" count="1">
            <x v="59"/>
          </reference>
        </references>
      </pivotArea>
    </format>
    <format dxfId="827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826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48"/>
          </reference>
          <reference field="25" count="1">
            <x v="83"/>
          </reference>
        </references>
      </pivotArea>
    </format>
    <format dxfId="825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102"/>
          </reference>
          <reference field="25" count="1">
            <x v="35"/>
          </reference>
        </references>
      </pivotArea>
    </format>
    <format dxfId="824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103"/>
          </reference>
          <reference field="25" count="1">
            <x v="48"/>
          </reference>
        </references>
      </pivotArea>
    </format>
    <format dxfId="823">
      <pivotArea dataOnly="0" labelOnly="1" outline="0" fieldPosition="0">
        <references count="1">
          <reference field="16" count="0"/>
        </references>
      </pivotArea>
    </format>
    <format dxfId="822">
      <pivotArea dataOnly="0" labelOnly="1" outline="0" fieldPosition="0">
        <references count="2">
          <reference field="16" count="1" selected="0">
            <x v="0"/>
          </reference>
          <reference field="20" count="1">
            <x v="12"/>
          </reference>
        </references>
      </pivotArea>
    </format>
    <format dxfId="821">
      <pivotArea dataOnly="0" labelOnly="1" outline="0" fieldPosition="0">
        <references count="2">
          <reference field="16" count="1" selected="0">
            <x v="1"/>
          </reference>
          <reference field="20" count="2">
            <x v="16"/>
            <x v="26"/>
          </reference>
        </references>
      </pivotArea>
    </format>
    <format dxfId="820">
      <pivotArea dataOnly="0" labelOnly="1" outline="0" fieldPosition="0">
        <references count="2">
          <reference field="16" count="1" selected="0">
            <x v="2"/>
          </reference>
          <reference field="20" count="1">
            <x v="1"/>
          </reference>
        </references>
      </pivotArea>
    </format>
    <format dxfId="819">
      <pivotArea dataOnly="0" labelOnly="1" outline="0" fieldPosition="0">
        <references count="2">
          <reference field="16" count="1" selected="0">
            <x v="3"/>
          </reference>
          <reference field="20" count="8">
            <x v="5"/>
            <x v="6"/>
            <x v="7"/>
            <x v="13"/>
            <x v="31"/>
            <x v="34"/>
            <x v="39"/>
            <x v="55"/>
          </reference>
        </references>
      </pivotArea>
    </format>
    <format dxfId="818">
      <pivotArea dataOnly="0" labelOnly="1" outline="0" fieldPosition="0">
        <references count="2">
          <reference field="16" count="1" selected="0">
            <x v="4"/>
          </reference>
          <reference field="20" count="6">
            <x v="2"/>
            <x v="8"/>
            <x v="15"/>
            <x v="29"/>
            <x v="33"/>
            <x v="46"/>
          </reference>
        </references>
      </pivotArea>
    </format>
    <format dxfId="817">
      <pivotArea dataOnly="0" labelOnly="1" outline="0" fieldPosition="0">
        <references count="2">
          <reference field="16" count="1" selected="0">
            <x v="5"/>
          </reference>
          <reference field="20" count="1">
            <x v="35"/>
          </reference>
        </references>
      </pivotArea>
    </format>
    <format dxfId="816">
      <pivotArea dataOnly="0" labelOnly="1" outline="0" fieldPosition="0">
        <references count="2">
          <reference field="16" count="1" selected="0">
            <x v="6"/>
          </reference>
          <reference field="20" count="2">
            <x v="30"/>
            <x v="53"/>
          </reference>
        </references>
      </pivotArea>
    </format>
    <format dxfId="815">
      <pivotArea dataOnly="0" labelOnly="1" outline="0" fieldPosition="0">
        <references count="2">
          <reference field="16" count="1" selected="0">
            <x v="7"/>
          </reference>
          <reference field="20" count="7">
            <x v="32"/>
            <x v="37"/>
            <x v="43"/>
            <x v="47"/>
            <x v="48"/>
            <x v="50"/>
            <x v="54"/>
          </reference>
        </references>
      </pivotArea>
    </format>
    <format dxfId="814">
      <pivotArea dataOnly="0" labelOnly="1" outline="0" fieldPosition="0">
        <references count="2">
          <reference field="16" count="1" selected="0">
            <x v="8"/>
          </reference>
          <reference field="20" count="1">
            <x v="41"/>
          </reference>
        </references>
      </pivotArea>
    </format>
    <format dxfId="813">
      <pivotArea dataOnly="0" labelOnly="1" outline="0" fieldPosition="0">
        <references count="2">
          <reference field="16" count="1" selected="0">
            <x v="9"/>
          </reference>
          <reference field="20" count="1">
            <x v="11"/>
          </reference>
        </references>
      </pivotArea>
    </format>
    <format dxfId="812">
      <pivotArea dataOnly="0" labelOnly="1" outline="0" fieldPosition="0">
        <references count="2">
          <reference field="16" count="1" selected="0">
            <x v="10"/>
          </reference>
          <reference field="20" count="4">
            <x v="14"/>
            <x v="23"/>
            <x v="24"/>
            <x v="51"/>
          </reference>
        </references>
      </pivotArea>
    </format>
    <format dxfId="811">
      <pivotArea dataOnly="0" labelOnly="1" outline="0" fieldPosition="0">
        <references count="2">
          <reference field="16" count="1" selected="0">
            <x v="11"/>
          </reference>
          <reference field="20" count="6">
            <x v="9"/>
            <x v="10"/>
            <x v="17"/>
            <x v="21"/>
            <x v="38"/>
            <x v="45"/>
          </reference>
        </references>
      </pivotArea>
    </format>
    <format dxfId="810">
      <pivotArea dataOnly="0" labelOnly="1" outline="0" fieldPosition="0">
        <references count="2">
          <reference field="16" count="1" selected="0">
            <x v="12"/>
          </reference>
          <reference field="20" count="10">
            <x v="0"/>
            <x v="3"/>
            <x v="4"/>
            <x v="18"/>
            <x v="25"/>
            <x v="27"/>
            <x v="28"/>
            <x v="36"/>
            <x v="40"/>
            <x v="49"/>
          </reference>
        </references>
      </pivotArea>
    </format>
    <format dxfId="809">
      <pivotArea dataOnly="0" labelOnly="1" outline="0" fieldPosition="0">
        <references count="2">
          <reference field="16" count="1" selected="0">
            <x v="13"/>
          </reference>
          <reference field="20" count="1">
            <x v="20"/>
          </reference>
        </references>
      </pivotArea>
    </format>
    <format dxfId="808">
      <pivotArea dataOnly="0" labelOnly="1" outline="0" fieldPosition="0">
        <references count="2">
          <reference field="16" count="1" selected="0">
            <x v="14"/>
          </reference>
          <reference field="20" count="1">
            <x v="52"/>
          </reference>
        </references>
      </pivotArea>
    </format>
    <format dxfId="807">
      <pivotArea dataOnly="0" labelOnly="1" outline="0" fieldPosition="0">
        <references count="2">
          <reference field="16" count="1" selected="0">
            <x v="15"/>
          </reference>
          <reference field="20" count="3">
            <x v="22"/>
            <x v="42"/>
            <x v="44"/>
          </reference>
        </references>
      </pivotArea>
    </format>
    <format dxfId="806">
      <pivotArea dataOnly="0" labelOnly="1" outline="0" fieldPosition="0">
        <references count="2">
          <reference field="16" count="1" selected="0">
            <x v="16"/>
          </reference>
          <reference field="20" count="1">
            <x v="19"/>
          </reference>
        </references>
      </pivotArea>
    </format>
    <format dxfId="805">
      <pivotArea dataOnly="0" labelOnly="1" outline="0" fieldPosition="0">
        <references count="3">
          <reference field="13" count="1">
            <x v="1"/>
          </reference>
          <reference field="16" count="1" selected="0">
            <x v="0"/>
          </reference>
          <reference field="20" count="1" selected="0">
            <x v="12"/>
          </reference>
        </references>
      </pivotArea>
    </format>
    <format dxfId="804">
      <pivotArea dataOnly="0" labelOnly="1" outline="0" fieldPosition="0">
        <references count="3">
          <reference field="13" count="1">
            <x v="6"/>
          </reference>
          <reference field="16" count="1" selected="0">
            <x v="1"/>
          </reference>
          <reference field="20" count="1" selected="0">
            <x v="16"/>
          </reference>
        </references>
      </pivotArea>
    </format>
    <format dxfId="803">
      <pivotArea dataOnly="0" labelOnly="1" outline="0" fieldPosition="0">
        <references count="3">
          <reference field="13" count="1">
            <x v="7"/>
          </reference>
          <reference field="16" count="1" selected="0">
            <x v="2"/>
          </reference>
          <reference field="20" count="1" selected="0">
            <x v="1"/>
          </reference>
        </references>
      </pivotArea>
    </format>
    <format dxfId="802">
      <pivotArea dataOnly="0" labelOnly="1" outline="0" fieldPosition="0">
        <references count="3">
          <reference field="13" count="1">
            <x v="2"/>
          </reference>
          <reference field="16" count="1" selected="0">
            <x v="4"/>
          </reference>
          <reference field="20" count="1" selected="0">
            <x v="2"/>
          </reference>
        </references>
      </pivotArea>
    </format>
    <format dxfId="801">
      <pivotArea dataOnly="0" labelOnly="1" outline="0" fieldPosition="0">
        <references count="3">
          <reference field="13" count="1">
            <x v="5"/>
          </reference>
          <reference field="16" count="1" selected="0">
            <x v="4"/>
          </reference>
          <reference field="20" count="1" selected="0">
            <x v="46"/>
          </reference>
        </references>
      </pivotArea>
    </format>
    <format dxfId="800">
      <pivotArea dataOnly="0" labelOnly="1" outline="0" fieldPosition="0">
        <references count="3">
          <reference field="13" count="1">
            <x v="0"/>
          </reference>
          <reference field="16" count="1" selected="0">
            <x v="5"/>
          </reference>
          <reference field="20" count="1" selected="0">
            <x v="35"/>
          </reference>
        </references>
      </pivotArea>
    </format>
    <format dxfId="799">
      <pivotArea dataOnly="0" labelOnly="1" outline="0" fieldPosition="0">
        <references count="3">
          <reference field="13" count="1">
            <x v="4"/>
          </reference>
          <reference field="16" count="1" selected="0">
            <x v="6"/>
          </reference>
          <reference field="20" count="1" selected="0">
            <x v="30"/>
          </reference>
        </references>
      </pivotArea>
    </format>
    <format dxfId="798">
      <pivotArea dataOnly="0" labelOnly="1" outline="0" fieldPosition="0">
        <references count="3">
          <reference field="13" count="1">
            <x v="5"/>
          </reference>
          <reference field="16" count="1" selected="0">
            <x v="7"/>
          </reference>
          <reference field="20" count="1" selected="0">
            <x v="32"/>
          </reference>
        </references>
      </pivotArea>
    </format>
    <format dxfId="797">
      <pivotArea dataOnly="0" labelOnly="1" outline="0" fieldPosition="0">
        <references count="3">
          <reference field="13" count="1">
            <x v="3"/>
          </reference>
          <reference field="16" count="1" selected="0">
            <x v="7"/>
          </reference>
          <reference field="20" count="1" selected="0">
            <x v="54"/>
          </reference>
        </references>
      </pivotArea>
    </format>
    <format dxfId="796">
      <pivotArea dataOnly="0" labelOnly="1" outline="0" fieldPosition="0">
        <references count="3">
          <reference field="13" count="1">
            <x v="1"/>
          </reference>
          <reference field="16" count="1" selected="0">
            <x v="8"/>
          </reference>
          <reference field="20" count="1" selected="0">
            <x v="41"/>
          </reference>
        </references>
      </pivotArea>
    </format>
    <format dxfId="795">
      <pivotArea dataOnly="0" labelOnly="1" outline="0" fieldPosition="0">
        <references count="3">
          <reference field="13" count="1">
            <x v="4"/>
          </reference>
          <reference field="16" count="1" selected="0">
            <x v="10"/>
          </reference>
          <reference field="20" count="1" selected="0">
            <x v="14"/>
          </reference>
        </references>
      </pivotArea>
    </format>
    <format dxfId="794">
      <pivotArea dataOnly="0" labelOnly="1" outline="0" fieldPosition="0">
        <references count="3">
          <reference field="13" count="1">
            <x v="1"/>
          </reference>
          <reference field="16" count="1" selected="0">
            <x v="11"/>
          </reference>
          <reference field="20" count="1" selected="0">
            <x v="9"/>
          </reference>
        </references>
      </pivotArea>
    </format>
    <format dxfId="793">
      <pivotArea dataOnly="0" labelOnly="1" outline="0" fieldPosition="0">
        <references count="3">
          <reference field="13" count="1">
            <x v="7"/>
          </reference>
          <reference field="16" count="1" selected="0">
            <x v="11"/>
          </reference>
          <reference field="20" count="1" selected="0">
            <x v="10"/>
          </reference>
        </references>
      </pivotArea>
    </format>
    <format dxfId="792">
      <pivotArea dataOnly="0" labelOnly="1" outline="0" fieldPosition="0">
        <references count="3">
          <reference field="13" count="1">
            <x v="4"/>
          </reference>
          <reference field="16" count="1" selected="0">
            <x v="11"/>
          </reference>
          <reference field="20" count="1" selected="0">
            <x v="17"/>
          </reference>
        </references>
      </pivotArea>
    </format>
    <format dxfId="791">
      <pivotArea dataOnly="0" labelOnly="1" outline="0" fieldPosition="0">
        <references count="3">
          <reference field="13" count="1">
            <x v="7"/>
          </reference>
          <reference field="16" count="1" selected="0">
            <x v="11"/>
          </reference>
          <reference field="20" count="1" selected="0">
            <x v="45"/>
          </reference>
        </references>
      </pivotArea>
    </format>
    <format dxfId="790">
      <pivotArea dataOnly="0" labelOnly="1" outline="0" fieldPosition="0">
        <references count="3">
          <reference field="13" count="1">
            <x v="1"/>
          </reference>
          <reference field="16" count="1" selected="0">
            <x v="12"/>
          </reference>
          <reference field="20" count="1" selected="0">
            <x v="0"/>
          </reference>
        </references>
      </pivotArea>
    </format>
    <format dxfId="789">
      <pivotArea dataOnly="0" labelOnly="1" outline="0" fieldPosition="0">
        <references count="3">
          <reference field="13" count="1">
            <x v="5"/>
          </reference>
          <reference field="16" count="1" selected="0">
            <x v="12"/>
          </reference>
          <reference field="20" count="1" selected="0">
            <x v="3"/>
          </reference>
        </references>
      </pivotArea>
    </format>
    <format dxfId="788">
      <pivotArea dataOnly="0" labelOnly="1" outline="0" fieldPosition="0">
        <references count="3">
          <reference field="13" count="1">
            <x v="1"/>
          </reference>
          <reference field="16" count="1" selected="0">
            <x v="12"/>
          </reference>
          <reference field="20" count="1" selected="0">
            <x v="4"/>
          </reference>
        </references>
      </pivotArea>
    </format>
    <format dxfId="787">
      <pivotArea dataOnly="0" labelOnly="1" outline="0" fieldPosition="0">
        <references count="3">
          <reference field="13" count="1">
            <x v="5"/>
          </reference>
          <reference field="16" count="1" selected="0">
            <x v="12"/>
          </reference>
          <reference field="20" count="1" selected="0">
            <x v="27"/>
          </reference>
        </references>
      </pivotArea>
    </format>
    <format dxfId="786">
      <pivotArea dataOnly="0" labelOnly="1" outline="0" fieldPosition="0">
        <references count="3">
          <reference field="13" count="1">
            <x v="1"/>
          </reference>
          <reference field="16" count="1" selected="0">
            <x v="12"/>
          </reference>
          <reference field="20" count="1" selected="0">
            <x v="28"/>
          </reference>
        </references>
      </pivotArea>
    </format>
    <format dxfId="785">
      <pivotArea dataOnly="0" labelOnly="1" outline="0" fieldPosition="0">
        <references count="3">
          <reference field="13" count="1">
            <x v="5"/>
          </reference>
          <reference field="16" count="1" selected="0">
            <x v="12"/>
          </reference>
          <reference field="20" count="1" selected="0">
            <x v="49"/>
          </reference>
        </references>
      </pivotArea>
    </format>
    <format dxfId="784">
      <pivotArea dataOnly="0" labelOnly="1" outline="0" fieldPosition="0">
        <references count="3">
          <reference field="13" count="1">
            <x v="1"/>
          </reference>
          <reference field="16" count="1" selected="0">
            <x v="13"/>
          </reference>
          <reference field="20" count="1" selected="0">
            <x v="20"/>
          </reference>
        </references>
      </pivotArea>
    </format>
    <format dxfId="783">
      <pivotArea dataOnly="0" labelOnly="1" outline="0" fieldPosition="0">
        <references count="3">
          <reference field="13" count="1">
            <x v="4"/>
          </reference>
          <reference field="16" count="1" selected="0">
            <x v="15"/>
          </reference>
          <reference field="20" count="1" selected="0">
            <x v="22"/>
          </reference>
        </references>
      </pivotArea>
    </format>
    <format dxfId="782">
      <pivotArea dataOnly="0" labelOnly="1" outline="0" fieldPosition="0">
        <references count="3">
          <reference field="13" count="1">
            <x v="0"/>
          </reference>
          <reference field="16" count="1" selected="0">
            <x v="16"/>
          </reference>
          <reference field="20" count="1" selected="0">
            <x v="19"/>
          </reference>
        </references>
      </pivotArea>
    </format>
    <format dxfId="781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0"/>
          </reference>
          <reference field="20" count="1" selected="0">
            <x v="12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780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16"/>
          </reference>
          <reference field="24" count="1" selected="0">
            <x v="53"/>
          </reference>
          <reference field="25" count="1">
            <x v="108"/>
          </reference>
        </references>
      </pivotArea>
    </format>
    <format dxfId="779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16"/>
          </reference>
          <reference field="24" count="1" selected="0">
            <x v="62"/>
          </reference>
          <reference field="25" count="1">
            <x v="94"/>
          </reference>
        </references>
      </pivotArea>
    </format>
    <format dxfId="778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16"/>
          </reference>
          <reference field="24" count="1" selected="0">
            <x v="87"/>
          </reference>
          <reference field="25" count="1">
            <x v="91"/>
          </reference>
        </references>
      </pivotArea>
    </format>
    <format dxfId="777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20"/>
          </reference>
          <reference field="25" count="1">
            <x v="77"/>
          </reference>
        </references>
      </pivotArea>
    </format>
    <format dxfId="776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40"/>
          </reference>
          <reference field="25" count="1">
            <x v="118"/>
          </reference>
        </references>
      </pivotArea>
    </format>
    <format dxfId="775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42"/>
          </reference>
          <reference field="25" count="1">
            <x v="62"/>
          </reference>
        </references>
      </pivotArea>
    </format>
    <format dxfId="774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43"/>
          </reference>
          <reference field="25" count="1">
            <x v="73"/>
          </reference>
        </references>
      </pivotArea>
    </format>
    <format dxfId="773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52"/>
          </reference>
          <reference field="25" count="1">
            <x v="104"/>
          </reference>
        </references>
      </pivotArea>
    </format>
    <format dxfId="772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67"/>
          </reference>
          <reference field="25" count="1">
            <x v="109"/>
          </reference>
        </references>
      </pivotArea>
    </format>
    <format dxfId="771">
      <pivotArea dataOnly="0" labelOnly="1" outline="0" fieldPosition="0">
        <references count="5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1" selected="0">
            <x v="90"/>
          </reference>
          <reference field="25" count="1">
            <x v="28"/>
          </reference>
        </references>
      </pivotArea>
    </format>
    <format dxfId="770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2"/>
          </reference>
          <reference field="20" count="1" selected="0">
            <x v="1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769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768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1" selected="0">
            <x v="45"/>
          </reference>
          <reference field="25" count="1">
            <x v="81"/>
          </reference>
        </references>
      </pivotArea>
    </format>
    <format dxfId="767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766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1" selected="0">
            <x v="96"/>
          </reference>
          <reference field="25" count="1">
            <x v="11"/>
          </reference>
        </references>
      </pivotArea>
    </format>
    <format dxfId="765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1" selected="0">
            <x v="108"/>
          </reference>
          <reference field="25" count="1">
            <x v="41"/>
          </reference>
        </references>
      </pivotArea>
    </format>
    <format dxfId="764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6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763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6"/>
          </reference>
          <reference field="24" count="1" selected="0">
            <x v="97"/>
          </reference>
          <reference field="25" count="1">
            <x v="12"/>
          </reference>
        </references>
      </pivotArea>
    </format>
    <format dxfId="762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7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761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13"/>
          </reference>
          <reference field="24" count="1" selected="0">
            <x v="63"/>
          </reference>
          <reference field="25" count="1">
            <x v="99"/>
          </reference>
        </references>
      </pivotArea>
    </format>
    <format dxfId="760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13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759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1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758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757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1" selected="0">
            <x v="35"/>
          </reference>
          <reference field="25" count="1">
            <x v="59"/>
          </reference>
        </references>
      </pivotArea>
    </format>
    <format dxfId="756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755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1" selected="0">
            <x v="45"/>
          </reference>
          <reference field="25" count="1">
            <x v="81"/>
          </reference>
        </references>
      </pivotArea>
    </format>
    <format dxfId="754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753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9"/>
          </reference>
          <reference field="24" count="1" selected="0">
            <x v="95"/>
          </reference>
          <reference field="25" count="1">
            <x v="14"/>
          </reference>
        </references>
      </pivotArea>
    </format>
    <format dxfId="752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5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751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21"/>
          </reference>
          <reference field="25" count="1">
            <x v="76"/>
          </reference>
        </references>
      </pivotArea>
    </format>
    <format dxfId="750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22"/>
          </reference>
          <reference field="25" count="1">
            <x v="80"/>
          </reference>
        </references>
      </pivotArea>
    </format>
    <format dxfId="749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23"/>
          </reference>
          <reference field="25" count="1">
            <x v="70"/>
          </reference>
        </references>
      </pivotArea>
    </format>
    <format dxfId="748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26"/>
          </reference>
          <reference field="25" count="1">
            <x v="15"/>
          </reference>
        </references>
      </pivotArea>
    </format>
    <format dxfId="747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27"/>
          </reference>
          <reference field="25" count="1">
            <x v="119"/>
          </reference>
        </references>
      </pivotArea>
    </format>
    <format dxfId="746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37"/>
          </reference>
          <reference field="25" count="1">
            <x v="37"/>
          </reference>
        </references>
      </pivotArea>
    </format>
    <format dxfId="745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744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743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57"/>
          </reference>
          <reference field="25" count="1">
            <x v="7"/>
          </reference>
        </references>
      </pivotArea>
    </format>
    <format dxfId="742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741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" selected="0">
            <x v="102"/>
          </reference>
          <reference field="25" count="1">
            <x v="35"/>
          </reference>
        </references>
      </pivotArea>
    </format>
    <format dxfId="740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8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739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8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738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15"/>
          </reference>
          <reference field="24" count="1" selected="0">
            <x v="93"/>
          </reference>
          <reference field="25" count="1">
            <x v="111"/>
          </reference>
        </references>
      </pivotArea>
    </format>
    <format dxfId="737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9"/>
          </reference>
          <reference field="24" count="1" selected="0">
            <x v="93"/>
          </reference>
          <reference field="25" count="1">
            <x v="111"/>
          </reference>
        </references>
      </pivotArea>
    </format>
    <format dxfId="736">
      <pivotArea dataOnly="0" labelOnly="1" outline="0" fieldPosition="0">
        <references count="5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33"/>
          </reference>
          <reference field="24" count="1" selected="0">
            <x v="33"/>
          </reference>
          <reference field="25" count="1">
            <x v="36"/>
          </reference>
        </references>
      </pivotArea>
    </format>
    <format dxfId="73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4"/>
          </reference>
          <reference field="20" count="1" selected="0">
            <x v="46"/>
          </reference>
          <reference field="24" count="1" selected="0">
            <x v="21"/>
          </reference>
          <reference field="25" count="1">
            <x v="76"/>
          </reference>
        </references>
      </pivotArea>
    </format>
    <format dxfId="73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4"/>
          </reference>
          <reference field="20" count="1" selected="0">
            <x v="46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73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4"/>
          </reference>
          <reference field="20" count="1" selected="0">
            <x v="46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73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4"/>
          </reference>
          <reference field="20" count="1" selected="0">
            <x v="46"/>
          </reference>
          <reference field="24" count="1" selected="0">
            <x v="79"/>
          </reference>
          <reference field="25" count="1">
            <x v="47"/>
          </reference>
        </references>
      </pivotArea>
    </format>
    <format dxfId="731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18"/>
          </reference>
          <reference field="25" count="1">
            <x v="57"/>
          </reference>
        </references>
      </pivotArea>
    </format>
    <format dxfId="730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21"/>
          </reference>
          <reference field="25" count="1">
            <x v="76"/>
          </reference>
        </references>
      </pivotArea>
    </format>
    <format dxfId="729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33"/>
          </reference>
          <reference field="25" count="1">
            <x v="36"/>
          </reference>
        </references>
      </pivotArea>
    </format>
    <format dxfId="728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38"/>
          </reference>
          <reference field="25" count="1">
            <x v="71"/>
          </reference>
        </references>
      </pivotArea>
    </format>
    <format dxfId="727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726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725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108"/>
          </reference>
          <reference field="25" count="1">
            <x v="41"/>
          </reference>
        </references>
      </pivotArea>
    </format>
    <format dxfId="724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1" selected="0">
            <x v="110"/>
          </reference>
          <reference field="25" count="1">
            <x v="4"/>
          </reference>
        </references>
      </pivotArea>
    </format>
    <format dxfId="72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16"/>
          </reference>
          <reference field="25" count="1">
            <x v="61"/>
          </reference>
        </references>
      </pivotArea>
    </format>
    <format dxfId="72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28"/>
          </reference>
          <reference field="25" count="1">
            <x v="54"/>
          </reference>
        </references>
      </pivotArea>
    </format>
    <format dxfId="72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72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71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71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46"/>
          </reference>
          <reference field="25" count="1">
            <x v="82"/>
          </reference>
        </references>
      </pivotArea>
    </format>
    <format dxfId="71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51"/>
          </reference>
          <reference field="25" count="1">
            <x v="114"/>
          </reference>
        </references>
      </pivotArea>
    </format>
    <format dxfId="71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64"/>
          </reference>
          <reference field="25" count="1">
            <x v="93"/>
          </reference>
        </references>
      </pivotArea>
    </format>
    <format dxfId="71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75"/>
          </reference>
          <reference field="25" count="1">
            <x v="45"/>
          </reference>
        </references>
      </pivotArea>
    </format>
    <format dxfId="71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100"/>
          </reference>
          <reference field="25" count="1">
            <x v="32"/>
          </reference>
        </references>
      </pivotArea>
    </format>
    <format dxfId="71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" selected="0">
            <x v="106"/>
          </reference>
          <reference field="25" count="1">
            <x v="33"/>
          </reference>
        </references>
      </pivotArea>
    </format>
    <format dxfId="71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1" selected="0">
            <x v="55"/>
          </reference>
          <reference field="25" count="1">
            <x v="8"/>
          </reference>
        </references>
      </pivotArea>
    </format>
    <format dxfId="71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1" selected="0">
            <x v="61"/>
          </reference>
          <reference field="25" count="1">
            <x v="96"/>
          </reference>
        </references>
      </pivotArea>
    </format>
    <format dxfId="71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1" selected="0">
            <x v="109"/>
          </reference>
          <reference field="25" count="1">
            <x v="67"/>
          </reference>
        </references>
      </pivotArea>
    </format>
    <format dxfId="70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1" selected="0">
            <x v="112"/>
          </reference>
          <reference field="25" count="1">
            <x v="110"/>
          </reference>
        </references>
      </pivotArea>
    </format>
    <format dxfId="70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1" selected="0">
            <x v="113"/>
          </reference>
          <reference field="25" count="1">
            <x v="50"/>
          </reference>
        </references>
      </pivotArea>
    </format>
    <format dxfId="707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2"/>
          </reference>
          <reference field="24" count="1" selected="0">
            <x v="114"/>
          </reference>
          <reference field="25" count="1">
            <x v="29"/>
          </reference>
        </references>
      </pivotArea>
    </format>
    <format dxfId="70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2"/>
          </reference>
          <reference field="24" count="1" selected="0">
            <x v="115"/>
          </reference>
          <reference field="25" count="1">
            <x v="21"/>
          </reference>
        </references>
      </pivotArea>
    </format>
    <format dxfId="70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2"/>
          </reference>
          <reference field="24" count="1" selected="0">
            <x v="116"/>
          </reference>
          <reference field="25" count="1">
            <x v="22"/>
          </reference>
        </references>
      </pivotArea>
    </format>
    <format dxfId="70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7"/>
          </reference>
          <reference field="24" count="1" selected="0">
            <x v="114"/>
          </reference>
          <reference field="25" count="1">
            <x v="29"/>
          </reference>
        </references>
      </pivotArea>
    </format>
    <format dxfId="70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7"/>
          </reference>
          <reference field="24" count="1" selected="0">
            <x v="116"/>
          </reference>
          <reference field="25" count="1">
            <x v="22"/>
          </reference>
        </references>
      </pivotArea>
    </format>
    <format dxfId="70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3"/>
          </reference>
          <reference field="24" count="1" selected="0">
            <x v="17"/>
          </reference>
          <reference field="25" count="1">
            <x v="53"/>
          </reference>
        </references>
      </pivotArea>
    </format>
    <format dxfId="70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3"/>
          </reference>
          <reference field="24" count="1" selected="0">
            <x v="40"/>
          </reference>
          <reference field="25" count="1">
            <x v="118"/>
          </reference>
        </references>
      </pivotArea>
    </format>
    <format dxfId="70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3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699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3"/>
          </reference>
          <reference field="24" count="1" selected="0">
            <x v="80"/>
          </reference>
          <reference field="25" count="1">
            <x v="101"/>
          </reference>
        </references>
      </pivotArea>
    </format>
    <format dxfId="698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7"/>
          </reference>
          <reference field="24" count="1" selected="0">
            <x v="28"/>
          </reference>
          <reference field="25" count="1">
            <x v="54"/>
          </reference>
        </references>
      </pivotArea>
    </format>
    <format dxfId="697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7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69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7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69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7"/>
          </reference>
          <reference field="24" count="1" selected="0">
            <x v="50"/>
          </reference>
          <reference field="25" count="1">
            <x v="31"/>
          </reference>
        </references>
      </pivotArea>
    </format>
    <format dxfId="69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24"/>
          </reference>
          <reference field="25" count="1">
            <x v="78"/>
          </reference>
        </references>
      </pivotArea>
    </format>
    <format dxfId="69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25"/>
          </reference>
          <reference field="25" count="1">
            <x v="16"/>
          </reference>
        </references>
      </pivotArea>
    </format>
    <format dxfId="69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29"/>
          </reference>
          <reference field="25" count="1">
            <x v="9"/>
          </reference>
        </references>
      </pivotArea>
    </format>
    <format dxfId="69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69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689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688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48"/>
          </reference>
          <reference field="25" count="1">
            <x v="83"/>
          </reference>
        </references>
      </pivotArea>
    </format>
    <format dxfId="687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57"/>
          </reference>
          <reference field="25" count="1">
            <x v="7"/>
          </reference>
        </references>
      </pivotArea>
    </format>
    <format dxfId="68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1" selected="0">
            <x v="65"/>
          </reference>
          <reference field="25" count="1">
            <x v="102"/>
          </reference>
        </references>
      </pivotArea>
    </format>
    <format dxfId="68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7"/>
          </reference>
          <reference field="25" count="1">
            <x v="53"/>
          </reference>
        </references>
      </pivotArea>
    </format>
    <format dxfId="68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25"/>
          </reference>
          <reference field="25" count="1">
            <x v="16"/>
          </reference>
        </references>
      </pivotArea>
    </format>
    <format dxfId="68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0"/>
          </reference>
          <reference field="25" count="1">
            <x v="55"/>
          </reference>
        </references>
      </pivotArea>
    </format>
    <format dxfId="68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68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3"/>
          </reference>
          <reference field="25" count="1">
            <x v="36"/>
          </reference>
        </references>
      </pivotArea>
    </format>
    <format dxfId="68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4"/>
          </reference>
          <reference field="25" count="1">
            <x v="63"/>
          </reference>
        </references>
      </pivotArea>
    </format>
    <format dxfId="679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5"/>
          </reference>
          <reference field="25" count="1">
            <x v="59"/>
          </reference>
        </references>
      </pivotArea>
    </format>
    <format dxfId="678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37"/>
          </reference>
          <reference field="25" count="1">
            <x v="37"/>
          </reference>
        </references>
      </pivotArea>
    </format>
    <format dxfId="677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40"/>
          </reference>
          <reference field="25" count="1">
            <x v="118"/>
          </reference>
        </references>
      </pivotArea>
    </format>
    <format dxfId="67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67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67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64"/>
          </reference>
          <reference field="25" count="1">
            <x v="93"/>
          </reference>
        </references>
      </pivotArea>
    </format>
    <format dxfId="67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67"/>
          </reference>
          <reference field="25" count="1">
            <x v="109"/>
          </reference>
        </references>
      </pivotArea>
    </format>
    <format dxfId="67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76"/>
          </reference>
          <reference field="25" count="1">
            <x v="46"/>
          </reference>
        </references>
      </pivotArea>
    </format>
    <format dxfId="671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78"/>
          </reference>
          <reference field="25" count="1">
            <x v="86"/>
          </reference>
        </references>
      </pivotArea>
    </format>
    <format dxfId="670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80"/>
          </reference>
          <reference field="25" count="1">
            <x v="101"/>
          </reference>
        </references>
      </pivotArea>
    </format>
    <format dxfId="669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02"/>
          </reference>
          <reference field="25" count="1">
            <x v="35"/>
          </reference>
        </references>
      </pivotArea>
    </format>
    <format dxfId="668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03"/>
          </reference>
          <reference field="25" count="1">
            <x v="48"/>
          </reference>
        </references>
      </pivotArea>
    </format>
    <format dxfId="667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05"/>
          </reference>
          <reference field="25" count="1">
            <x v="52"/>
          </reference>
        </references>
      </pivotArea>
    </format>
    <format dxfId="66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07"/>
          </reference>
          <reference field="25" count="1">
            <x v="34"/>
          </reference>
        </references>
      </pivotArea>
    </format>
    <format dxfId="66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1" selected="0">
            <x v="109"/>
          </reference>
          <reference field="25" count="1">
            <x v="67"/>
          </reference>
        </references>
      </pivotArea>
    </format>
    <format dxfId="664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24"/>
          </reference>
          <reference field="25" count="1">
            <x v="78"/>
          </reference>
        </references>
      </pivotArea>
    </format>
    <format dxfId="663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25"/>
          </reference>
          <reference field="25" count="1">
            <x v="16"/>
          </reference>
        </references>
      </pivotArea>
    </format>
    <format dxfId="662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28"/>
          </reference>
          <reference field="25" count="1">
            <x v="54"/>
          </reference>
        </references>
      </pivotArea>
    </format>
    <format dxfId="661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29"/>
          </reference>
          <reference field="25" count="1">
            <x v="9"/>
          </reference>
        </references>
      </pivotArea>
    </format>
    <format dxfId="660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659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32"/>
          </reference>
          <reference field="25" count="1">
            <x v="79"/>
          </reference>
        </references>
      </pivotArea>
    </format>
    <format dxfId="658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36"/>
          </reference>
          <reference field="25" count="1">
            <x v="58"/>
          </reference>
        </references>
      </pivotArea>
    </format>
    <format dxfId="657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37"/>
          </reference>
          <reference field="25" count="1">
            <x v="37"/>
          </reference>
        </references>
      </pivotArea>
    </format>
    <format dxfId="656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655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654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49"/>
          </reference>
          <reference field="25" count="1">
            <x v="85"/>
          </reference>
        </references>
      </pivotArea>
    </format>
    <format dxfId="653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50"/>
          </reference>
          <reference field="25" count="1">
            <x v="31"/>
          </reference>
        </references>
      </pivotArea>
    </format>
    <format dxfId="652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57"/>
          </reference>
          <reference field="25" count="1">
            <x v="7"/>
          </reference>
        </references>
      </pivotArea>
    </format>
    <format dxfId="651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59"/>
          </reference>
          <reference field="25" count="1">
            <x v="107"/>
          </reference>
        </references>
      </pivotArea>
    </format>
    <format dxfId="650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60"/>
          </reference>
          <reference field="25" count="1">
            <x v="98"/>
          </reference>
        </references>
      </pivotArea>
    </format>
    <format dxfId="649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66"/>
          </reference>
          <reference field="25" count="1">
            <x v="105"/>
          </reference>
        </references>
      </pivotArea>
    </format>
    <format dxfId="648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79"/>
          </reference>
          <reference field="25" count="1">
            <x v="47"/>
          </reference>
        </references>
      </pivotArea>
    </format>
    <format dxfId="647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86"/>
          </reference>
          <reference field="25" count="1">
            <x v="43"/>
          </reference>
        </references>
      </pivotArea>
    </format>
    <format dxfId="646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89"/>
          </reference>
          <reference field="25" count="1">
            <x v="72"/>
          </reference>
        </references>
      </pivotArea>
    </format>
    <format dxfId="645">
      <pivotArea dataOnly="0" labelOnly="1" outline="0" fieldPosition="0">
        <references count="5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1" selected="0">
            <x v="104"/>
          </reference>
          <reference field="25" count="1">
            <x v="51"/>
          </reference>
        </references>
      </pivotArea>
    </format>
    <format dxfId="644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8"/>
          </reference>
          <reference field="20" count="1" selected="0">
            <x v="41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643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9"/>
          </reference>
          <reference field="20" count="1" selected="0">
            <x v="11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64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15"/>
          </reference>
          <reference field="25" count="1">
            <x v="60"/>
          </reference>
        </references>
      </pivotArea>
    </format>
    <format dxfId="64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17"/>
          </reference>
          <reference field="25" count="1">
            <x v="53"/>
          </reference>
        </references>
      </pivotArea>
    </format>
    <format dxfId="64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20"/>
          </reference>
          <reference field="25" count="1">
            <x v="77"/>
          </reference>
        </references>
      </pivotArea>
    </format>
    <format dxfId="63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25"/>
          </reference>
          <reference field="25" count="1">
            <x v="16"/>
          </reference>
        </references>
      </pivotArea>
    </format>
    <format dxfId="63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27"/>
          </reference>
          <reference field="25" count="1">
            <x v="119"/>
          </reference>
        </references>
      </pivotArea>
    </format>
    <format dxfId="63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28"/>
          </reference>
          <reference field="25" count="1">
            <x v="54"/>
          </reference>
        </references>
      </pivotArea>
    </format>
    <format dxfId="63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29"/>
          </reference>
          <reference field="25" count="1">
            <x v="9"/>
          </reference>
        </references>
      </pivotArea>
    </format>
    <format dxfId="63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63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33"/>
          </reference>
          <reference field="25" count="1">
            <x v="36"/>
          </reference>
        </references>
      </pivotArea>
    </format>
    <format dxfId="63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39"/>
          </reference>
          <reference field="25" count="1">
            <x v="17"/>
          </reference>
        </references>
      </pivotArea>
    </format>
    <format dxfId="63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63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47"/>
          </reference>
          <reference field="25" count="1">
            <x v="84"/>
          </reference>
        </references>
      </pivotArea>
    </format>
    <format dxfId="63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49"/>
          </reference>
          <reference field="25" count="1">
            <x v="85"/>
          </reference>
        </references>
      </pivotArea>
    </format>
    <format dxfId="62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0"/>
          </reference>
          <reference field="25" count="1">
            <x v="31"/>
          </reference>
        </references>
      </pivotArea>
    </format>
    <format dxfId="62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1"/>
          </reference>
          <reference field="25" count="1">
            <x v="114"/>
          </reference>
        </references>
      </pivotArea>
    </format>
    <format dxfId="62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2"/>
          </reference>
          <reference field="25" count="1">
            <x v="104"/>
          </reference>
        </references>
      </pivotArea>
    </format>
    <format dxfId="62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4"/>
          </reference>
          <reference field="25" count="1">
            <x v="5"/>
          </reference>
        </references>
      </pivotArea>
    </format>
    <format dxfId="62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5"/>
          </reference>
          <reference field="25" count="1">
            <x v="8"/>
          </reference>
        </references>
      </pivotArea>
    </format>
    <format dxfId="62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6"/>
          </reference>
          <reference field="25" count="1">
            <x v="6"/>
          </reference>
        </references>
      </pivotArea>
    </format>
    <format dxfId="62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59"/>
          </reference>
          <reference field="25" count="1">
            <x v="107"/>
          </reference>
        </references>
      </pivotArea>
    </format>
    <format dxfId="62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61"/>
          </reference>
          <reference field="25" count="1">
            <x v="96"/>
          </reference>
        </references>
      </pivotArea>
    </format>
    <format dxfId="62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1"/>
          </reference>
          <reference field="25" count="1">
            <x v="90"/>
          </reference>
        </references>
      </pivotArea>
    </format>
    <format dxfId="62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2"/>
          </reference>
          <reference field="25" count="1">
            <x v="89"/>
          </reference>
        </references>
      </pivotArea>
    </format>
    <format dxfId="61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3"/>
          </reference>
          <reference field="25" count="1">
            <x v="18"/>
          </reference>
        </references>
      </pivotArea>
    </format>
    <format dxfId="61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4"/>
          </reference>
          <reference field="25" count="1">
            <x v="20"/>
          </reference>
        </references>
      </pivotArea>
    </format>
    <format dxfId="61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7"/>
          </reference>
          <reference field="25" count="1">
            <x v="87"/>
          </reference>
        </references>
      </pivotArea>
    </format>
    <format dxfId="61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79"/>
          </reference>
          <reference field="25" count="1">
            <x v="47"/>
          </reference>
        </references>
      </pivotArea>
    </format>
    <format dxfId="61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82"/>
          </reference>
          <reference field="25" count="1">
            <x v="97"/>
          </reference>
        </references>
      </pivotArea>
    </format>
    <format dxfId="61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86"/>
          </reference>
          <reference field="25" count="1">
            <x v="43"/>
          </reference>
        </references>
      </pivotArea>
    </format>
    <format dxfId="61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87"/>
          </reference>
          <reference field="25" count="1">
            <x v="91"/>
          </reference>
        </references>
      </pivotArea>
    </format>
    <format dxfId="61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90"/>
          </reference>
          <reference field="25" count="1">
            <x v="28"/>
          </reference>
        </references>
      </pivotArea>
    </format>
    <format dxfId="61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99"/>
          </reference>
          <reference field="25" count="1">
            <x v="64"/>
          </reference>
        </references>
      </pivotArea>
    </format>
    <format dxfId="61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1" selected="0">
            <x v="101"/>
          </reference>
          <reference field="25" count="1">
            <x v="69"/>
          </reference>
        </references>
      </pivotArea>
    </format>
    <format dxfId="60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23"/>
          </reference>
          <reference field="24" count="1" selected="0">
            <x v="39"/>
          </reference>
          <reference field="25" count="1">
            <x v="17"/>
          </reference>
        </references>
      </pivotArea>
    </format>
    <format dxfId="60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24"/>
          </reference>
          <reference field="24" count="1" selected="0">
            <x v="39"/>
          </reference>
          <reference field="25" count="1">
            <x v="17"/>
          </reference>
        </references>
      </pivotArea>
    </format>
    <format dxfId="60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0"/>
          </reference>
          <reference field="25" count="1">
            <x v="25"/>
          </reference>
        </references>
      </pivotArea>
    </format>
    <format dxfId="60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"/>
          </reference>
          <reference field="25" count="1">
            <x v="112"/>
          </reference>
        </references>
      </pivotArea>
    </format>
    <format dxfId="60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2"/>
          </reference>
          <reference field="25" count="1">
            <x v="113"/>
          </reference>
        </references>
      </pivotArea>
    </format>
    <format dxfId="60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3"/>
          </reference>
          <reference field="25" count="1">
            <x v="88"/>
          </reference>
        </references>
      </pivotArea>
    </format>
    <format dxfId="60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4"/>
          </reference>
          <reference field="25" count="1">
            <x v="75"/>
          </reference>
        </references>
      </pivotArea>
    </format>
    <format dxfId="60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5"/>
          </reference>
          <reference field="25" count="1">
            <x v="39"/>
          </reference>
        </references>
      </pivotArea>
    </format>
    <format dxfId="60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6"/>
          </reference>
          <reference field="25" count="1">
            <x v="42"/>
          </reference>
        </references>
      </pivotArea>
    </format>
    <format dxfId="60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7"/>
          </reference>
          <reference field="25" count="1">
            <x v="19"/>
          </reference>
        </references>
      </pivotArea>
    </format>
    <format dxfId="59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8"/>
          </reference>
          <reference field="25" count="1">
            <x v="23"/>
          </reference>
        </references>
      </pivotArea>
    </format>
    <format dxfId="59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9"/>
          </reference>
          <reference field="25" count="1">
            <x v="24"/>
          </reference>
        </references>
      </pivotArea>
    </format>
    <format dxfId="59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0"/>
          </reference>
          <reference field="25" count="1">
            <x v="2"/>
          </reference>
        </references>
      </pivotArea>
    </format>
    <format dxfId="59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1"/>
          </reference>
          <reference field="25" count="1">
            <x v="1"/>
          </reference>
        </references>
      </pivotArea>
    </format>
    <format dxfId="59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2"/>
          </reference>
          <reference field="25" count="1">
            <x v="3"/>
          </reference>
        </references>
      </pivotArea>
    </format>
    <format dxfId="59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3"/>
          </reference>
          <reference field="25" count="1">
            <x v="44"/>
          </reference>
        </references>
      </pivotArea>
    </format>
    <format dxfId="59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" selected="0">
            <x v="14"/>
          </reference>
          <reference field="25" count="1">
            <x v="65"/>
          </reference>
        </references>
      </pivotArea>
    </format>
    <format dxfId="592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1"/>
          </reference>
          <reference field="20" count="1" selected="0">
            <x v="9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591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1"/>
          </reference>
          <reference field="20" count="1" selected="0">
            <x v="9"/>
          </reference>
          <reference field="24" count="1" selected="0">
            <x v="97"/>
          </reference>
          <reference field="25" count="1">
            <x v="12"/>
          </reference>
        </references>
      </pivotArea>
    </format>
    <format dxfId="590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10"/>
          </reference>
          <reference field="24" count="1" selected="0">
            <x v="20"/>
          </reference>
          <reference field="25" count="1">
            <x v="77"/>
          </reference>
        </references>
      </pivotArea>
    </format>
    <format dxfId="589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10"/>
          </reference>
          <reference field="24" count="1" selected="0">
            <x v="58"/>
          </reference>
          <reference field="25" count="1">
            <x v="66"/>
          </reference>
        </references>
      </pivotArea>
    </format>
    <format dxfId="588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10"/>
          </reference>
          <reference field="24" count="1" selected="0">
            <x v="80"/>
          </reference>
          <reference field="25" count="1">
            <x v="101"/>
          </reference>
        </references>
      </pivotArea>
    </format>
    <format dxfId="587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10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58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17"/>
          </reference>
          <reference field="24" count="1" selected="0">
            <x v="67"/>
          </reference>
          <reference field="25" count="1">
            <x v="109"/>
          </reference>
        </references>
      </pivotArea>
    </format>
    <format dxfId="58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17"/>
          </reference>
          <reference field="24" count="1" selected="0">
            <x v="81"/>
          </reference>
          <reference field="25" count="1">
            <x v="26"/>
          </reference>
        </references>
      </pivotArea>
    </format>
    <format dxfId="58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17"/>
          </reference>
          <reference field="24" count="1" selected="0">
            <x v="83"/>
          </reference>
          <reference field="25" count="1">
            <x v="100"/>
          </reference>
        </references>
      </pivotArea>
    </format>
    <format dxfId="58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17"/>
          </reference>
          <reference field="24" count="1" selected="0">
            <x v="84"/>
          </reference>
          <reference field="25" count="1">
            <x v="92"/>
          </reference>
        </references>
      </pivotArea>
    </format>
    <format dxfId="58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21"/>
          </reference>
          <reference field="24" count="1" selected="0">
            <x v="40"/>
          </reference>
          <reference field="25" count="1">
            <x v="118"/>
          </reference>
        </references>
      </pivotArea>
    </format>
    <format dxfId="58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21"/>
          </reference>
          <reference field="24" count="1" selected="0">
            <x v="64"/>
          </reference>
          <reference field="25" count="1">
            <x v="93"/>
          </reference>
        </references>
      </pivotArea>
    </format>
    <format dxfId="58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38"/>
          </reference>
          <reference field="24" count="1" selected="0">
            <x v="67"/>
          </reference>
          <reference field="25" count="1">
            <x v="109"/>
          </reference>
        </references>
      </pivotArea>
    </format>
    <format dxfId="579">
      <pivotArea dataOnly="0" labelOnly="1" outline="0" fieldPosition="0">
        <references count="5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45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578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0"/>
          </reference>
          <reference field="24" count="1" selected="0">
            <x v="67"/>
          </reference>
          <reference field="25" count="1">
            <x v="109"/>
          </reference>
        </references>
      </pivotArea>
    </format>
    <format dxfId="577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0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57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1" selected="0">
            <x v="20"/>
          </reference>
          <reference field="25" count="1">
            <x v="77"/>
          </reference>
        </references>
      </pivotArea>
    </format>
    <format dxfId="57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1" selected="0">
            <x v="28"/>
          </reference>
          <reference field="25" count="1">
            <x v="54"/>
          </reference>
        </references>
      </pivotArea>
    </format>
    <format dxfId="57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1" selected="0">
            <x v="29"/>
          </reference>
          <reference field="25" count="1">
            <x v="9"/>
          </reference>
        </references>
      </pivotArea>
    </format>
    <format dxfId="57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1" selected="0">
            <x v="47"/>
          </reference>
          <reference field="25" count="1">
            <x v="84"/>
          </reference>
        </references>
      </pivotArea>
    </format>
    <format dxfId="57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1" selected="0">
            <x v="79"/>
          </reference>
          <reference field="25" count="1">
            <x v="47"/>
          </reference>
        </references>
      </pivotArea>
    </format>
    <format dxfId="571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4"/>
          </reference>
          <reference field="24" count="1" selected="0">
            <x v="97"/>
          </reference>
          <reference field="25" count="1">
            <x v="12"/>
          </reference>
        </references>
      </pivotArea>
    </format>
    <format dxfId="570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18"/>
          </reference>
          <reference field="24" count="1" selected="0">
            <x v="68"/>
          </reference>
          <reference field="25" count="1">
            <x v="106"/>
          </reference>
        </references>
      </pivotArea>
    </format>
    <format dxfId="569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25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568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25"/>
          </reference>
          <reference field="24" count="1" selected="0">
            <x v="93"/>
          </reference>
          <reference field="25" count="1">
            <x v="111"/>
          </reference>
        </references>
      </pivotArea>
    </format>
    <format dxfId="567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34"/>
          </reference>
          <reference field="25" count="1">
            <x v="63"/>
          </reference>
        </references>
      </pivotArea>
    </format>
    <format dxfId="566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35"/>
          </reference>
          <reference field="25" count="1">
            <x v="59"/>
          </reference>
        </references>
      </pivotArea>
    </format>
    <format dxfId="565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564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563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106"/>
          </reference>
          <reference field="25" count="1">
            <x v="33"/>
          </reference>
        </references>
      </pivotArea>
    </format>
    <format dxfId="562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1" selected="0">
            <x v="109"/>
          </reference>
          <reference field="25" count="1">
            <x v="67"/>
          </reference>
        </references>
      </pivotArea>
    </format>
    <format dxfId="561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28"/>
          </reference>
          <reference field="24" count="1" selected="0">
            <x v="98"/>
          </reference>
          <reference field="25" count="1">
            <x v="10"/>
          </reference>
        </references>
      </pivotArea>
    </format>
    <format dxfId="560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36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559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40"/>
          </reference>
          <reference field="24" count="1" selected="0">
            <x v="94"/>
          </reference>
          <reference field="25" count="1">
            <x v="13"/>
          </reference>
        </references>
      </pivotArea>
    </format>
    <format dxfId="558">
      <pivotArea dataOnly="0" labelOnly="1" outline="0" fieldPosition="0">
        <references count="5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49"/>
          </reference>
          <reference field="24" count="1" selected="0">
            <x v="56"/>
          </reference>
          <reference field="25" count="1">
            <x v="6"/>
          </reference>
        </references>
      </pivotArea>
    </format>
    <format dxfId="557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3"/>
          </reference>
          <reference field="20" count="1" selected="0">
            <x v="20"/>
          </reference>
          <reference field="24" count="1" selected="0">
            <x v="20"/>
          </reference>
          <reference field="25" count="1">
            <x v="77"/>
          </reference>
        </references>
      </pivotArea>
    </format>
    <format dxfId="556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3"/>
          </reference>
          <reference field="20" count="1" selected="0">
            <x v="20"/>
          </reference>
          <reference field="24" count="1" selected="0">
            <x v="31"/>
          </reference>
          <reference field="25" count="1">
            <x v="68"/>
          </reference>
        </references>
      </pivotArea>
    </format>
    <format dxfId="555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3"/>
          </reference>
          <reference field="20" count="1" selected="0">
            <x v="20"/>
          </reference>
          <reference field="24" count="1" selected="0">
            <x v="41"/>
          </reference>
          <reference field="25" count="1">
            <x v="74"/>
          </reference>
        </references>
      </pivotArea>
    </format>
    <format dxfId="554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3"/>
          </reference>
          <reference field="20" count="1" selected="0">
            <x v="20"/>
          </reference>
          <reference field="24" count="1" selected="0">
            <x v="59"/>
          </reference>
          <reference field="25" count="1">
            <x v="107"/>
          </reference>
        </references>
      </pivotArea>
    </format>
    <format dxfId="553">
      <pivotArea dataOnly="0" labelOnly="1" outline="0" fieldPosition="0">
        <references count="5">
          <reference field="13" count="1" selected="0">
            <x v="1"/>
          </reference>
          <reference field="16" count="1" selected="0">
            <x v="14"/>
          </reference>
          <reference field="20" count="1" selected="0">
            <x v="52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55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53"/>
          </reference>
          <reference field="25" count="1">
            <x v="108"/>
          </reference>
        </references>
      </pivotArea>
    </format>
    <format dxfId="55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58"/>
          </reference>
          <reference field="25" count="1">
            <x v="66"/>
          </reference>
        </references>
      </pivotArea>
    </format>
    <format dxfId="55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59"/>
          </reference>
          <reference field="25" count="1">
            <x v="107"/>
          </reference>
        </references>
      </pivotArea>
    </format>
    <format dxfId="54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61"/>
          </reference>
          <reference field="25" count="1">
            <x v="96"/>
          </reference>
        </references>
      </pivotArea>
    </format>
    <format dxfId="54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68"/>
          </reference>
          <reference field="25" count="1">
            <x v="106"/>
          </reference>
        </references>
      </pivotArea>
    </format>
    <format dxfId="54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69"/>
          </reference>
          <reference field="25" count="1">
            <x v="95"/>
          </reference>
        </references>
      </pivotArea>
    </format>
    <format dxfId="54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70"/>
          </reference>
          <reference field="25" count="1">
            <x v="103"/>
          </reference>
        </references>
      </pivotArea>
    </format>
    <format dxfId="54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74"/>
          </reference>
          <reference field="25" count="1">
            <x v="20"/>
          </reference>
        </references>
      </pivotArea>
    </format>
    <format dxfId="544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85"/>
          </reference>
          <reference field="25" count="1">
            <x v="38"/>
          </reference>
        </references>
      </pivotArea>
    </format>
    <format dxfId="543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" selected="0">
            <x v="117"/>
          </reference>
          <reference field="25" count="1">
            <x v="30"/>
          </reference>
        </references>
      </pivotArea>
    </format>
    <format dxfId="542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87"/>
          </reference>
          <reference field="25" count="1">
            <x v="91"/>
          </reference>
        </references>
      </pivotArea>
    </format>
    <format dxfId="541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91"/>
          </reference>
          <reference field="25" count="1">
            <x v="117"/>
          </reference>
        </references>
      </pivotArea>
    </format>
    <format dxfId="540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92"/>
          </reference>
          <reference field="25" count="1">
            <x v="116"/>
          </reference>
        </references>
      </pivotArea>
    </format>
    <format dxfId="539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111"/>
          </reference>
          <reference field="25" count="1">
            <x v="115"/>
          </reference>
        </references>
      </pivotArea>
    </format>
    <format dxfId="538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118"/>
          </reference>
          <reference field="25" count="1">
            <x v="0"/>
          </reference>
        </references>
      </pivotArea>
    </format>
    <format dxfId="537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1" selected="0">
            <x v="119"/>
          </reference>
          <reference field="25" count="1">
            <x v="49"/>
          </reference>
        </references>
      </pivotArea>
    </format>
    <format dxfId="536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4"/>
          </reference>
          <reference field="24" count="1" selected="0">
            <x v="19"/>
          </reference>
          <reference field="25" count="1">
            <x v="56"/>
          </reference>
        </references>
      </pivotArea>
    </format>
    <format dxfId="535">
      <pivotArea dataOnly="0" labelOnly="1" outline="0" fieldPosition="0">
        <references count="5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4"/>
          </reference>
          <reference field="24" count="1" selected="0">
            <x v="88"/>
          </reference>
          <reference field="25" count="1">
            <x v="27"/>
          </reference>
        </references>
      </pivotArea>
    </format>
    <format dxfId="534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15"/>
          </reference>
          <reference field="25" count="1">
            <x v="60"/>
          </reference>
        </references>
      </pivotArea>
    </format>
    <format dxfId="533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17"/>
          </reference>
          <reference field="25" count="1">
            <x v="53"/>
          </reference>
        </references>
      </pivotArea>
    </format>
    <format dxfId="532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21"/>
          </reference>
          <reference field="25" count="1">
            <x v="76"/>
          </reference>
        </references>
      </pivotArea>
    </format>
    <format dxfId="531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34"/>
          </reference>
          <reference field="25" count="1">
            <x v="63"/>
          </reference>
        </references>
      </pivotArea>
    </format>
    <format dxfId="530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35"/>
          </reference>
          <reference field="25" count="1">
            <x v="59"/>
          </reference>
        </references>
      </pivotArea>
    </format>
    <format dxfId="529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44"/>
          </reference>
          <reference field="25" count="1">
            <x v="40"/>
          </reference>
        </references>
      </pivotArea>
    </format>
    <format dxfId="528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48"/>
          </reference>
          <reference field="25" count="1">
            <x v="83"/>
          </reference>
        </references>
      </pivotArea>
    </format>
    <format dxfId="527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102"/>
          </reference>
          <reference field="25" count="1">
            <x v="35"/>
          </reference>
        </references>
      </pivotArea>
    </format>
    <format dxfId="526">
      <pivotArea dataOnly="0" labelOnly="1" outline="0" fieldPosition="0">
        <references count="5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1" selected="0">
            <x v="103"/>
          </reference>
          <reference field="25" count="1">
            <x v="48"/>
          </reference>
        </references>
      </pivotArea>
    </format>
    <format dxfId="525">
      <pivotArea outline="0" fieldPosition="0">
        <references count="5">
          <reference field="13" count="0" selected="0"/>
          <reference field="16" count="0" selected="0"/>
          <reference field="20" count="0" selected="0"/>
          <reference field="24" count="0" selected="0"/>
          <reference field="25" count="0" selected="0"/>
        </references>
      </pivotArea>
    </format>
    <format dxfId="524">
      <pivotArea field="16" type="button" dataOnly="0" labelOnly="1" outline="0" axis="axisRow" fieldPosition="0"/>
    </format>
    <format dxfId="523">
      <pivotArea field="20" type="button" dataOnly="0" labelOnly="1" outline="0" axis="axisRow" fieldPosition="1"/>
    </format>
    <format dxfId="522">
      <pivotArea field="13" type="button" dataOnly="0" labelOnly="1" outline="0" axis="axisRow" fieldPosition="2"/>
    </format>
    <format dxfId="521">
      <pivotArea field="24" type="button" dataOnly="0" labelOnly="1" outline="0" axis="axisRow" fieldPosition="3"/>
    </format>
    <format dxfId="520">
      <pivotArea field="25" type="button" dataOnly="0" labelOnly="1" outline="0" axis="axisRow" fieldPosition="4"/>
    </format>
    <format dxfId="519">
      <pivotArea dataOnly="0" labelOnly="1" outline="0" axis="axisValues" fieldPosition="0"/>
    </format>
    <format dxfId="518">
      <pivotArea field="16" type="button" dataOnly="0" labelOnly="1" outline="0" axis="axisRow" fieldPosition="0"/>
    </format>
    <format dxfId="517">
      <pivotArea field="20" type="button" dataOnly="0" labelOnly="1" outline="0" axis="axisRow" fieldPosition="1"/>
    </format>
    <format dxfId="516">
      <pivotArea field="13" type="button" dataOnly="0" labelOnly="1" outline="0" axis="axisRow" fieldPosition="2"/>
    </format>
    <format dxfId="515">
      <pivotArea field="24" type="button" dataOnly="0" labelOnly="1" outline="0" axis="axisRow" fieldPosition="3"/>
    </format>
    <format dxfId="514">
      <pivotArea field="25" type="button" dataOnly="0" labelOnly="1" outline="0" axis="axisRow" fieldPosition="4"/>
    </format>
    <format dxfId="513">
      <pivotArea dataOnly="0" labelOnly="1" outline="0" axis="axisValues" fieldPosition="0"/>
    </format>
    <format dxfId="512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0"/>
          </reference>
          <reference field="20" count="1" selected="0">
            <x v="12"/>
          </reference>
          <reference field="24" count="1">
            <x v="91"/>
          </reference>
        </references>
      </pivotArea>
    </format>
    <format dxfId="511">
      <pivotArea dataOnly="0" labelOnly="1" outline="0" fieldPosition="0">
        <references count="4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16"/>
          </reference>
          <reference field="24" count="3">
            <x v="53"/>
            <x v="62"/>
            <x v="87"/>
          </reference>
        </references>
      </pivotArea>
    </format>
    <format dxfId="510">
      <pivotArea dataOnly="0" labelOnly="1" outline="0" fieldPosition="0">
        <references count="4">
          <reference field="13" count="1" selected="0">
            <x v="6"/>
          </reference>
          <reference field="16" count="1" selected="0">
            <x v="1"/>
          </reference>
          <reference field="20" count="1" selected="0">
            <x v="26"/>
          </reference>
          <reference field="24" count="7">
            <x v="20"/>
            <x v="40"/>
            <x v="42"/>
            <x v="43"/>
            <x v="52"/>
            <x v="67"/>
            <x v="90"/>
          </reference>
        </references>
      </pivotArea>
    </format>
    <format dxfId="509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2"/>
          </reference>
          <reference field="20" count="1" selected="0">
            <x v="1"/>
          </reference>
          <reference field="24" count="1">
            <x v="91"/>
          </reference>
        </references>
      </pivotArea>
    </format>
    <format dxfId="508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"/>
          </reference>
          <reference field="24" count="5">
            <x v="31"/>
            <x v="45"/>
            <x v="94"/>
            <x v="96"/>
            <x v="108"/>
          </reference>
        </references>
      </pivotArea>
    </format>
    <format dxfId="507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6"/>
          </reference>
          <reference field="24" count="2">
            <x v="85"/>
            <x v="97"/>
          </reference>
        </references>
      </pivotArea>
    </format>
    <format dxfId="506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7"/>
          </reference>
          <reference field="24" count="1">
            <x v="94"/>
          </reference>
        </references>
      </pivotArea>
    </format>
    <format dxfId="505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13"/>
          </reference>
          <reference field="24" count="2">
            <x v="63"/>
            <x v="94"/>
          </reference>
        </references>
      </pivotArea>
    </format>
    <format dxfId="504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4"/>
          </reference>
          <reference field="24" count="5">
            <x v="31"/>
            <x v="35"/>
            <x v="44"/>
            <x v="45"/>
            <x v="85"/>
          </reference>
        </references>
      </pivotArea>
    </format>
    <format dxfId="503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39"/>
          </reference>
          <reference field="24" count="1">
            <x v="95"/>
          </reference>
        </references>
      </pivotArea>
    </format>
    <format dxfId="502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3"/>
          </reference>
          <reference field="20" count="1" selected="0">
            <x v="55"/>
          </reference>
          <reference field="24" count="1">
            <x v="94"/>
          </reference>
        </references>
      </pivotArea>
    </format>
    <format dxfId="501">
      <pivotArea dataOnly="0" labelOnly="1" outline="0" fieldPosition="0">
        <references count="4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2"/>
          </reference>
          <reference field="24" count="11">
            <x v="21"/>
            <x v="22"/>
            <x v="23"/>
            <x v="26"/>
            <x v="27"/>
            <x v="37"/>
            <x v="41"/>
            <x v="44"/>
            <x v="57"/>
            <x v="85"/>
            <x v="102"/>
          </reference>
        </references>
      </pivotArea>
    </format>
    <format dxfId="500">
      <pivotArea dataOnly="0" labelOnly="1" outline="0" fieldPosition="0">
        <references count="4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8"/>
          </reference>
          <reference field="24" count="2">
            <x v="85"/>
            <x v="94"/>
          </reference>
        </references>
      </pivotArea>
    </format>
    <format dxfId="499">
      <pivotArea dataOnly="0" labelOnly="1" outline="0" fieldPosition="0">
        <references count="4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15"/>
          </reference>
          <reference field="24" count="1">
            <x v="93"/>
          </reference>
        </references>
      </pivotArea>
    </format>
    <format dxfId="498">
      <pivotArea dataOnly="0" labelOnly="1" outline="0" fieldPosition="0">
        <references count="4">
          <reference field="13" count="1" selected="0">
            <x v="2"/>
          </reference>
          <reference field="16" count="1" selected="0">
            <x v="4"/>
          </reference>
          <reference field="20" count="1" selected="0">
            <x v="33"/>
          </reference>
          <reference field="24" count="1">
            <x v="33"/>
          </reference>
        </references>
      </pivotArea>
    </format>
    <format dxfId="497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4"/>
          </reference>
          <reference field="20" count="1" selected="0">
            <x v="46"/>
          </reference>
          <reference field="24" count="4">
            <x v="21"/>
            <x v="41"/>
            <x v="44"/>
            <x v="79"/>
          </reference>
        </references>
      </pivotArea>
    </format>
    <format dxfId="496">
      <pivotArea dataOnly="0" labelOnly="1" outline="0" fieldPosition="0">
        <references count="4">
          <reference field="13" count="1" selected="0">
            <x v="0"/>
          </reference>
          <reference field="16" count="1" selected="0">
            <x v="5"/>
          </reference>
          <reference field="20" count="1" selected="0">
            <x v="35"/>
          </reference>
          <reference field="24" count="8">
            <x v="18"/>
            <x v="21"/>
            <x v="33"/>
            <x v="38"/>
            <x v="85"/>
            <x v="91"/>
            <x v="108"/>
            <x v="110"/>
          </reference>
        </references>
      </pivotArea>
    </format>
    <format dxfId="495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30"/>
          </reference>
          <reference field="24" count="11">
            <x v="16"/>
            <x v="28"/>
            <x v="31"/>
            <x v="41"/>
            <x v="44"/>
            <x v="46"/>
            <x v="51"/>
            <x v="64"/>
            <x v="75"/>
            <x v="100"/>
            <x v="106"/>
          </reference>
        </references>
      </pivotArea>
    </format>
    <format dxfId="494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6"/>
          </reference>
          <reference field="20" count="1" selected="0">
            <x v="53"/>
          </reference>
          <reference field="24" count="5">
            <x v="55"/>
            <x v="61"/>
            <x v="109"/>
            <x v="112"/>
            <x v="113"/>
          </reference>
        </references>
      </pivotArea>
    </format>
    <format dxfId="493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2"/>
          </reference>
          <reference field="24" count="3">
            <x v="114"/>
            <x v="115"/>
            <x v="116"/>
          </reference>
        </references>
      </pivotArea>
    </format>
    <format dxfId="492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37"/>
          </reference>
          <reference field="24" count="2">
            <x v="114"/>
            <x v="116"/>
          </reference>
        </references>
      </pivotArea>
    </format>
    <format dxfId="491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3"/>
          </reference>
          <reference field="24" count="4">
            <x v="17"/>
            <x v="40"/>
            <x v="41"/>
            <x v="80"/>
          </reference>
        </references>
      </pivotArea>
    </format>
    <format dxfId="490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7"/>
          </reference>
          <reference field="24" count="4">
            <x v="28"/>
            <x v="41"/>
            <x v="44"/>
            <x v="50"/>
          </reference>
        </references>
      </pivotArea>
    </format>
    <format dxfId="489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48"/>
          </reference>
          <reference field="24" count="9">
            <x v="24"/>
            <x v="25"/>
            <x v="29"/>
            <x v="31"/>
            <x v="41"/>
            <x v="44"/>
            <x v="48"/>
            <x v="57"/>
            <x v="65"/>
          </reference>
        </references>
      </pivotArea>
    </format>
    <format dxfId="488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7"/>
          </reference>
          <reference field="20" count="1" selected="0">
            <x v="50"/>
          </reference>
          <reference field="24" count="21">
            <x v="17"/>
            <x v="25"/>
            <x v="30"/>
            <x v="31"/>
            <x v="33"/>
            <x v="34"/>
            <x v="35"/>
            <x v="37"/>
            <x v="40"/>
            <x v="41"/>
            <x v="44"/>
            <x v="64"/>
            <x v="67"/>
            <x v="76"/>
            <x v="78"/>
            <x v="80"/>
            <x v="102"/>
            <x v="103"/>
            <x v="105"/>
            <x v="107"/>
            <x v="109"/>
          </reference>
        </references>
      </pivotArea>
    </format>
    <format dxfId="487">
      <pivotArea dataOnly="0" labelOnly="1" outline="0" fieldPosition="0">
        <references count="4">
          <reference field="13" count="1" selected="0">
            <x v="3"/>
          </reference>
          <reference field="16" count="1" selected="0">
            <x v="7"/>
          </reference>
          <reference field="20" count="1" selected="0">
            <x v="54"/>
          </reference>
          <reference field="24" count="20">
            <x v="24"/>
            <x v="25"/>
            <x v="28"/>
            <x v="29"/>
            <x v="31"/>
            <x v="32"/>
            <x v="36"/>
            <x v="37"/>
            <x v="41"/>
            <x v="44"/>
            <x v="49"/>
            <x v="50"/>
            <x v="57"/>
            <x v="59"/>
            <x v="60"/>
            <x v="66"/>
            <x v="79"/>
            <x v="86"/>
            <x v="89"/>
            <x v="104"/>
          </reference>
        </references>
      </pivotArea>
    </format>
    <format dxfId="486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8"/>
          </reference>
          <reference field="20" count="1" selected="0">
            <x v="41"/>
          </reference>
          <reference field="24" count="1">
            <x v="91"/>
          </reference>
        </references>
      </pivotArea>
    </format>
    <format dxfId="485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14"/>
          </reference>
          <reference field="24" count="33">
            <x v="15"/>
            <x v="17"/>
            <x v="20"/>
            <x v="25"/>
            <x v="27"/>
            <x v="28"/>
            <x v="29"/>
            <x v="31"/>
            <x v="33"/>
            <x v="39"/>
            <x v="44"/>
            <x v="47"/>
            <x v="49"/>
            <x v="50"/>
            <x v="51"/>
            <x v="52"/>
            <x v="54"/>
            <x v="55"/>
            <x v="56"/>
            <x v="59"/>
            <x v="61"/>
            <x v="71"/>
            <x v="72"/>
            <x v="73"/>
            <x v="74"/>
            <x v="77"/>
            <x v="79"/>
            <x v="82"/>
            <x v="86"/>
            <x v="87"/>
            <x v="90"/>
            <x v="99"/>
            <x v="101"/>
          </reference>
        </references>
      </pivotArea>
    </format>
    <format dxfId="484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23"/>
          </reference>
          <reference field="24" count="1">
            <x v="39"/>
          </reference>
        </references>
      </pivotArea>
    </format>
    <format dxfId="483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0"/>
          </reference>
          <reference field="20" count="1" selected="0">
            <x v="51"/>
          </reference>
          <reference field="2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82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1"/>
          </reference>
          <reference field="20" count="1" selected="0">
            <x v="9"/>
          </reference>
          <reference field="24" count="2">
            <x v="94"/>
            <x v="97"/>
          </reference>
        </references>
      </pivotArea>
    </format>
    <format dxfId="481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10"/>
          </reference>
          <reference field="24" count="4">
            <x v="20"/>
            <x v="58"/>
            <x v="80"/>
            <x v="85"/>
          </reference>
        </references>
      </pivotArea>
    </format>
    <format dxfId="480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17"/>
          </reference>
          <reference field="24" count="4">
            <x v="67"/>
            <x v="81"/>
            <x v="83"/>
            <x v="84"/>
          </reference>
        </references>
      </pivotArea>
    </format>
    <format dxfId="479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21"/>
          </reference>
          <reference field="24" count="2">
            <x v="40"/>
            <x v="64"/>
          </reference>
        </references>
      </pivotArea>
    </format>
    <format dxfId="478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1"/>
          </reference>
          <reference field="20" count="1" selected="0">
            <x v="38"/>
          </reference>
          <reference field="24" count="1">
            <x v="67"/>
          </reference>
        </references>
      </pivotArea>
    </format>
    <format dxfId="477">
      <pivotArea dataOnly="0" labelOnly="1" outline="0" fieldPosition="0">
        <references count="4">
          <reference field="13" count="1" selected="0">
            <x v="7"/>
          </reference>
          <reference field="16" count="1" selected="0">
            <x v="11"/>
          </reference>
          <reference field="20" count="1" selected="0">
            <x v="45"/>
          </reference>
          <reference field="24" count="1">
            <x v="85"/>
          </reference>
        </references>
      </pivotArea>
    </format>
    <format dxfId="476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0"/>
          </reference>
          <reference field="24" count="2">
            <x v="67"/>
            <x v="85"/>
          </reference>
        </references>
      </pivotArea>
    </format>
    <format dxfId="475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3"/>
          </reference>
          <reference field="24" count="5">
            <x v="20"/>
            <x v="28"/>
            <x v="29"/>
            <x v="47"/>
            <x v="79"/>
          </reference>
        </references>
      </pivotArea>
    </format>
    <format dxfId="474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4"/>
          </reference>
          <reference field="24" count="1">
            <x v="97"/>
          </reference>
        </references>
      </pivotArea>
    </format>
    <format dxfId="473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18"/>
          </reference>
          <reference field="24" count="1">
            <x v="68"/>
          </reference>
        </references>
      </pivotArea>
    </format>
    <format dxfId="472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25"/>
          </reference>
          <reference field="24" count="2">
            <x v="85"/>
            <x v="93"/>
          </reference>
        </references>
      </pivotArea>
    </format>
    <format dxfId="471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27"/>
          </reference>
          <reference field="24" count="6">
            <x v="34"/>
            <x v="35"/>
            <x v="41"/>
            <x v="44"/>
            <x v="106"/>
            <x v="109"/>
          </reference>
        </references>
      </pivotArea>
    </format>
    <format dxfId="470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28"/>
          </reference>
          <reference field="24" count="1">
            <x v="98"/>
          </reference>
        </references>
      </pivotArea>
    </format>
    <format dxfId="469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2"/>
          </reference>
          <reference field="20" count="1" selected="0">
            <x v="36"/>
          </reference>
          <reference field="24" count="1">
            <x v="94"/>
          </reference>
        </references>
      </pivotArea>
    </format>
    <format dxfId="468">
      <pivotArea dataOnly="0" labelOnly="1" outline="0" fieldPosition="0">
        <references count="4">
          <reference field="13" count="1" selected="0">
            <x v="5"/>
          </reference>
          <reference field="16" count="1" selected="0">
            <x v="12"/>
          </reference>
          <reference field="20" count="1" selected="0">
            <x v="49"/>
          </reference>
          <reference field="24" count="1">
            <x v="56"/>
          </reference>
        </references>
      </pivotArea>
    </format>
    <format dxfId="467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3"/>
          </reference>
          <reference field="20" count="1" selected="0">
            <x v="20"/>
          </reference>
          <reference field="24" count="4">
            <x v="20"/>
            <x v="31"/>
            <x v="41"/>
            <x v="59"/>
          </reference>
        </references>
      </pivotArea>
    </format>
    <format dxfId="466">
      <pivotArea dataOnly="0" labelOnly="1" outline="0" fieldPosition="0">
        <references count="4">
          <reference field="13" count="1" selected="0">
            <x v="1"/>
          </reference>
          <reference field="16" count="1" selected="0">
            <x v="14"/>
          </reference>
          <reference field="20" count="1" selected="0">
            <x v="52"/>
          </reference>
          <reference field="24" count="1">
            <x v="91"/>
          </reference>
        </references>
      </pivotArea>
    </format>
    <format dxfId="465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22"/>
          </reference>
          <reference field="24" count="10">
            <x v="53"/>
            <x v="58"/>
            <x v="59"/>
            <x v="61"/>
            <x v="68"/>
            <x v="69"/>
            <x v="70"/>
            <x v="74"/>
            <x v="85"/>
            <x v="117"/>
          </reference>
        </references>
      </pivotArea>
    </format>
    <format dxfId="464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2"/>
          </reference>
          <reference field="24" count="6">
            <x v="87"/>
            <x v="91"/>
            <x v="92"/>
            <x v="111"/>
            <x v="118"/>
            <x v="119"/>
          </reference>
        </references>
      </pivotArea>
    </format>
    <format dxfId="463">
      <pivotArea dataOnly="0" labelOnly="1" outline="0" fieldPosition="0">
        <references count="4">
          <reference field="13" count="1" selected="0">
            <x v="4"/>
          </reference>
          <reference field="16" count="1" selected="0">
            <x v="15"/>
          </reference>
          <reference field="20" count="1" selected="0">
            <x v="44"/>
          </reference>
          <reference field="24" count="2">
            <x v="19"/>
            <x v="88"/>
          </reference>
        </references>
      </pivotArea>
    </format>
    <format dxfId="462">
      <pivotArea dataOnly="0" labelOnly="1" outline="0" fieldPosition="0">
        <references count="4">
          <reference field="13" count="1" selected="0">
            <x v="0"/>
          </reference>
          <reference field="16" count="1" selected="0">
            <x v="16"/>
          </reference>
          <reference field="20" count="1" selected="0">
            <x v="19"/>
          </reference>
          <reference field="24" count="9">
            <x v="15"/>
            <x v="17"/>
            <x v="21"/>
            <x v="34"/>
            <x v="35"/>
            <x v="44"/>
            <x v="48"/>
            <x v="102"/>
            <x v="103"/>
          </reference>
        </references>
      </pivotArea>
    </format>
    <format dxfId="461">
      <pivotArea dataOnly="0" labelOnly="1" grandRow="1" outline="0" fieldPosition="0"/>
    </format>
    <format dxfId="460">
      <pivotArea dataOnly="0" labelOnly="1" outline="0" fieldPosition="0">
        <references count="2">
          <reference field="16" count="1" selected="0">
            <x v="0"/>
          </reference>
          <reference field="20" count="1">
            <x v="12"/>
          </reference>
        </references>
      </pivotArea>
    </format>
    <format dxfId="459">
      <pivotArea dataOnly="0" labelOnly="1" outline="0" fieldPosition="0">
        <references count="2">
          <reference field="16" count="1" selected="0">
            <x v="1"/>
          </reference>
          <reference field="20" count="2">
            <x v="16"/>
            <x v="26"/>
          </reference>
        </references>
      </pivotArea>
    </format>
    <format dxfId="458">
      <pivotArea dataOnly="0" labelOnly="1" outline="0" fieldPosition="0">
        <references count="2">
          <reference field="16" count="1" selected="0">
            <x v="2"/>
          </reference>
          <reference field="20" count="1">
            <x v="1"/>
          </reference>
        </references>
      </pivotArea>
    </format>
    <format dxfId="457">
      <pivotArea dataOnly="0" labelOnly="1" outline="0" fieldPosition="0">
        <references count="2">
          <reference field="16" count="1" selected="0">
            <x v="3"/>
          </reference>
          <reference field="20" count="8">
            <x v="5"/>
            <x v="6"/>
            <x v="7"/>
            <x v="13"/>
            <x v="31"/>
            <x v="34"/>
            <x v="39"/>
            <x v="55"/>
          </reference>
        </references>
      </pivotArea>
    </format>
    <format dxfId="456">
      <pivotArea dataOnly="0" labelOnly="1" outline="0" fieldPosition="0">
        <references count="2">
          <reference field="16" count="1" selected="0">
            <x v="4"/>
          </reference>
          <reference field="20" count="6">
            <x v="2"/>
            <x v="8"/>
            <x v="15"/>
            <x v="29"/>
            <x v="33"/>
            <x v="46"/>
          </reference>
        </references>
      </pivotArea>
    </format>
    <format dxfId="455">
      <pivotArea dataOnly="0" labelOnly="1" outline="0" fieldPosition="0">
        <references count="2">
          <reference field="16" count="1" selected="0">
            <x v="5"/>
          </reference>
          <reference field="20" count="1">
            <x v="35"/>
          </reference>
        </references>
      </pivotArea>
    </format>
    <format dxfId="454">
      <pivotArea dataOnly="0" labelOnly="1" outline="0" fieldPosition="0">
        <references count="2">
          <reference field="16" count="1" selected="0">
            <x v="6"/>
          </reference>
          <reference field="20" count="2">
            <x v="30"/>
            <x v="53"/>
          </reference>
        </references>
      </pivotArea>
    </format>
    <format dxfId="453">
      <pivotArea dataOnly="0" labelOnly="1" outline="0" fieldPosition="0">
        <references count="2">
          <reference field="16" count="1" selected="0">
            <x v="7"/>
          </reference>
          <reference field="20" count="7">
            <x v="32"/>
            <x v="37"/>
            <x v="43"/>
            <x v="47"/>
            <x v="48"/>
            <x v="50"/>
            <x v="54"/>
          </reference>
        </references>
      </pivotArea>
    </format>
    <format dxfId="452">
      <pivotArea dataOnly="0" labelOnly="1" outline="0" fieldPosition="0">
        <references count="2">
          <reference field="16" count="1" selected="0">
            <x v="8"/>
          </reference>
          <reference field="20" count="1">
            <x v="41"/>
          </reference>
        </references>
      </pivotArea>
    </format>
    <format dxfId="451">
      <pivotArea dataOnly="0" labelOnly="1" outline="0" fieldPosition="0">
        <references count="2">
          <reference field="16" count="1" selected="0">
            <x v="9"/>
          </reference>
          <reference field="20" count="1">
            <x v="11"/>
          </reference>
        </references>
      </pivotArea>
    </format>
    <format dxfId="450">
      <pivotArea dataOnly="0" labelOnly="1" outline="0" fieldPosition="0">
        <references count="2">
          <reference field="16" count="1" selected="0">
            <x v="10"/>
          </reference>
          <reference field="20" count="4">
            <x v="14"/>
            <x v="23"/>
            <x v="24"/>
            <x v="51"/>
          </reference>
        </references>
      </pivotArea>
    </format>
    <format dxfId="449">
      <pivotArea dataOnly="0" labelOnly="1" outline="0" fieldPosition="0">
        <references count="2">
          <reference field="16" count="1" selected="0">
            <x v="11"/>
          </reference>
          <reference field="20" count="6">
            <x v="9"/>
            <x v="10"/>
            <x v="17"/>
            <x v="21"/>
            <x v="38"/>
            <x v="45"/>
          </reference>
        </references>
      </pivotArea>
    </format>
    <format dxfId="448">
      <pivotArea dataOnly="0" labelOnly="1" outline="0" fieldPosition="0">
        <references count="2">
          <reference field="16" count="1" selected="0">
            <x v="12"/>
          </reference>
          <reference field="20" count="10">
            <x v="0"/>
            <x v="3"/>
            <x v="4"/>
            <x v="18"/>
            <x v="25"/>
            <x v="27"/>
            <x v="28"/>
            <x v="36"/>
            <x v="40"/>
            <x v="49"/>
          </reference>
        </references>
      </pivotArea>
    </format>
    <format dxfId="447">
      <pivotArea dataOnly="0" labelOnly="1" outline="0" fieldPosition="0">
        <references count="2">
          <reference field="16" count="1" selected="0">
            <x v="13"/>
          </reference>
          <reference field="20" count="1">
            <x v="20"/>
          </reference>
        </references>
      </pivotArea>
    </format>
    <format dxfId="446">
      <pivotArea dataOnly="0" labelOnly="1" outline="0" fieldPosition="0">
        <references count="2">
          <reference field="16" count="1" selected="0">
            <x v="14"/>
          </reference>
          <reference field="20" count="1">
            <x v="52"/>
          </reference>
        </references>
      </pivotArea>
    </format>
    <format dxfId="445">
      <pivotArea dataOnly="0" labelOnly="1" outline="0" fieldPosition="0">
        <references count="2">
          <reference field="16" count="1" selected="0">
            <x v="15"/>
          </reference>
          <reference field="20" count="3">
            <x v="22"/>
            <x v="42"/>
            <x v="44"/>
          </reference>
        </references>
      </pivotArea>
    </format>
    <format dxfId="444">
      <pivotArea dataOnly="0" labelOnly="1" outline="0" fieldPosition="0">
        <references count="2">
          <reference field="16" count="1" selected="0">
            <x v="16"/>
          </reference>
          <reference field="20" count="1">
            <x v="19"/>
          </reference>
        </references>
      </pivotArea>
    </format>
    <format dxfId="443">
      <pivotArea dataOnly="0" labelOnly="1" outline="0" fieldPosition="0">
        <references count="3">
          <reference field="13" count="1">
            <x v="1"/>
          </reference>
          <reference field="16" count="1" selected="0">
            <x v="0"/>
          </reference>
          <reference field="20" count="1" selected="0">
            <x v="12"/>
          </reference>
        </references>
      </pivotArea>
    </format>
    <format dxfId="442">
      <pivotArea dataOnly="0" labelOnly="1" outline="0" fieldPosition="0">
        <references count="3">
          <reference field="13" count="1">
            <x v="6"/>
          </reference>
          <reference field="16" count="1" selected="0">
            <x v="1"/>
          </reference>
          <reference field="20" count="1" selected="0">
            <x v="16"/>
          </reference>
        </references>
      </pivotArea>
    </format>
    <format dxfId="441">
      <pivotArea dataOnly="0" labelOnly="1" outline="0" fieldPosition="0">
        <references count="3">
          <reference field="13" count="1">
            <x v="7"/>
          </reference>
          <reference field="16" count="1" selected="0">
            <x v="2"/>
          </reference>
          <reference field="20" count="1" selected="0">
            <x v="1"/>
          </reference>
        </references>
      </pivotArea>
    </format>
    <format dxfId="440">
      <pivotArea dataOnly="0" labelOnly="1" outline="0" fieldPosition="0">
        <references count="3">
          <reference field="13" count="1">
            <x v="2"/>
          </reference>
          <reference field="16" count="1" selected="0">
            <x v="4"/>
          </reference>
          <reference field="20" count="1" selected="0">
            <x v="2"/>
          </reference>
        </references>
      </pivotArea>
    </format>
    <format dxfId="439">
      <pivotArea dataOnly="0" labelOnly="1" outline="0" fieldPosition="0">
        <references count="3">
          <reference field="13" count="1">
            <x v="5"/>
          </reference>
          <reference field="16" count="1" selected="0">
            <x v="4"/>
          </reference>
          <reference field="20" count="1" selected="0">
            <x v="46"/>
          </reference>
        </references>
      </pivotArea>
    </format>
    <format dxfId="438">
      <pivotArea dataOnly="0" labelOnly="1" outline="0" fieldPosition="0">
        <references count="3">
          <reference field="13" count="1">
            <x v="0"/>
          </reference>
          <reference field="16" count="1" selected="0">
            <x v="5"/>
          </reference>
          <reference field="20" count="1" selected="0">
            <x v="35"/>
          </reference>
        </references>
      </pivotArea>
    </format>
    <format dxfId="437">
      <pivotArea dataOnly="0" labelOnly="1" outline="0" fieldPosition="0">
        <references count="3">
          <reference field="13" count="1">
            <x v="4"/>
          </reference>
          <reference field="16" count="1" selected="0">
            <x v="6"/>
          </reference>
          <reference field="20" count="1" selected="0">
            <x v="30"/>
          </reference>
        </references>
      </pivotArea>
    </format>
    <format dxfId="436">
      <pivotArea dataOnly="0" labelOnly="1" outline="0" fieldPosition="0">
        <references count="3">
          <reference field="13" count="1">
            <x v="5"/>
          </reference>
          <reference field="16" count="1" selected="0">
            <x v="7"/>
          </reference>
          <reference field="20" count="1" selected="0">
            <x v="32"/>
          </reference>
        </references>
      </pivotArea>
    </format>
    <format dxfId="435">
      <pivotArea dataOnly="0" labelOnly="1" outline="0" fieldPosition="0">
        <references count="3">
          <reference field="13" count="1">
            <x v="3"/>
          </reference>
          <reference field="16" count="1" selected="0">
            <x v="7"/>
          </reference>
          <reference field="20" count="1" selected="0">
            <x v="54"/>
          </reference>
        </references>
      </pivotArea>
    </format>
    <format dxfId="434">
      <pivotArea dataOnly="0" labelOnly="1" outline="0" fieldPosition="0">
        <references count="3">
          <reference field="13" count="1">
            <x v="1"/>
          </reference>
          <reference field="16" count="1" selected="0">
            <x v="8"/>
          </reference>
          <reference field="20" count="1" selected="0">
            <x v="41"/>
          </reference>
        </references>
      </pivotArea>
    </format>
    <format dxfId="433">
      <pivotArea dataOnly="0" labelOnly="1" outline="0" fieldPosition="0">
        <references count="3">
          <reference field="13" count="1">
            <x v="4"/>
          </reference>
          <reference field="16" count="1" selected="0">
            <x v="10"/>
          </reference>
          <reference field="20" count="1" selected="0">
            <x v="14"/>
          </reference>
        </references>
      </pivotArea>
    </format>
    <format dxfId="432">
      <pivotArea dataOnly="0" labelOnly="1" outline="0" fieldPosition="0">
        <references count="3">
          <reference field="13" count="1">
            <x v="1"/>
          </reference>
          <reference field="16" count="1" selected="0">
            <x v="11"/>
          </reference>
          <reference field="20" count="1" selected="0">
            <x v="9"/>
          </reference>
        </references>
      </pivotArea>
    </format>
    <format dxfId="431">
      <pivotArea dataOnly="0" labelOnly="1" outline="0" fieldPosition="0">
        <references count="3">
          <reference field="13" count="1">
            <x v="7"/>
          </reference>
          <reference field="16" count="1" selected="0">
            <x v="11"/>
          </reference>
          <reference field="20" count="1" selected="0">
            <x v="10"/>
          </reference>
        </references>
      </pivotArea>
    </format>
    <format dxfId="430">
      <pivotArea dataOnly="0" labelOnly="1" outline="0" fieldPosition="0">
        <references count="3">
          <reference field="13" count="1">
            <x v="4"/>
          </reference>
          <reference field="16" count="1" selected="0">
            <x v="11"/>
          </reference>
          <reference field="20" count="1" selected="0">
            <x v="17"/>
          </reference>
        </references>
      </pivotArea>
    </format>
    <format dxfId="429">
      <pivotArea dataOnly="0" labelOnly="1" outline="0" fieldPosition="0">
        <references count="3">
          <reference field="13" count="1">
            <x v="7"/>
          </reference>
          <reference field="16" count="1" selected="0">
            <x v="11"/>
          </reference>
          <reference field="20" count="1" selected="0">
            <x v="45"/>
          </reference>
        </references>
      </pivotArea>
    </format>
    <format dxfId="428">
      <pivotArea dataOnly="0" labelOnly="1" outline="0" fieldPosition="0">
        <references count="3">
          <reference field="13" count="1">
            <x v="1"/>
          </reference>
          <reference field="16" count="1" selected="0">
            <x v="12"/>
          </reference>
          <reference field="20" count="1" selected="0">
            <x v="0"/>
          </reference>
        </references>
      </pivotArea>
    </format>
    <format dxfId="427">
      <pivotArea dataOnly="0" labelOnly="1" outline="0" fieldPosition="0">
        <references count="3">
          <reference field="13" count="1">
            <x v="5"/>
          </reference>
          <reference field="16" count="1" selected="0">
            <x v="12"/>
          </reference>
          <reference field="20" count="1" selected="0">
            <x v="3"/>
          </reference>
        </references>
      </pivotArea>
    </format>
    <format dxfId="426">
      <pivotArea dataOnly="0" labelOnly="1" outline="0" fieldPosition="0">
        <references count="3">
          <reference field="13" count="1">
            <x v="1"/>
          </reference>
          <reference field="16" count="1" selected="0">
            <x v="12"/>
          </reference>
          <reference field="20" count="1" selected="0">
            <x v="4"/>
          </reference>
        </references>
      </pivotArea>
    </format>
    <format dxfId="425">
      <pivotArea dataOnly="0" labelOnly="1" outline="0" fieldPosition="0">
        <references count="3">
          <reference field="13" count="1">
            <x v="5"/>
          </reference>
          <reference field="16" count="1" selected="0">
            <x v="12"/>
          </reference>
          <reference field="20" count="1" selected="0">
            <x v="27"/>
          </reference>
        </references>
      </pivotArea>
    </format>
    <format dxfId="424">
      <pivotArea dataOnly="0" labelOnly="1" outline="0" fieldPosition="0">
        <references count="3">
          <reference field="13" count="1">
            <x v="1"/>
          </reference>
          <reference field="16" count="1" selected="0">
            <x v="12"/>
          </reference>
          <reference field="20" count="1" selected="0">
            <x v="28"/>
          </reference>
        </references>
      </pivotArea>
    </format>
    <format dxfId="423">
      <pivotArea dataOnly="0" labelOnly="1" outline="0" fieldPosition="0">
        <references count="3">
          <reference field="13" count="1">
            <x v="5"/>
          </reference>
          <reference field="16" count="1" selected="0">
            <x v="12"/>
          </reference>
          <reference field="20" count="1" selected="0">
            <x v="49"/>
          </reference>
        </references>
      </pivotArea>
    </format>
    <format dxfId="422">
      <pivotArea dataOnly="0" labelOnly="1" outline="0" fieldPosition="0">
        <references count="3">
          <reference field="13" count="1">
            <x v="1"/>
          </reference>
          <reference field="16" count="1" selected="0">
            <x v="13"/>
          </reference>
          <reference field="20" count="1" selected="0">
            <x v="20"/>
          </reference>
        </references>
      </pivotArea>
    </format>
    <format dxfId="421">
      <pivotArea dataOnly="0" labelOnly="1" outline="0" fieldPosition="0">
        <references count="3">
          <reference field="13" count="1">
            <x v="4"/>
          </reference>
          <reference field="16" count="1" selected="0">
            <x v="15"/>
          </reference>
          <reference field="20" count="1" selected="0">
            <x v="22"/>
          </reference>
        </references>
      </pivotArea>
    </format>
    <format dxfId="420">
      <pivotArea dataOnly="0" labelOnly="1" outline="0" fieldPosition="0">
        <references count="3">
          <reference field="13" count="1">
            <x v="0"/>
          </reference>
          <reference field="16" count="1" selected="0">
            <x v="16"/>
          </reference>
          <reference field="20" count="1" selected="0">
            <x v="19"/>
          </reference>
        </references>
      </pivotArea>
    </format>
    <format dxfId="419">
      <pivotArea dataOnly="0" labelOnly="1" outline="0" fieldPosition="0">
        <references count="2">
          <reference field="16" count="1" selected="0">
            <x v="0"/>
          </reference>
          <reference field="20" count="1">
            <x v="12"/>
          </reference>
        </references>
      </pivotArea>
    </format>
    <format dxfId="418">
      <pivotArea dataOnly="0" labelOnly="1" outline="0" fieldPosition="0">
        <references count="2">
          <reference field="16" count="1" selected="0">
            <x v="1"/>
          </reference>
          <reference field="20" count="2">
            <x v="16"/>
            <x v="26"/>
          </reference>
        </references>
      </pivotArea>
    </format>
    <format dxfId="417">
      <pivotArea dataOnly="0" labelOnly="1" outline="0" fieldPosition="0">
        <references count="2">
          <reference field="16" count="1" selected="0">
            <x v="2"/>
          </reference>
          <reference field="20" count="1">
            <x v="1"/>
          </reference>
        </references>
      </pivotArea>
    </format>
    <format dxfId="416">
      <pivotArea dataOnly="0" labelOnly="1" outline="0" fieldPosition="0">
        <references count="2">
          <reference field="16" count="1" selected="0">
            <x v="3"/>
          </reference>
          <reference field="20" count="8">
            <x v="5"/>
            <x v="6"/>
            <x v="7"/>
            <x v="13"/>
            <x v="31"/>
            <x v="34"/>
            <x v="39"/>
            <x v="55"/>
          </reference>
        </references>
      </pivotArea>
    </format>
    <format dxfId="415">
      <pivotArea dataOnly="0" labelOnly="1" outline="0" fieldPosition="0">
        <references count="2">
          <reference field="16" count="1" selected="0">
            <x v="4"/>
          </reference>
          <reference field="20" count="6">
            <x v="2"/>
            <x v="8"/>
            <x v="15"/>
            <x v="29"/>
            <x v="33"/>
            <x v="46"/>
          </reference>
        </references>
      </pivotArea>
    </format>
    <format dxfId="414">
      <pivotArea dataOnly="0" labelOnly="1" outline="0" fieldPosition="0">
        <references count="2">
          <reference field="16" count="1" selected="0">
            <x v="5"/>
          </reference>
          <reference field="20" count="1">
            <x v="35"/>
          </reference>
        </references>
      </pivotArea>
    </format>
    <format dxfId="413">
      <pivotArea dataOnly="0" labelOnly="1" outline="0" fieldPosition="0">
        <references count="2">
          <reference field="16" count="1" selected="0">
            <x v="6"/>
          </reference>
          <reference field="20" count="2">
            <x v="30"/>
            <x v="53"/>
          </reference>
        </references>
      </pivotArea>
    </format>
    <format dxfId="412">
      <pivotArea dataOnly="0" labelOnly="1" outline="0" fieldPosition="0">
        <references count="2">
          <reference field="16" count="1" selected="0">
            <x v="7"/>
          </reference>
          <reference field="20" count="7">
            <x v="32"/>
            <x v="37"/>
            <x v="43"/>
            <x v="47"/>
            <x v="48"/>
            <x v="50"/>
            <x v="54"/>
          </reference>
        </references>
      </pivotArea>
    </format>
    <format dxfId="411">
      <pivotArea dataOnly="0" labelOnly="1" outline="0" fieldPosition="0">
        <references count="2">
          <reference field="16" count="1" selected="0">
            <x v="8"/>
          </reference>
          <reference field="20" count="1">
            <x v="41"/>
          </reference>
        </references>
      </pivotArea>
    </format>
    <format dxfId="410">
      <pivotArea dataOnly="0" labelOnly="1" outline="0" fieldPosition="0">
        <references count="2">
          <reference field="16" count="1" selected="0">
            <x v="9"/>
          </reference>
          <reference field="20" count="1">
            <x v="11"/>
          </reference>
        </references>
      </pivotArea>
    </format>
    <format dxfId="409">
      <pivotArea dataOnly="0" labelOnly="1" outline="0" fieldPosition="0">
        <references count="2">
          <reference field="16" count="1" selected="0">
            <x v="10"/>
          </reference>
          <reference field="20" count="4">
            <x v="14"/>
            <x v="23"/>
            <x v="24"/>
            <x v="51"/>
          </reference>
        </references>
      </pivotArea>
    </format>
    <format dxfId="408">
      <pivotArea dataOnly="0" labelOnly="1" outline="0" fieldPosition="0">
        <references count="2">
          <reference field="16" count="1" selected="0">
            <x v="11"/>
          </reference>
          <reference field="20" count="6">
            <x v="9"/>
            <x v="10"/>
            <x v="17"/>
            <x v="21"/>
            <x v="38"/>
            <x v="45"/>
          </reference>
        </references>
      </pivotArea>
    </format>
    <format dxfId="407">
      <pivotArea dataOnly="0" labelOnly="1" outline="0" fieldPosition="0">
        <references count="2">
          <reference field="16" count="1" selected="0">
            <x v="12"/>
          </reference>
          <reference field="20" count="10">
            <x v="0"/>
            <x v="3"/>
            <x v="4"/>
            <x v="18"/>
            <x v="25"/>
            <x v="27"/>
            <x v="28"/>
            <x v="36"/>
            <x v="40"/>
            <x v="49"/>
          </reference>
        </references>
      </pivotArea>
    </format>
    <format dxfId="406">
      <pivotArea dataOnly="0" labelOnly="1" outline="0" fieldPosition="0">
        <references count="2">
          <reference field="16" count="1" selected="0">
            <x v="13"/>
          </reference>
          <reference field="20" count="1">
            <x v="20"/>
          </reference>
        </references>
      </pivotArea>
    </format>
    <format dxfId="405">
      <pivotArea dataOnly="0" labelOnly="1" outline="0" fieldPosition="0">
        <references count="2">
          <reference field="16" count="1" selected="0">
            <x v="14"/>
          </reference>
          <reference field="20" count="1">
            <x v="52"/>
          </reference>
        </references>
      </pivotArea>
    </format>
    <format dxfId="404">
      <pivotArea dataOnly="0" labelOnly="1" outline="0" fieldPosition="0">
        <references count="2">
          <reference field="16" count="1" selected="0">
            <x v="15"/>
          </reference>
          <reference field="20" count="3">
            <x v="22"/>
            <x v="42"/>
            <x v="44"/>
          </reference>
        </references>
      </pivotArea>
    </format>
    <format dxfId="403">
      <pivotArea dataOnly="0" labelOnly="1" outline="0" fieldPosition="0">
        <references count="2">
          <reference field="16" count="1" selected="0">
            <x v="16"/>
          </reference>
          <reference field="20" count="1">
            <x v="19"/>
          </reference>
        </references>
      </pivotArea>
    </format>
    <format dxfId="402">
      <pivotArea dataOnly="0" labelOnly="1" outline="0" fieldPosition="0">
        <references count="3">
          <reference field="13" count="1">
            <x v="1"/>
          </reference>
          <reference field="16" count="1" selected="0">
            <x v="0"/>
          </reference>
          <reference field="20" count="1" selected="0">
            <x v="12"/>
          </reference>
        </references>
      </pivotArea>
    </format>
    <format dxfId="401">
      <pivotArea dataOnly="0" labelOnly="1" outline="0" fieldPosition="0">
        <references count="3">
          <reference field="13" count="1">
            <x v="6"/>
          </reference>
          <reference field="16" count="1" selected="0">
            <x v="1"/>
          </reference>
          <reference field="20" count="1" selected="0">
            <x v="16"/>
          </reference>
        </references>
      </pivotArea>
    </format>
    <format dxfId="400">
      <pivotArea dataOnly="0" labelOnly="1" outline="0" fieldPosition="0">
        <references count="3">
          <reference field="13" count="1">
            <x v="7"/>
          </reference>
          <reference field="16" count="1" selected="0">
            <x v="2"/>
          </reference>
          <reference field="20" count="1" selected="0">
            <x v="1"/>
          </reference>
        </references>
      </pivotArea>
    </format>
    <format dxfId="399">
      <pivotArea dataOnly="0" labelOnly="1" outline="0" fieldPosition="0">
        <references count="3">
          <reference field="13" count="1">
            <x v="2"/>
          </reference>
          <reference field="16" count="1" selected="0">
            <x v="4"/>
          </reference>
          <reference field="20" count="1" selected="0">
            <x v="2"/>
          </reference>
        </references>
      </pivotArea>
    </format>
    <format dxfId="398">
      <pivotArea dataOnly="0" labelOnly="1" outline="0" fieldPosition="0">
        <references count="3">
          <reference field="13" count="1">
            <x v="5"/>
          </reference>
          <reference field="16" count="1" selected="0">
            <x v="4"/>
          </reference>
          <reference field="20" count="1" selected="0">
            <x v="46"/>
          </reference>
        </references>
      </pivotArea>
    </format>
    <format dxfId="397">
      <pivotArea dataOnly="0" labelOnly="1" outline="0" fieldPosition="0">
        <references count="3">
          <reference field="13" count="1">
            <x v="0"/>
          </reference>
          <reference field="16" count="1" selected="0">
            <x v="5"/>
          </reference>
          <reference field="20" count="1" selected="0">
            <x v="35"/>
          </reference>
        </references>
      </pivotArea>
    </format>
    <format dxfId="396">
      <pivotArea dataOnly="0" labelOnly="1" outline="0" fieldPosition="0">
        <references count="3">
          <reference field="13" count="1">
            <x v="4"/>
          </reference>
          <reference field="16" count="1" selected="0">
            <x v="6"/>
          </reference>
          <reference field="20" count="1" selected="0">
            <x v="30"/>
          </reference>
        </references>
      </pivotArea>
    </format>
    <format dxfId="395">
      <pivotArea dataOnly="0" labelOnly="1" outline="0" fieldPosition="0">
        <references count="3">
          <reference field="13" count="1">
            <x v="5"/>
          </reference>
          <reference field="16" count="1" selected="0">
            <x v="7"/>
          </reference>
          <reference field="20" count="1" selected="0">
            <x v="32"/>
          </reference>
        </references>
      </pivotArea>
    </format>
    <format dxfId="394">
      <pivotArea dataOnly="0" labelOnly="1" outline="0" fieldPosition="0">
        <references count="3">
          <reference field="13" count="1">
            <x v="3"/>
          </reference>
          <reference field="16" count="1" selected="0">
            <x v="7"/>
          </reference>
          <reference field="20" count="1" selected="0">
            <x v="54"/>
          </reference>
        </references>
      </pivotArea>
    </format>
    <format dxfId="393">
      <pivotArea dataOnly="0" labelOnly="1" outline="0" fieldPosition="0">
        <references count="3">
          <reference field="13" count="1">
            <x v="1"/>
          </reference>
          <reference field="16" count="1" selected="0">
            <x v="8"/>
          </reference>
          <reference field="20" count="1" selected="0">
            <x v="41"/>
          </reference>
        </references>
      </pivotArea>
    </format>
    <format dxfId="392">
      <pivotArea dataOnly="0" labelOnly="1" outline="0" fieldPosition="0">
        <references count="3">
          <reference field="13" count="1">
            <x v="4"/>
          </reference>
          <reference field="16" count="1" selected="0">
            <x v="10"/>
          </reference>
          <reference field="20" count="1" selected="0">
            <x v="14"/>
          </reference>
        </references>
      </pivotArea>
    </format>
    <format dxfId="391">
      <pivotArea dataOnly="0" labelOnly="1" outline="0" fieldPosition="0">
        <references count="3">
          <reference field="13" count="1">
            <x v="1"/>
          </reference>
          <reference field="16" count="1" selected="0">
            <x v="11"/>
          </reference>
          <reference field="20" count="1" selected="0">
            <x v="9"/>
          </reference>
        </references>
      </pivotArea>
    </format>
    <format dxfId="390">
      <pivotArea dataOnly="0" labelOnly="1" outline="0" fieldPosition="0">
        <references count="3">
          <reference field="13" count="1">
            <x v="7"/>
          </reference>
          <reference field="16" count="1" selected="0">
            <x v="11"/>
          </reference>
          <reference field="20" count="1" selected="0">
            <x v="10"/>
          </reference>
        </references>
      </pivotArea>
    </format>
    <format dxfId="389">
      <pivotArea dataOnly="0" labelOnly="1" outline="0" fieldPosition="0">
        <references count="3">
          <reference field="13" count="1">
            <x v="4"/>
          </reference>
          <reference field="16" count="1" selected="0">
            <x v="11"/>
          </reference>
          <reference field="20" count="1" selected="0">
            <x v="17"/>
          </reference>
        </references>
      </pivotArea>
    </format>
    <format dxfId="388">
      <pivotArea dataOnly="0" labelOnly="1" outline="0" fieldPosition="0">
        <references count="3">
          <reference field="13" count="1">
            <x v="7"/>
          </reference>
          <reference field="16" count="1" selected="0">
            <x v="11"/>
          </reference>
          <reference field="20" count="1" selected="0">
            <x v="45"/>
          </reference>
        </references>
      </pivotArea>
    </format>
    <format dxfId="387">
      <pivotArea dataOnly="0" labelOnly="1" outline="0" fieldPosition="0">
        <references count="3">
          <reference field="13" count="1">
            <x v="1"/>
          </reference>
          <reference field="16" count="1" selected="0">
            <x v="12"/>
          </reference>
          <reference field="20" count="1" selected="0">
            <x v="0"/>
          </reference>
        </references>
      </pivotArea>
    </format>
    <format dxfId="386">
      <pivotArea dataOnly="0" labelOnly="1" outline="0" fieldPosition="0">
        <references count="3">
          <reference field="13" count="1">
            <x v="5"/>
          </reference>
          <reference field="16" count="1" selected="0">
            <x v="12"/>
          </reference>
          <reference field="20" count="1" selected="0">
            <x v="3"/>
          </reference>
        </references>
      </pivotArea>
    </format>
    <format dxfId="385">
      <pivotArea dataOnly="0" labelOnly="1" outline="0" fieldPosition="0">
        <references count="3">
          <reference field="13" count="1">
            <x v="1"/>
          </reference>
          <reference field="16" count="1" selected="0">
            <x v="12"/>
          </reference>
          <reference field="20" count="1" selected="0">
            <x v="4"/>
          </reference>
        </references>
      </pivotArea>
    </format>
    <format dxfId="384">
      <pivotArea dataOnly="0" labelOnly="1" outline="0" fieldPosition="0">
        <references count="3">
          <reference field="13" count="1">
            <x v="5"/>
          </reference>
          <reference field="16" count="1" selected="0">
            <x v="12"/>
          </reference>
          <reference field="20" count="1" selected="0">
            <x v="27"/>
          </reference>
        </references>
      </pivotArea>
    </format>
    <format dxfId="383">
      <pivotArea dataOnly="0" labelOnly="1" outline="0" fieldPosition="0">
        <references count="3">
          <reference field="13" count="1">
            <x v="1"/>
          </reference>
          <reference field="16" count="1" selected="0">
            <x v="12"/>
          </reference>
          <reference field="20" count="1" selected="0">
            <x v="28"/>
          </reference>
        </references>
      </pivotArea>
    </format>
    <format dxfId="382">
      <pivotArea dataOnly="0" labelOnly="1" outline="0" fieldPosition="0">
        <references count="3">
          <reference field="13" count="1">
            <x v="5"/>
          </reference>
          <reference field="16" count="1" selected="0">
            <x v="12"/>
          </reference>
          <reference field="20" count="1" selected="0">
            <x v="49"/>
          </reference>
        </references>
      </pivotArea>
    </format>
    <format dxfId="381">
      <pivotArea dataOnly="0" labelOnly="1" outline="0" fieldPosition="0">
        <references count="3">
          <reference field="13" count="1">
            <x v="1"/>
          </reference>
          <reference field="16" count="1" selected="0">
            <x v="13"/>
          </reference>
          <reference field="20" count="1" selected="0">
            <x v="20"/>
          </reference>
        </references>
      </pivotArea>
    </format>
    <format dxfId="380">
      <pivotArea dataOnly="0" labelOnly="1" outline="0" fieldPosition="0">
        <references count="3">
          <reference field="13" count="1">
            <x v="4"/>
          </reference>
          <reference field="16" count="1" selected="0">
            <x v="15"/>
          </reference>
          <reference field="20" count="1" selected="0">
            <x v="22"/>
          </reference>
        </references>
      </pivotArea>
    </format>
    <format dxfId="379">
      <pivotArea dataOnly="0" labelOnly="1" outline="0" fieldPosition="0">
        <references count="3">
          <reference field="13" count="1">
            <x v="0"/>
          </reference>
          <reference field="16" count="1" selected="0">
            <x v="16"/>
          </reference>
          <reference field="20" count="1" selected="0">
            <x v="19"/>
          </reference>
        </references>
      </pivotArea>
    </format>
    <format dxfId="378">
      <pivotArea dataOnly="0" labelOnly="1" outline="0" fieldPosition="0">
        <references count="2">
          <reference field="16" count="1" selected="0">
            <x v="0"/>
          </reference>
          <reference field="20" count="1">
            <x v="12"/>
          </reference>
        </references>
      </pivotArea>
    </format>
    <format dxfId="377">
      <pivotArea dataOnly="0" labelOnly="1" outline="0" fieldPosition="0">
        <references count="2">
          <reference field="16" count="1" selected="0">
            <x v="1"/>
          </reference>
          <reference field="20" count="2">
            <x v="16"/>
            <x v="26"/>
          </reference>
        </references>
      </pivotArea>
    </format>
    <format dxfId="376">
      <pivotArea dataOnly="0" labelOnly="1" outline="0" fieldPosition="0">
        <references count="2">
          <reference field="16" count="1" selected="0">
            <x v="2"/>
          </reference>
          <reference field="20" count="1">
            <x v="1"/>
          </reference>
        </references>
      </pivotArea>
    </format>
    <format dxfId="375">
      <pivotArea dataOnly="0" labelOnly="1" outline="0" fieldPosition="0">
        <references count="2">
          <reference field="16" count="1" selected="0">
            <x v="3"/>
          </reference>
          <reference field="20" count="8">
            <x v="5"/>
            <x v="6"/>
            <x v="7"/>
            <x v="13"/>
            <x v="31"/>
            <x v="34"/>
            <x v="39"/>
            <x v="55"/>
          </reference>
        </references>
      </pivotArea>
    </format>
    <format dxfId="374">
      <pivotArea dataOnly="0" labelOnly="1" outline="0" fieldPosition="0">
        <references count="2">
          <reference field="16" count="1" selected="0">
            <x v="4"/>
          </reference>
          <reference field="20" count="6">
            <x v="2"/>
            <x v="8"/>
            <x v="15"/>
            <x v="29"/>
            <x v="33"/>
            <x v="46"/>
          </reference>
        </references>
      </pivotArea>
    </format>
    <format dxfId="373">
      <pivotArea dataOnly="0" labelOnly="1" outline="0" fieldPosition="0">
        <references count="2">
          <reference field="16" count="1" selected="0">
            <x v="5"/>
          </reference>
          <reference field="20" count="1">
            <x v="35"/>
          </reference>
        </references>
      </pivotArea>
    </format>
    <format dxfId="372">
      <pivotArea dataOnly="0" labelOnly="1" outline="0" fieldPosition="0">
        <references count="2">
          <reference field="16" count="1" selected="0">
            <x v="6"/>
          </reference>
          <reference field="20" count="2">
            <x v="30"/>
            <x v="53"/>
          </reference>
        </references>
      </pivotArea>
    </format>
    <format dxfId="371">
      <pivotArea dataOnly="0" labelOnly="1" outline="0" fieldPosition="0">
        <references count="2">
          <reference field="16" count="1" selected="0">
            <x v="7"/>
          </reference>
          <reference field="20" count="7">
            <x v="32"/>
            <x v="37"/>
            <x v="43"/>
            <x v="47"/>
            <x v="48"/>
            <x v="50"/>
            <x v="54"/>
          </reference>
        </references>
      </pivotArea>
    </format>
    <format dxfId="370">
      <pivotArea dataOnly="0" labelOnly="1" outline="0" fieldPosition="0">
        <references count="2">
          <reference field="16" count="1" selected="0">
            <x v="8"/>
          </reference>
          <reference field="20" count="1">
            <x v="41"/>
          </reference>
        </references>
      </pivotArea>
    </format>
    <format dxfId="369">
      <pivotArea dataOnly="0" labelOnly="1" outline="0" fieldPosition="0">
        <references count="2">
          <reference field="16" count="1" selected="0">
            <x v="9"/>
          </reference>
          <reference field="20" count="1">
            <x v="11"/>
          </reference>
        </references>
      </pivotArea>
    </format>
    <format dxfId="368">
      <pivotArea dataOnly="0" labelOnly="1" outline="0" fieldPosition="0">
        <references count="2">
          <reference field="16" count="1" selected="0">
            <x v="10"/>
          </reference>
          <reference field="20" count="4">
            <x v="14"/>
            <x v="23"/>
            <x v="24"/>
            <x v="51"/>
          </reference>
        </references>
      </pivotArea>
    </format>
    <format dxfId="367">
      <pivotArea dataOnly="0" labelOnly="1" outline="0" fieldPosition="0">
        <references count="2">
          <reference field="16" count="1" selected="0">
            <x v="11"/>
          </reference>
          <reference field="20" count="6">
            <x v="9"/>
            <x v="10"/>
            <x v="17"/>
            <x v="21"/>
            <x v="38"/>
            <x v="45"/>
          </reference>
        </references>
      </pivotArea>
    </format>
    <format dxfId="366">
      <pivotArea dataOnly="0" labelOnly="1" outline="0" fieldPosition="0">
        <references count="2">
          <reference field="16" count="1" selected="0">
            <x v="12"/>
          </reference>
          <reference field="20" count="10">
            <x v="0"/>
            <x v="3"/>
            <x v="4"/>
            <x v="18"/>
            <x v="25"/>
            <x v="27"/>
            <x v="28"/>
            <x v="36"/>
            <x v="40"/>
            <x v="49"/>
          </reference>
        </references>
      </pivotArea>
    </format>
    <format dxfId="365">
      <pivotArea dataOnly="0" labelOnly="1" outline="0" fieldPosition="0">
        <references count="2">
          <reference field="16" count="1" selected="0">
            <x v="13"/>
          </reference>
          <reference field="20" count="1">
            <x v="20"/>
          </reference>
        </references>
      </pivotArea>
    </format>
    <format dxfId="364">
      <pivotArea dataOnly="0" labelOnly="1" outline="0" fieldPosition="0">
        <references count="2">
          <reference field="16" count="1" selected="0">
            <x v="14"/>
          </reference>
          <reference field="20" count="1">
            <x v="52"/>
          </reference>
        </references>
      </pivotArea>
    </format>
    <format dxfId="363">
      <pivotArea dataOnly="0" labelOnly="1" outline="0" fieldPosition="0">
        <references count="2">
          <reference field="16" count="1" selected="0">
            <x v="15"/>
          </reference>
          <reference field="20" count="3">
            <x v="22"/>
            <x v="42"/>
            <x v="44"/>
          </reference>
        </references>
      </pivotArea>
    </format>
    <format dxfId="362">
      <pivotArea dataOnly="0" labelOnly="1" outline="0" fieldPosition="0">
        <references count="2">
          <reference field="16" count="1" selected="0">
            <x v="16"/>
          </reference>
          <reference field="20" count="1">
            <x v="19"/>
          </reference>
        </references>
      </pivotArea>
    </format>
    <format dxfId="361">
      <pivotArea dataOnly="0" labelOnly="1" outline="0" fieldPosition="0">
        <references count="3">
          <reference field="13" count="1">
            <x v="1"/>
          </reference>
          <reference field="16" count="1" selected="0">
            <x v="0"/>
          </reference>
          <reference field="20" count="1" selected="0">
            <x v="12"/>
          </reference>
        </references>
      </pivotArea>
    </format>
    <format dxfId="360">
      <pivotArea dataOnly="0" labelOnly="1" outline="0" fieldPosition="0">
        <references count="3">
          <reference field="13" count="1">
            <x v="6"/>
          </reference>
          <reference field="16" count="1" selected="0">
            <x v="1"/>
          </reference>
          <reference field="20" count="1" selected="0">
            <x v="16"/>
          </reference>
        </references>
      </pivotArea>
    </format>
    <format dxfId="359">
      <pivotArea dataOnly="0" labelOnly="1" outline="0" fieldPosition="0">
        <references count="3">
          <reference field="13" count="1">
            <x v="7"/>
          </reference>
          <reference field="16" count="1" selected="0">
            <x v="2"/>
          </reference>
          <reference field="20" count="1" selected="0">
            <x v="1"/>
          </reference>
        </references>
      </pivotArea>
    </format>
    <format dxfId="358">
      <pivotArea dataOnly="0" labelOnly="1" outline="0" fieldPosition="0">
        <references count="3">
          <reference field="13" count="1">
            <x v="2"/>
          </reference>
          <reference field="16" count="1" selected="0">
            <x v="4"/>
          </reference>
          <reference field="20" count="1" selected="0">
            <x v="2"/>
          </reference>
        </references>
      </pivotArea>
    </format>
    <format dxfId="357">
      <pivotArea dataOnly="0" labelOnly="1" outline="0" fieldPosition="0">
        <references count="3">
          <reference field="13" count="1">
            <x v="5"/>
          </reference>
          <reference field="16" count="1" selected="0">
            <x v="4"/>
          </reference>
          <reference field="20" count="1" selected="0">
            <x v="46"/>
          </reference>
        </references>
      </pivotArea>
    </format>
    <format dxfId="356">
      <pivotArea dataOnly="0" labelOnly="1" outline="0" fieldPosition="0">
        <references count="3">
          <reference field="13" count="1">
            <x v="0"/>
          </reference>
          <reference field="16" count="1" selected="0">
            <x v="5"/>
          </reference>
          <reference field="20" count="1" selected="0">
            <x v="35"/>
          </reference>
        </references>
      </pivotArea>
    </format>
    <format dxfId="355">
      <pivotArea dataOnly="0" labelOnly="1" outline="0" fieldPosition="0">
        <references count="3">
          <reference field="13" count="1">
            <x v="4"/>
          </reference>
          <reference field="16" count="1" selected="0">
            <x v="6"/>
          </reference>
          <reference field="20" count="1" selected="0">
            <x v="30"/>
          </reference>
        </references>
      </pivotArea>
    </format>
    <format dxfId="354">
      <pivotArea dataOnly="0" labelOnly="1" outline="0" fieldPosition="0">
        <references count="3">
          <reference field="13" count="1">
            <x v="5"/>
          </reference>
          <reference field="16" count="1" selected="0">
            <x v="7"/>
          </reference>
          <reference field="20" count="1" selected="0">
            <x v="32"/>
          </reference>
        </references>
      </pivotArea>
    </format>
    <format dxfId="353">
      <pivotArea dataOnly="0" labelOnly="1" outline="0" fieldPosition="0">
        <references count="3">
          <reference field="13" count="1">
            <x v="3"/>
          </reference>
          <reference field="16" count="1" selected="0">
            <x v="7"/>
          </reference>
          <reference field="20" count="1" selected="0">
            <x v="54"/>
          </reference>
        </references>
      </pivotArea>
    </format>
    <format dxfId="352">
      <pivotArea dataOnly="0" labelOnly="1" outline="0" fieldPosition="0">
        <references count="3">
          <reference field="13" count="1">
            <x v="1"/>
          </reference>
          <reference field="16" count="1" selected="0">
            <x v="8"/>
          </reference>
          <reference field="20" count="1" selected="0">
            <x v="41"/>
          </reference>
        </references>
      </pivotArea>
    </format>
    <format dxfId="351">
      <pivotArea dataOnly="0" labelOnly="1" outline="0" fieldPosition="0">
        <references count="3">
          <reference field="13" count="1">
            <x v="4"/>
          </reference>
          <reference field="16" count="1" selected="0">
            <x v="10"/>
          </reference>
          <reference field="20" count="1" selected="0">
            <x v="14"/>
          </reference>
        </references>
      </pivotArea>
    </format>
    <format dxfId="350">
      <pivotArea dataOnly="0" labelOnly="1" outline="0" fieldPosition="0">
        <references count="3">
          <reference field="13" count="1">
            <x v="1"/>
          </reference>
          <reference field="16" count="1" selected="0">
            <x v="11"/>
          </reference>
          <reference field="20" count="1" selected="0">
            <x v="9"/>
          </reference>
        </references>
      </pivotArea>
    </format>
    <format dxfId="349">
      <pivotArea dataOnly="0" labelOnly="1" outline="0" fieldPosition="0">
        <references count="3">
          <reference field="13" count="1">
            <x v="7"/>
          </reference>
          <reference field="16" count="1" selected="0">
            <x v="11"/>
          </reference>
          <reference field="20" count="1" selected="0">
            <x v="10"/>
          </reference>
        </references>
      </pivotArea>
    </format>
    <format dxfId="348">
      <pivotArea dataOnly="0" labelOnly="1" outline="0" fieldPosition="0">
        <references count="3">
          <reference field="13" count="1">
            <x v="4"/>
          </reference>
          <reference field="16" count="1" selected="0">
            <x v="11"/>
          </reference>
          <reference field="20" count="1" selected="0">
            <x v="17"/>
          </reference>
        </references>
      </pivotArea>
    </format>
    <format dxfId="347">
      <pivotArea dataOnly="0" labelOnly="1" outline="0" fieldPosition="0">
        <references count="3">
          <reference field="13" count="1">
            <x v="7"/>
          </reference>
          <reference field="16" count="1" selected="0">
            <x v="11"/>
          </reference>
          <reference field="20" count="1" selected="0">
            <x v="45"/>
          </reference>
        </references>
      </pivotArea>
    </format>
    <format dxfId="346">
      <pivotArea dataOnly="0" labelOnly="1" outline="0" fieldPosition="0">
        <references count="3">
          <reference field="13" count="1">
            <x v="1"/>
          </reference>
          <reference field="16" count="1" selected="0">
            <x v="12"/>
          </reference>
          <reference field="20" count="1" selected="0">
            <x v="0"/>
          </reference>
        </references>
      </pivotArea>
    </format>
    <format dxfId="345">
      <pivotArea dataOnly="0" labelOnly="1" outline="0" fieldPosition="0">
        <references count="3">
          <reference field="13" count="1">
            <x v="5"/>
          </reference>
          <reference field="16" count="1" selected="0">
            <x v="12"/>
          </reference>
          <reference field="20" count="1" selected="0">
            <x v="3"/>
          </reference>
        </references>
      </pivotArea>
    </format>
    <format dxfId="344">
      <pivotArea dataOnly="0" labelOnly="1" outline="0" fieldPosition="0">
        <references count="3">
          <reference field="13" count="1">
            <x v="1"/>
          </reference>
          <reference field="16" count="1" selected="0">
            <x v="12"/>
          </reference>
          <reference field="20" count="1" selected="0">
            <x v="4"/>
          </reference>
        </references>
      </pivotArea>
    </format>
    <format dxfId="343">
      <pivotArea dataOnly="0" labelOnly="1" outline="0" fieldPosition="0">
        <references count="3">
          <reference field="13" count="1">
            <x v="5"/>
          </reference>
          <reference field="16" count="1" selected="0">
            <x v="12"/>
          </reference>
          <reference field="20" count="1" selected="0">
            <x v="27"/>
          </reference>
        </references>
      </pivotArea>
    </format>
    <format dxfId="342">
      <pivotArea dataOnly="0" labelOnly="1" outline="0" fieldPosition="0">
        <references count="3">
          <reference field="13" count="1">
            <x v="1"/>
          </reference>
          <reference field="16" count="1" selected="0">
            <x v="12"/>
          </reference>
          <reference field="20" count="1" selected="0">
            <x v="28"/>
          </reference>
        </references>
      </pivotArea>
    </format>
    <format dxfId="341">
      <pivotArea dataOnly="0" labelOnly="1" outline="0" fieldPosition="0">
        <references count="3">
          <reference field="13" count="1">
            <x v="5"/>
          </reference>
          <reference field="16" count="1" selected="0">
            <x v="12"/>
          </reference>
          <reference field="20" count="1" selected="0">
            <x v="49"/>
          </reference>
        </references>
      </pivotArea>
    </format>
    <format dxfId="340">
      <pivotArea dataOnly="0" labelOnly="1" outline="0" fieldPosition="0">
        <references count="3">
          <reference field="13" count="1">
            <x v="1"/>
          </reference>
          <reference field="16" count="1" selected="0">
            <x v="13"/>
          </reference>
          <reference field="20" count="1" selected="0">
            <x v="20"/>
          </reference>
        </references>
      </pivotArea>
    </format>
    <format dxfId="339">
      <pivotArea dataOnly="0" labelOnly="1" outline="0" fieldPosition="0">
        <references count="3">
          <reference field="13" count="1">
            <x v="4"/>
          </reference>
          <reference field="16" count="1" selected="0">
            <x v="15"/>
          </reference>
          <reference field="20" count="1" selected="0">
            <x v="22"/>
          </reference>
        </references>
      </pivotArea>
    </format>
    <format dxfId="338">
      <pivotArea dataOnly="0" labelOnly="1" outline="0" fieldPosition="0">
        <references count="3">
          <reference field="13" count="1">
            <x v="0"/>
          </reference>
          <reference field="16" count="1" selected="0">
            <x v="16"/>
          </reference>
          <reference field="20" count="1" selected="0">
            <x v="19"/>
          </reference>
        </references>
      </pivotArea>
    </format>
    <format dxfId="337">
      <pivotArea dataOnly="0" labelOnly="1" outline="0" fieldPosition="0">
        <references count="1">
          <reference field="13" count="0"/>
        </references>
      </pivotArea>
    </format>
    <format dxfId="336">
      <pivotArea dataOnly="0" labelOnly="1" outline="0" fieldPosition="0">
        <references count="2">
          <reference field="16" count="1" selected="0">
            <x v="0"/>
          </reference>
          <reference field="20" count="1">
            <x v="12"/>
          </reference>
        </references>
      </pivotArea>
    </format>
    <format dxfId="335">
      <pivotArea dataOnly="0" labelOnly="1" outline="0" fieldPosition="0">
        <references count="2">
          <reference field="16" count="1" selected="0">
            <x v="1"/>
          </reference>
          <reference field="20" count="2">
            <x v="16"/>
            <x v="26"/>
          </reference>
        </references>
      </pivotArea>
    </format>
    <format dxfId="334">
      <pivotArea dataOnly="0" labelOnly="1" outline="0" fieldPosition="0">
        <references count="2">
          <reference field="16" count="1" selected="0">
            <x v="2"/>
          </reference>
          <reference field="20" count="1">
            <x v="1"/>
          </reference>
        </references>
      </pivotArea>
    </format>
    <format dxfId="333">
      <pivotArea dataOnly="0" labelOnly="1" outline="0" fieldPosition="0">
        <references count="2">
          <reference field="16" count="1" selected="0">
            <x v="3"/>
          </reference>
          <reference field="20" count="8">
            <x v="5"/>
            <x v="6"/>
            <x v="7"/>
            <x v="13"/>
            <x v="31"/>
            <x v="34"/>
            <x v="39"/>
            <x v="55"/>
          </reference>
        </references>
      </pivotArea>
    </format>
    <format dxfId="332">
      <pivotArea dataOnly="0" labelOnly="1" outline="0" fieldPosition="0">
        <references count="2">
          <reference field="16" count="1" selected="0">
            <x v="4"/>
          </reference>
          <reference field="20" count="6">
            <x v="2"/>
            <x v="8"/>
            <x v="15"/>
            <x v="29"/>
            <x v="33"/>
            <x v="46"/>
          </reference>
        </references>
      </pivotArea>
    </format>
    <format dxfId="331">
      <pivotArea dataOnly="0" labelOnly="1" outline="0" fieldPosition="0">
        <references count="2">
          <reference field="16" count="1" selected="0">
            <x v="5"/>
          </reference>
          <reference field="20" count="1">
            <x v="35"/>
          </reference>
        </references>
      </pivotArea>
    </format>
    <format dxfId="330">
      <pivotArea dataOnly="0" labelOnly="1" outline="0" fieldPosition="0">
        <references count="2">
          <reference field="16" count="1" selected="0">
            <x v="6"/>
          </reference>
          <reference field="20" count="2">
            <x v="30"/>
            <x v="53"/>
          </reference>
        </references>
      </pivotArea>
    </format>
    <format dxfId="329">
      <pivotArea dataOnly="0" labelOnly="1" outline="0" fieldPosition="0">
        <references count="2">
          <reference field="16" count="1" selected="0">
            <x v="7"/>
          </reference>
          <reference field="20" count="7">
            <x v="32"/>
            <x v="37"/>
            <x v="43"/>
            <x v="47"/>
            <x v="48"/>
            <x v="50"/>
            <x v="54"/>
          </reference>
        </references>
      </pivotArea>
    </format>
    <format dxfId="328">
      <pivotArea dataOnly="0" labelOnly="1" outline="0" fieldPosition="0">
        <references count="2">
          <reference field="16" count="1" selected="0">
            <x v="8"/>
          </reference>
          <reference field="20" count="1">
            <x v="41"/>
          </reference>
        </references>
      </pivotArea>
    </format>
    <format dxfId="327">
      <pivotArea dataOnly="0" labelOnly="1" outline="0" fieldPosition="0">
        <references count="2">
          <reference field="16" count="1" selected="0">
            <x v="9"/>
          </reference>
          <reference field="20" count="1">
            <x v="11"/>
          </reference>
        </references>
      </pivotArea>
    </format>
    <format dxfId="326">
      <pivotArea dataOnly="0" labelOnly="1" outline="0" fieldPosition="0">
        <references count="2">
          <reference field="16" count="1" selected="0">
            <x v="10"/>
          </reference>
          <reference field="20" count="4">
            <x v="14"/>
            <x v="23"/>
            <x v="24"/>
            <x v="51"/>
          </reference>
        </references>
      </pivotArea>
    </format>
    <format dxfId="325">
      <pivotArea dataOnly="0" labelOnly="1" outline="0" fieldPosition="0">
        <references count="2">
          <reference field="16" count="1" selected="0">
            <x v="11"/>
          </reference>
          <reference field="20" count="6">
            <x v="9"/>
            <x v="10"/>
            <x v="17"/>
            <x v="21"/>
            <x v="38"/>
            <x v="45"/>
          </reference>
        </references>
      </pivotArea>
    </format>
    <format dxfId="324">
      <pivotArea dataOnly="0" labelOnly="1" outline="0" fieldPosition="0">
        <references count="2">
          <reference field="16" count="1" selected="0">
            <x v="12"/>
          </reference>
          <reference field="20" count="10">
            <x v="0"/>
            <x v="3"/>
            <x v="4"/>
            <x v="18"/>
            <x v="25"/>
            <x v="27"/>
            <x v="28"/>
            <x v="36"/>
            <x v="40"/>
            <x v="49"/>
          </reference>
        </references>
      </pivotArea>
    </format>
    <format dxfId="323">
      <pivotArea dataOnly="0" labelOnly="1" outline="0" fieldPosition="0">
        <references count="2">
          <reference field="16" count="1" selected="0">
            <x v="13"/>
          </reference>
          <reference field="20" count="1">
            <x v="20"/>
          </reference>
        </references>
      </pivotArea>
    </format>
    <format dxfId="322">
      <pivotArea dataOnly="0" labelOnly="1" outline="0" fieldPosition="0">
        <references count="2">
          <reference field="16" count="1" selected="0">
            <x v="14"/>
          </reference>
          <reference field="20" count="1">
            <x v="52"/>
          </reference>
        </references>
      </pivotArea>
    </format>
    <format dxfId="321">
      <pivotArea dataOnly="0" labelOnly="1" outline="0" fieldPosition="0">
        <references count="2">
          <reference field="16" count="1" selected="0">
            <x v="15"/>
          </reference>
          <reference field="20" count="3">
            <x v="22"/>
            <x v="42"/>
            <x v="44"/>
          </reference>
        </references>
      </pivotArea>
    </format>
    <format dxfId="320">
      <pivotArea dataOnly="0" labelOnly="1" outline="0" fieldPosition="0">
        <references count="2">
          <reference field="16" count="1" selected="0">
            <x v="16"/>
          </reference>
          <reference field="20" count="1">
            <x v="19"/>
          </reference>
        </references>
      </pivotArea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workbookViewId="0">
      <selection activeCell="C19" sqref="C19"/>
    </sheetView>
  </sheetViews>
  <sheetFormatPr baseColWidth="10" defaultRowHeight="15" x14ac:dyDescent="0.25"/>
  <cols>
    <col min="1" max="1" width="14.7109375" customWidth="1"/>
    <col min="2" max="2" width="17" bestFit="1" customWidth="1"/>
    <col min="3" max="3" width="15.28515625" bestFit="1" customWidth="1"/>
  </cols>
  <sheetData>
    <row r="3" spans="1:3" x14ac:dyDescent="0.3">
      <c r="A3" s="108" t="s">
        <v>1064</v>
      </c>
    </row>
    <row r="4" spans="1:3" x14ac:dyDescent="0.3">
      <c r="A4" s="108" t="s">
        <v>417</v>
      </c>
      <c r="B4" s="108" t="s">
        <v>9</v>
      </c>
      <c r="C4" t="s">
        <v>1065</v>
      </c>
    </row>
    <row r="5" spans="1:3" x14ac:dyDescent="0.3">
      <c r="A5" t="s">
        <v>410</v>
      </c>
      <c r="B5">
        <v>1000</v>
      </c>
      <c r="C5" s="3">
        <v>1336922000</v>
      </c>
    </row>
    <row r="6" spans="1:3" x14ac:dyDescent="0.3">
      <c r="B6">
        <v>2000</v>
      </c>
      <c r="C6" s="3">
        <v>113723577</v>
      </c>
    </row>
    <row r="7" spans="1:3" x14ac:dyDescent="0.3">
      <c r="B7">
        <v>3000</v>
      </c>
      <c r="C7" s="3">
        <v>510581223.43842053</v>
      </c>
    </row>
    <row r="8" spans="1:3" x14ac:dyDescent="0.3">
      <c r="B8">
        <v>4000</v>
      </c>
      <c r="C8" s="3">
        <v>225493619.00157937</v>
      </c>
    </row>
    <row r="9" spans="1:3" x14ac:dyDescent="0.3">
      <c r="B9">
        <v>5000</v>
      </c>
      <c r="C9" s="3">
        <v>18361161</v>
      </c>
    </row>
    <row r="10" spans="1:3" x14ac:dyDescent="0.3">
      <c r="B10">
        <v>6000</v>
      </c>
      <c r="C10" s="3">
        <v>182665552.55818182</v>
      </c>
    </row>
    <row r="11" spans="1:3" x14ac:dyDescent="0.3">
      <c r="A11" t="s">
        <v>409</v>
      </c>
      <c r="B11">
        <v>2000</v>
      </c>
      <c r="C11" s="3">
        <v>38100000</v>
      </c>
    </row>
    <row r="12" spans="1:3" x14ac:dyDescent="0.3">
      <c r="B12">
        <v>3000</v>
      </c>
      <c r="C12" s="3">
        <v>245196971</v>
      </c>
    </row>
    <row r="13" spans="1:3" x14ac:dyDescent="0.3">
      <c r="B13">
        <v>5000</v>
      </c>
      <c r="C13" s="3">
        <v>42907948</v>
      </c>
    </row>
    <row r="14" spans="1:3" x14ac:dyDescent="0.3">
      <c r="B14">
        <v>6000</v>
      </c>
      <c r="C14" s="3">
        <v>98091667</v>
      </c>
    </row>
    <row r="15" spans="1:3" x14ac:dyDescent="0.3">
      <c r="B15">
        <v>9000</v>
      </c>
      <c r="C15" s="3">
        <v>55000000</v>
      </c>
    </row>
    <row r="16" spans="1:3" x14ac:dyDescent="0.3">
      <c r="A16" t="s">
        <v>298</v>
      </c>
      <c r="C16" s="3">
        <v>2867043718.9981818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view="pageLayout" zoomScaleNormal="100" workbookViewId="0">
      <selection activeCell="A21" sqref="A21"/>
    </sheetView>
  </sheetViews>
  <sheetFormatPr baseColWidth="10" defaultRowHeight="15" x14ac:dyDescent="0.25"/>
  <cols>
    <col min="1" max="1" width="68" bestFit="1" customWidth="1"/>
    <col min="2" max="2" width="17.140625" bestFit="1" customWidth="1"/>
    <col min="3" max="4" width="22" bestFit="1" customWidth="1"/>
    <col min="5" max="5" width="16.42578125" bestFit="1" customWidth="1"/>
    <col min="6" max="6" width="22.85546875" bestFit="1" customWidth="1"/>
    <col min="7" max="7" width="22" bestFit="1" customWidth="1"/>
  </cols>
  <sheetData>
    <row r="1" spans="1:2" ht="14.45" x14ac:dyDescent="0.3">
      <c r="A1" s="12"/>
      <c r="B1" s="12"/>
    </row>
    <row r="2" spans="1:2" x14ac:dyDescent="0.25">
      <c r="A2" s="108" t="s">
        <v>414</v>
      </c>
      <c r="B2" s="13" t="s">
        <v>413</v>
      </c>
    </row>
    <row r="3" spans="1:2" ht="14.45" x14ac:dyDescent="0.3">
      <c r="A3" s="8" t="s">
        <v>379</v>
      </c>
      <c r="B3" s="3">
        <v>60764512</v>
      </c>
    </row>
    <row r="4" spans="1:2" ht="14.45" x14ac:dyDescent="0.3">
      <c r="A4" s="10">
        <v>3</v>
      </c>
      <c r="B4" s="3">
        <v>60764512</v>
      </c>
    </row>
    <row r="5" spans="1:2" ht="14.45" x14ac:dyDescent="0.3">
      <c r="A5" s="17">
        <v>3.1</v>
      </c>
      <c r="B5" s="3">
        <v>9286000</v>
      </c>
    </row>
    <row r="6" spans="1:2" ht="14.45" x14ac:dyDescent="0.3">
      <c r="A6" s="18" t="s">
        <v>380</v>
      </c>
      <c r="B6" s="3">
        <v>9286000</v>
      </c>
    </row>
    <row r="7" spans="1:2" ht="14.45" x14ac:dyDescent="0.3">
      <c r="A7" s="19" t="s">
        <v>97</v>
      </c>
      <c r="B7" s="3">
        <v>9286000</v>
      </c>
    </row>
    <row r="8" spans="1:2" x14ac:dyDescent="0.25">
      <c r="A8" s="20" t="s">
        <v>98</v>
      </c>
      <c r="B8" s="3">
        <v>9286000</v>
      </c>
    </row>
    <row r="9" spans="1:2" ht="14.45" x14ac:dyDescent="0.3">
      <c r="A9" s="17">
        <v>3.7</v>
      </c>
      <c r="B9" s="3">
        <v>750000</v>
      </c>
    </row>
    <row r="10" spans="1:2" ht="14.45" x14ac:dyDescent="0.3">
      <c r="A10" s="18" t="s">
        <v>381</v>
      </c>
      <c r="B10" s="3">
        <v>750000</v>
      </c>
    </row>
    <row r="11" spans="1:2" ht="14.45" x14ac:dyDescent="0.3">
      <c r="A11" s="19" t="s">
        <v>382</v>
      </c>
      <c r="B11" s="3">
        <v>750000</v>
      </c>
    </row>
    <row r="12" spans="1:2" ht="14.45" x14ac:dyDescent="0.3">
      <c r="A12" s="20" t="s">
        <v>381</v>
      </c>
      <c r="B12" s="3">
        <v>750000</v>
      </c>
    </row>
    <row r="13" spans="1:2" ht="14.45" x14ac:dyDescent="0.3">
      <c r="A13" s="17">
        <v>3.8</v>
      </c>
      <c r="B13" s="3">
        <v>50728512</v>
      </c>
    </row>
    <row r="14" spans="1:2" ht="14.45" x14ac:dyDescent="0.3">
      <c r="A14" s="18" t="s">
        <v>390</v>
      </c>
      <c r="B14" s="3">
        <v>50728512</v>
      </c>
    </row>
    <row r="15" spans="1:2" ht="14.45" x14ac:dyDescent="0.3">
      <c r="A15" s="19" t="s">
        <v>388</v>
      </c>
      <c r="B15" s="3">
        <v>50728512</v>
      </c>
    </row>
    <row r="16" spans="1:2" x14ac:dyDescent="0.25">
      <c r="A16" s="20" t="s">
        <v>389</v>
      </c>
      <c r="B16" s="3">
        <v>50728512</v>
      </c>
    </row>
    <row r="17" spans="1:2" ht="14.45" x14ac:dyDescent="0.3">
      <c r="A17" s="8" t="s">
        <v>327</v>
      </c>
      <c r="B17" s="3">
        <v>608214133.58157933</v>
      </c>
    </row>
    <row r="18" spans="1:2" ht="14.45" x14ac:dyDescent="0.3">
      <c r="A18" s="10">
        <v>2</v>
      </c>
      <c r="B18" s="3">
        <v>608214133.58157933</v>
      </c>
    </row>
    <row r="19" spans="1:2" ht="14.45" x14ac:dyDescent="0.3">
      <c r="A19" s="17">
        <v>2.1</v>
      </c>
      <c r="B19" s="3">
        <v>102532859</v>
      </c>
    </row>
    <row r="20" spans="1:2" ht="14.45" x14ac:dyDescent="0.3">
      <c r="A20" s="18" t="s">
        <v>361</v>
      </c>
      <c r="B20" s="3">
        <v>102532859</v>
      </c>
    </row>
    <row r="21" spans="1:2" ht="14.45" x14ac:dyDescent="0.3">
      <c r="A21" s="19" t="s">
        <v>145</v>
      </c>
      <c r="B21" s="3">
        <v>100505000</v>
      </c>
    </row>
    <row r="22" spans="1:2" x14ac:dyDescent="0.25">
      <c r="A22" s="20" t="s">
        <v>146</v>
      </c>
      <c r="B22" s="3">
        <v>100505000</v>
      </c>
    </row>
    <row r="23" spans="1:2" ht="14.45" x14ac:dyDescent="0.3">
      <c r="A23" s="19" t="s">
        <v>56</v>
      </c>
      <c r="B23" s="3">
        <v>2027859</v>
      </c>
    </row>
    <row r="24" spans="1:2" x14ac:dyDescent="0.25">
      <c r="A24" s="20" t="s">
        <v>57</v>
      </c>
      <c r="B24" s="3">
        <v>2027859</v>
      </c>
    </row>
    <row r="25" spans="1:2" ht="14.45" x14ac:dyDescent="0.3">
      <c r="A25" s="17">
        <v>2.2000000000000002</v>
      </c>
      <c r="B25" s="3">
        <v>277918946.57999992</v>
      </c>
    </row>
    <row r="26" spans="1:2" ht="14.45" x14ac:dyDescent="0.3">
      <c r="A26" s="18" t="s">
        <v>328</v>
      </c>
      <c r="B26" s="3">
        <v>277918946.57999992</v>
      </c>
    </row>
    <row r="27" spans="1:2" ht="14.45" x14ac:dyDescent="0.3">
      <c r="A27" s="19" t="s">
        <v>139</v>
      </c>
      <c r="B27" s="3">
        <v>277918946.57999992</v>
      </c>
    </row>
    <row r="28" spans="1:2" x14ac:dyDescent="0.25">
      <c r="A28" s="20" t="s">
        <v>140</v>
      </c>
      <c r="B28" s="3">
        <v>277918946.57999992</v>
      </c>
    </row>
    <row r="29" spans="1:2" x14ac:dyDescent="0.25">
      <c r="A29" s="17">
        <v>2.2999999999999998</v>
      </c>
      <c r="B29" s="3">
        <v>26850256</v>
      </c>
    </row>
    <row r="30" spans="1:2" x14ac:dyDescent="0.25">
      <c r="A30" s="18" t="s">
        <v>360</v>
      </c>
      <c r="B30" s="3">
        <v>26850256</v>
      </c>
    </row>
    <row r="31" spans="1:2" x14ac:dyDescent="0.25">
      <c r="A31" s="19" t="s">
        <v>358</v>
      </c>
      <c r="B31" s="3">
        <v>26850256</v>
      </c>
    </row>
    <row r="32" spans="1:2" x14ac:dyDescent="0.25">
      <c r="A32" s="20" t="s">
        <v>359</v>
      </c>
      <c r="B32" s="3">
        <v>26850256</v>
      </c>
    </row>
    <row r="33" spans="1:2" x14ac:dyDescent="0.25">
      <c r="A33" s="17">
        <v>2.4</v>
      </c>
      <c r="B33" s="3">
        <v>19199800</v>
      </c>
    </row>
    <row r="34" spans="1:2" x14ac:dyDescent="0.25">
      <c r="A34" s="18" t="s">
        <v>346</v>
      </c>
      <c r="B34" s="3">
        <v>19199800</v>
      </c>
    </row>
    <row r="35" spans="1:2" x14ac:dyDescent="0.25">
      <c r="A35" s="19" t="s">
        <v>256</v>
      </c>
      <c r="B35" s="3">
        <v>16500000</v>
      </c>
    </row>
    <row r="36" spans="1:2" x14ac:dyDescent="0.25">
      <c r="A36" s="20" t="s">
        <v>257</v>
      </c>
      <c r="B36" s="3">
        <v>16500000</v>
      </c>
    </row>
    <row r="37" spans="1:2" x14ac:dyDescent="0.25">
      <c r="A37" s="19" t="s">
        <v>49</v>
      </c>
      <c r="B37" s="3">
        <v>2699800</v>
      </c>
    </row>
    <row r="38" spans="1:2" x14ac:dyDescent="0.25">
      <c r="A38" s="20" t="s">
        <v>50</v>
      </c>
      <c r="B38" s="3">
        <v>2699800</v>
      </c>
    </row>
    <row r="39" spans="1:2" x14ac:dyDescent="0.25">
      <c r="A39" s="17">
        <v>2.5</v>
      </c>
      <c r="B39" s="3">
        <v>76922000</v>
      </c>
    </row>
    <row r="40" spans="1:2" x14ac:dyDescent="0.25">
      <c r="A40" s="18" t="s">
        <v>345</v>
      </c>
      <c r="B40" s="3">
        <v>76922000</v>
      </c>
    </row>
    <row r="41" spans="1:2" x14ac:dyDescent="0.25">
      <c r="A41" s="19">
        <v>3.7</v>
      </c>
      <c r="B41" s="3">
        <v>3800000</v>
      </c>
    </row>
    <row r="42" spans="1:2" x14ac:dyDescent="0.25">
      <c r="A42" s="20" t="s">
        <v>381</v>
      </c>
      <c r="B42" s="3">
        <v>3800000</v>
      </c>
    </row>
    <row r="43" spans="1:2" x14ac:dyDescent="0.25">
      <c r="A43" s="19" t="s">
        <v>134</v>
      </c>
      <c r="B43" s="3">
        <v>1352000</v>
      </c>
    </row>
    <row r="44" spans="1:2" x14ac:dyDescent="0.25">
      <c r="A44" s="20" t="s">
        <v>135</v>
      </c>
      <c r="B44" s="3">
        <v>1352000</v>
      </c>
    </row>
    <row r="45" spans="1:2" x14ac:dyDescent="0.25">
      <c r="A45" s="19" t="s">
        <v>185</v>
      </c>
      <c r="B45" s="3">
        <v>71770000</v>
      </c>
    </row>
    <row r="46" spans="1:2" x14ac:dyDescent="0.25">
      <c r="A46" s="20" t="s">
        <v>186</v>
      </c>
      <c r="B46" s="3">
        <v>71770000</v>
      </c>
    </row>
    <row r="47" spans="1:2" x14ac:dyDescent="0.25">
      <c r="A47" s="17">
        <v>2.6</v>
      </c>
      <c r="B47" s="3">
        <v>72694842.001579374</v>
      </c>
    </row>
    <row r="48" spans="1:2" x14ac:dyDescent="0.25">
      <c r="A48" s="18" t="s">
        <v>391</v>
      </c>
      <c r="B48" s="3">
        <v>72694842.001579374</v>
      </c>
    </row>
    <row r="49" spans="1:2" x14ac:dyDescent="0.25">
      <c r="A49" s="19" t="s">
        <v>248</v>
      </c>
      <c r="B49" s="3">
        <v>66784842.001579374</v>
      </c>
    </row>
    <row r="50" spans="1:2" x14ac:dyDescent="0.25">
      <c r="A50" s="20" t="s">
        <v>249</v>
      </c>
      <c r="B50" s="3">
        <v>66784842.001579374</v>
      </c>
    </row>
    <row r="51" spans="1:2" x14ac:dyDescent="0.25">
      <c r="A51" s="19" t="s">
        <v>251</v>
      </c>
      <c r="B51" s="3">
        <v>5910000</v>
      </c>
    </row>
    <row r="52" spans="1:2" x14ac:dyDescent="0.25">
      <c r="A52" s="20" t="s">
        <v>252</v>
      </c>
      <c r="B52" s="3">
        <v>5910000</v>
      </c>
    </row>
    <row r="53" spans="1:2" x14ac:dyDescent="0.25">
      <c r="A53" s="17">
        <v>2.7</v>
      </c>
      <c r="B53" s="3">
        <v>32095430</v>
      </c>
    </row>
    <row r="54" spans="1:2" x14ac:dyDescent="0.25">
      <c r="A54" s="18" t="s">
        <v>186</v>
      </c>
      <c r="B54" s="3">
        <v>32095430</v>
      </c>
    </row>
    <row r="55" spans="1:2" x14ac:dyDescent="0.25">
      <c r="A55" s="19" t="s">
        <v>185</v>
      </c>
      <c r="B55" s="3">
        <v>32095430</v>
      </c>
    </row>
    <row r="56" spans="1:2" x14ac:dyDescent="0.25">
      <c r="A56" s="20" t="s">
        <v>186</v>
      </c>
      <c r="B56" s="3">
        <v>32095430</v>
      </c>
    </row>
    <row r="57" spans="1:2" x14ac:dyDescent="0.25">
      <c r="A57" s="8" t="s">
        <v>313</v>
      </c>
      <c r="B57" s="3">
        <v>2198065073.4166021</v>
      </c>
    </row>
    <row r="58" spans="1:2" x14ac:dyDescent="0.25">
      <c r="A58" s="10">
        <v>1</v>
      </c>
      <c r="B58" s="3">
        <v>2198065073.4166021</v>
      </c>
    </row>
    <row r="59" spans="1:2" x14ac:dyDescent="0.25">
      <c r="A59" s="17">
        <v>1.3</v>
      </c>
      <c r="B59" s="3">
        <v>2063304915.4166021</v>
      </c>
    </row>
    <row r="60" spans="1:2" x14ac:dyDescent="0.25">
      <c r="A60" s="18" t="s">
        <v>314</v>
      </c>
      <c r="B60" s="3">
        <v>2063304915.4166021</v>
      </c>
    </row>
    <row r="61" spans="1:2" x14ac:dyDescent="0.25">
      <c r="A61" s="19" t="s">
        <v>15</v>
      </c>
      <c r="B61" s="3">
        <v>2060719915.4166021</v>
      </c>
    </row>
    <row r="62" spans="1:2" x14ac:dyDescent="0.25">
      <c r="A62" s="20" t="s">
        <v>16</v>
      </c>
      <c r="B62" s="3">
        <v>2060719915.4166021</v>
      </c>
    </row>
    <row r="63" spans="1:2" x14ac:dyDescent="0.25">
      <c r="A63" s="19" t="s">
        <v>89</v>
      </c>
      <c r="B63" s="3">
        <v>2585000</v>
      </c>
    </row>
    <row r="64" spans="1:2" x14ac:dyDescent="0.25">
      <c r="A64" s="20" t="s">
        <v>90</v>
      </c>
      <c r="B64" s="3">
        <v>2585000</v>
      </c>
    </row>
    <row r="65" spans="1:2" x14ac:dyDescent="0.25">
      <c r="A65" s="17">
        <v>1.7</v>
      </c>
      <c r="B65" s="3">
        <v>54914158</v>
      </c>
    </row>
    <row r="66" spans="1:2" x14ac:dyDescent="0.25">
      <c r="A66" s="18" t="s">
        <v>326</v>
      </c>
      <c r="B66" s="3">
        <v>54914158</v>
      </c>
    </row>
    <row r="67" spans="1:2" x14ac:dyDescent="0.25">
      <c r="A67" s="19" t="s">
        <v>66</v>
      </c>
      <c r="B67" s="3">
        <v>38934158</v>
      </c>
    </row>
    <row r="68" spans="1:2" x14ac:dyDescent="0.25">
      <c r="A68" s="20" t="s">
        <v>67</v>
      </c>
      <c r="B68" s="3">
        <v>38934158</v>
      </c>
    </row>
    <row r="69" spans="1:2" x14ac:dyDescent="0.25">
      <c r="A69" s="19" t="s">
        <v>112</v>
      </c>
      <c r="B69" s="3">
        <v>15980000</v>
      </c>
    </row>
    <row r="70" spans="1:2" x14ac:dyDescent="0.25">
      <c r="A70" s="20" t="s">
        <v>113</v>
      </c>
      <c r="B70" s="3">
        <v>15980000</v>
      </c>
    </row>
    <row r="71" spans="1:2" x14ac:dyDescent="0.25">
      <c r="A71" s="17">
        <v>2.2000000000000002</v>
      </c>
      <c r="B71" s="3">
        <v>79846000</v>
      </c>
    </row>
    <row r="72" spans="1:2" x14ac:dyDescent="0.25">
      <c r="A72" s="18" t="s">
        <v>328</v>
      </c>
      <c r="B72" s="3">
        <v>79846000</v>
      </c>
    </row>
    <row r="73" spans="1:2" x14ac:dyDescent="0.25">
      <c r="A73" s="19" t="s">
        <v>362</v>
      </c>
      <c r="B73" s="3">
        <v>79846000</v>
      </c>
    </row>
    <row r="74" spans="1:2" x14ac:dyDescent="0.25">
      <c r="A74" s="20" t="s">
        <v>363</v>
      </c>
      <c r="B74" s="3">
        <v>79846000</v>
      </c>
    </row>
    <row r="75" spans="1:2" x14ac:dyDescent="0.25">
      <c r="A75" s="8" t="s">
        <v>298</v>
      </c>
      <c r="B75" s="3">
        <v>2867043718.9981813</v>
      </c>
    </row>
  </sheetData>
  <pageMargins left="0.70866141732283472" right="0.59055118110236227" top="1.1417322834645669" bottom="0.74803149606299213" header="0.31496062992125984" footer="0.31496062992125984"/>
  <pageSetup paperSize="9" orientation="portrait" r:id="rId2"/>
  <headerFooter>
    <oddHeader>&amp;C&amp;"-,Negrita"&amp;13MUNICIPIO DE TLAJOMULCO DE ZÚÑIGA, JALISCO
PRESUPUESTO 2023
CLASIFICACIÓN FUNCIONAL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9"/>
  <sheetViews>
    <sheetView view="pageLayout" topLeftCell="B4" zoomScaleNormal="100" workbookViewId="0">
      <selection activeCell="A21" sqref="A21"/>
    </sheetView>
  </sheetViews>
  <sheetFormatPr baseColWidth="10" defaultRowHeight="15" x14ac:dyDescent="0.25"/>
  <cols>
    <col min="1" max="1" width="24.5703125" customWidth="1"/>
    <col min="2" max="2" width="16.28515625" customWidth="1"/>
    <col min="3" max="3" width="15.5703125" customWidth="1"/>
    <col min="4" max="4" width="11.28515625" bestFit="1" customWidth="1"/>
    <col min="5" max="5" width="65.85546875" customWidth="1"/>
    <col min="6" max="7" width="15.28515625" bestFit="1" customWidth="1"/>
    <col min="8" max="8" width="51.5703125" bestFit="1" customWidth="1"/>
    <col min="9" max="9" width="21.28515625" bestFit="1" customWidth="1"/>
    <col min="10" max="10" width="20.5703125" bestFit="1" customWidth="1"/>
  </cols>
  <sheetData>
    <row r="1" spans="1:7" ht="14.45" x14ac:dyDescent="0.3">
      <c r="A1" s="12"/>
      <c r="B1" s="12"/>
    </row>
    <row r="2" spans="1:7" ht="30" x14ac:dyDescent="0.25">
      <c r="A2" s="14" t="s">
        <v>5</v>
      </c>
      <c r="B2" s="14" t="s">
        <v>422</v>
      </c>
      <c r="C2" s="14" t="s">
        <v>423</v>
      </c>
      <c r="D2" s="14" t="s">
        <v>11</v>
      </c>
      <c r="E2" s="14" t="s">
        <v>12</v>
      </c>
      <c r="F2" s="2" t="s">
        <v>413</v>
      </c>
    </row>
    <row r="3" spans="1:7" s="2" customFormat="1" ht="24" x14ac:dyDescent="0.25">
      <c r="A3" s="23" t="s">
        <v>68</v>
      </c>
      <c r="B3" s="23" t="s">
        <v>177</v>
      </c>
      <c r="C3" s="23" t="s">
        <v>69</v>
      </c>
      <c r="D3" s="25">
        <v>3181</v>
      </c>
      <c r="E3" s="23" t="s">
        <v>195</v>
      </c>
      <c r="F3" s="24">
        <v>10000</v>
      </c>
      <c r="G3"/>
    </row>
    <row r="4" spans="1:7" x14ac:dyDescent="0.25">
      <c r="A4" s="23"/>
      <c r="B4" s="23"/>
      <c r="C4" s="23"/>
      <c r="D4" s="25">
        <v>3341</v>
      </c>
      <c r="E4" s="23" t="s">
        <v>209</v>
      </c>
      <c r="F4" s="24">
        <v>3000000</v>
      </c>
    </row>
    <row r="5" spans="1:7" x14ac:dyDescent="0.25">
      <c r="A5" s="23"/>
      <c r="B5" s="23"/>
      <c r="C5" s="23"/>
      <c r="D5" s="25">
        <v>3941</v>
      </c>
      <c r="E5" s="23" t="s">
        <v>243</v>
      </c>
      <c r="F5" s="24">
        <v>35000</v>
      </c>
    </row>
    <row r="6" spans="1:7" ht="30" x14ac:dyDescent="0.25">
      <c r="A6" s="23"/>
      <c r="B6" s="23" t="s">
        <v>70</v>
      </c>
      <c r="C6" s="116" t="s">
        <v>69</v>
      </c>
      <c r="D6" s="25">
        <v>2211</v>
      </c>
      <c r="E6" s="23" t="s">
        <v>96</v>
      </c>
      <c r="F6" s="24">
        <v>369158</v>
      </c>
    </row>
    <row r="7" spans="1:7" x14ac:dyDescent="0.25">
      <c r="A7" s="23"/>
      <c r="B7" s="23"/>
      <c r="C7" s="116"/>
      <c r="D7" s="25">
        <v>2711</v>
      </c>
      <c r="E7" s="23" t="s">
        <v>149</v>
      </c>
      <c r="F7" s="24">
        <v>1300000</v>
      </c>
    </row>
    <row r="8" spans="1:7" x14ac:dyDescent="0.25">
      <c r="A8" s="23"/>
      <c r="B8" s="23"/>
      <c r="C8" s="116"/>
      <c r="D8" s="25">
        <v>2821</v>
      </c>
      <c r="E8" s="23" t="s">
        <v>176</v>
      </c>
      <c r="F8" s="24">
        <v>900000</v>
      </c>
    </row>
    <row r="9" spans="1:7" x14ac:dyDescent="0.25">
      <c r="A9" s="23"/>
      <c r="B9" s="23"/>
      <c r="C9" s="116"/>
      <c r="D9" s="25">
        <v>2831</v>
      </c>
      <c r="E9" s="23" t="s">
        <v>178</v>
      </c>
      <c r="F9" s="24">
        <v>3100000</v>
      </c>
    </row>
    <row r="10" spans="1:7" x14ac:dyDescent="0.25">
      <c r="A10" s="23"/>
      <c r="B10" s="23"/>
      <c r="C10" s="116"/>
      <c r="D10" s="25">
        <v>3161</v>
      </c>
      <c r="E10" s="23" t="s">
        <v>194</v>
      </c>
      <c r="F10" s="24">
        <v>200000</v>
      </c>
    </row>
    <row r="11" spans="1:7" x14ac:dyDescent="0.25">
      <c r="A11" s="23"/>
      <c r="B11" s="23"/>
      <c r="C11" s="116"/>
      <c r="D11" s="25">
        <v>3391</v>
      </c>
      <c r="E11" s="23" t="s">
        <v>202</v>
      </c>
      <c r="F11" s="24">
        <v>1900000</v>
      </c>
    </row>
    <row r="12" spans="1:7" x14ac:dyDescent="0.25">
      <c r="A12" s="23"/>
      <c r="B12" s="23"/>
      <c r="C12" s="116"/>
      <c r="D12" s="25">
        <v>3962</v>
      </c>
      <c r="E12" s="23" t="s">
        <v>246</v>
      </c>
      <c r="F12" s="24">
        <v>120000</v>
      </c>
    </row>
    <row r="13" spans="1:7" ht="45" x14ac:dyDescent="0.25">
      <c r="A13" s="23" t="s">
        <v>52</v>
      </c>
      <c r="B13" s="23" t="s">
        <v>136</v>
      </c>
      <c r="C13" s="116" t="s">
        <v>53</v>
      </c>
      <c r="D13" s="25">
        <v>2491</v>
      </c>
      <c r="E13" s="23" t="s">
        <v>153</v>
      </c>
      <c r="F13" s="24">
        <v>502000</v>
      </c>
    </row>
    <row r="14" spans="1:7" x14ac:dyDescent="0.25">
      <c r="A14" s="23"/>
      <c r="B14" s="23"/>
      <c r="C14" s="116"/>
      <c r="D14" s="25">
        <v>2921</v>
      </c>
      <c r="E14" s="23" t="s">
        <v>155</v>
      </c>
      <c r="F14" s="24">
        <v>300000</v>
      </c>
    </row>
    <row r="15" spans="1:7" x14ac:dyDescent="0.25">
      <c r="A15" s="23"/>
      <c r="B15" s="23"/>
      <c r="C15" s="116"/>
      <c r="D15" s="25">
        <v>4411</v>
      </c>
      <c r="E15" s="23" t="s">
        <v>143</v>
      </c>
      <c r="F15" s="24">
        <v>100000</v>
      </c>
    </row>
    <row r="16" spans="1:7" x14ac:dyDescent="0.25">
      <c r="A16" s="23"/>
      <c r="B16" s="23"/>
      <c r="C16" s="116"/>
      <c r="D16" s="25">
        <v>4431</v>
      </c>
      <c r="E16" s="23" t="s">
        <v>179</v>
      </c>
      <c r="F16" s="24">
        <v>3800000</v>
      </c>
    </row>
    <row r="17" spans="1:6" x14ac:dyDescent="0.25">
      <c r="A17" s="23"/>
      <c r="B17" s="23"/>
      <c r="C17" s="116"/>
      <c r="D17" s="25">
        <v>5671</v>
      </c>
      <c r="E17" s="23" t="s">
        <v>184</v>
      </c>
      <c r="F17" s="24">
        <v>250000</v>
      </c>
    </row>
    <row r="18" spans="1:6" ht="45" x14ac:dyDescent="0.25">
      <c r="A18" s="23"/>
      <c r="B18" s="23" t="s">
        <v>187</v>
      </c>
      <c r="C18" s="116" t="s">
        <v>53</v>
      </c>
      <c r="D18" s="25">
        <v>3821</v>
      </c>
      <c r="E18" s="23" t="s">
        <v>121</v>
      </c>
      <c r="F18" s="24">
        <v>4000000</v>
      </c>
    </row>
    <row r="19" spans="1:6" x14ac:dyDescent="0.25">
      <c r="A19" s="23"/>
      <c r="B19" s="23"/>
      <c r="C19" s="116"/>
      <c r="D19" s="25">
        <v>4451</v>
      </c>
      <c r="E19" s="23" t="s">
        <v>125</v>
      </c>
      <c r="F19" s="24">
        <v>10000000</v>
      </c>
    </row>
    <row r="20" spans="1:6" ht="45" x14ac:dyDescent="0.25">
      <c r="A20" s="23"/>
      <c r="B20" s="23" t="s">
        <v>230</v>
      </c>
      <c r="C20" s="116" t="s">
        <v>53</v>
      </c>
      <c r="D20" s="25">
        <v>4411</v>
      </c>
      <c r="E20" s="23" t="s">
        <v>143</v>
      </c>
      <c r="F20" s="24">
        <v>1000000</v>
      </c>
    </row>
    <row r="21" spans="1:6" ht="45" x14ac:dyDescent="0.25">
      <c r="A21" s="23"/>
      <c r="B21" s="23" t="s">
        <v>236</v>
      </c>
      <c r="C21" s="116" t="s">
        <v>53</v>
      </c>
      <c r="D21" s="25">
        <v>3351</v>
      </c>
      <c r="E21" s="23" t="s">
        <v>212</v>
      </c>
      <c r="F21" s="24">
        <v>470000</v>
      </c>
    </row>
    <row r="22" spans="1:6" x14ac:dyDescent="0.25">
      <c r="A22" s="23"/>
      <c r="B22" s="23"/>
      <c r="C22" s="116"/>
      <c r="D22" s="25">
        <v>4411</v>
      </c>
      <c r="E22" s="23" t="s">
        <v>143</v>
      </c>
      <c r="F22" s="24">
        <v>10000000</v>
      </c>
    </row>
    <row r="23" spans="1:6" ht="45" x14ac:dyDescent="0.25">
      <c r="A23" s="23"/>
      <c r="B23" s="23" t="s">
        <v>237</v>
      </c>
      <c r="C23" s="116" t="s">
        <v>53</v>
      </c>
      <c r="D23">
        <v>4411</v>
      </c>
      <c r="E23" s="23" t="s">
        <v>143</v>
      </c>
      <c r="F23" s="24">
        <v>50566898.219999999</v>
      </c>
    </row>
    <row r="24" spans="1:6" ht="45" x14ac:dyDescent="0.25">
      <c r="A24" s="23"/>
      <c r="B24" s="23" t="s">
        <v>55</v>
      </c>
      <c r="C24" s="116" t="s">
        <v>53</v>
      </c>
      <c r="D24" s="25">
        <v>2491</v>
      </c>
      <c r="E24" s="23" t="s">
        <v>153</v>
      </c>
      <c r="F24" s="24">
        <v>150000</v>
      </c>
    </row>
    <row r="25" spans="1:6" x14ac:dyDescent="0.25">
      <c r="A25" s="23"/>
      <c r="B25" s="23"/>
      <c r="C25" s="116"/>
      <c r="D25" s="25">
        <v>2541</v>
      </c>
      <c r="E25" s="23" t="s">
        <v>163</v>
      </c>
      <c r="F25" s="24">
        <v>3000</v>
      </c>
    </row>
    <row r="26" spans="1:6" x14ac:dyDescent="0.25">
      <c r="A26" s="23"/>
      <c r="B26" s="23"/>
      <c r="C26" s="116"/>
      <c r="D26" s="25">
        <v>2911</v>
      </c>
      <c r="E26" s="23" t="s">
        <v>156</v>
      </c>
      <c r="F26" s="24">
        <v>7000</v>
      </c>
    </row>
    <row r="27" spans="1:6" x14ac:dyDescent="0.25">
      <c r="A27" s="23"/>
      <c r="B27" s="23"/>
      <c r="C27" s="116"/>
      <c r="D27" s="25">
        <v>2921</v>
      </c>
      <c r="E27" s="23" t="s">
        <v>155</v>
      </c>
      <c r="F27" s="24">
        <v>10000</v>
      </c>
    </row>
    <row r="28" spans="1:6" x14ac:dyDescent="0.25">
      <c r="A28" s="23"/>
      <c r="B28" s="23"/>
      <c r="C28" s="116"/>
      <c r="D28" s="25">
        <v>3821</v>
      </c>
      <c r="E28" s="23" t="s">
        <v>121</v>
      </c>
      <c r="F28" s="24">
        <v>2529800</v>
      </c>
    </row>
    <row r="29" spans="1:6" ht="45" x14ac:dyDescent="0.25">
      <c r="A29" s="23"/>
      <c r="B29" s="23" t="s">
        <v>270</v>
      </c>
      <c r="C29" s="116" t="s">
        <v>53</v>
      </c>
      <c r="D29" s="25">
        <v>4421</v>
      </c>
      <c r="E29" s="23" t="s">
        <v>271</v>
      </c>
      <c r="F29" s="24">
        <v>200000</v>
      </c>
    </row>
    <row r="30" spans="1:6" ht="45" x14ac:dyDescent="0.25">
      <c r="A30" s="23"/>
      <c r="B30" s="23" t="s">
        <v>199</v>
      </c>
      <c r="C30" s="116" t="s">
        <v>53</v>
      </c>
      <c r="D30" s="25">
        <v>4411</v>
      </c>
      <c r="E30" s="23" t="s">
        <v>143</v>
      </c>
      <c r="F30" s="24">
        <v>10733101.779999999</v>
      </c>
    </row>
    <row r="31" spans="1:6" ht="72" x14ac:dyDescent="0.25">
      <c r="A31" s="23" t="s">
        <v>99</v>
      </c>
      <c r="B31" s="23" t="s">
        <v>101</v>
      </c>
      <c r="C31" s="23" t="s">
        <v>100</v>
      </c>
      <c r="D31" s="25">
        <v>2221</v>
      </c>
      <c r="E31" s="23" t="s">
        <v>109</v>
      </c>
      <c r="F31" s="24">
        <v>100000</v>
      </c>
    </row>
    <row r="32" spans="1:6" ht="24" x14ac:dyDescent="0.25">
      <c r="A32" s="23"/>
      <c r="B32" s="23"/>
      <c r="C32" s="23"/>
      <c r="D32" s="25">
        <v>2351</v>
      </c>
      <c r="E32" s="23" t="s">
        <v>115</v>
      </c>
      <c r="F32" s="24">
        <v>700000</v>
      </c>
    </row>
    <row r="33" spans="1:6" x14ac:dyDescent="0.25">
      <c r="A33" s="23"/>
      <c r="B33" s="23"/>
      <c r="C33" s="23"/>
      <c r="D33" s="25">
        <v>2391</v>
      </c>
      <c r="E33" s="23" t="s">
        <v>117</v>
      </c>
      <c r="F33" s="24">
        <v>500000</v>
      </c>
    </row>
    <row r="34" spans="1:6" x14ac:dyDescent="0.25">
      <c r="A34" s="23"/>
      <c r="B34" s="23"/>
      <c r="C34" s="23"/>
      <c r="D34" s="25">
        <v>2431</v>
      </c>
      <c r="E34" s="23" t="s">
        <v>130</v>
      </c>
      <c r="F34" s="24">
        <v>100000</v>
      </c>
    </row>
    <row r="35" spans="1:6" x14ac:dyDescent="0.25">
      <c r="A35" s="23"/>
      <c r="B35" s="23"/>
      <c r="C35" s="23"/>
      <c r="D35" s="25">
        <v>2451</v>
      </c>
      <c r="E35" s="23" t="s">
        <v>131</v>
      </c>
      <c r="F35" s="24">
        <v>400000</v>
      </c>
    </row>
    <row r="36" spans="1:6" x14ac:dyDescent="0.25">
      <c r="A36" s="23"/>
      <c r="B36" s="23"/>
      <c r="C36" s="23"/>
      <c r="D36" s="25">
        <v>2561</v>
      </c>
      <c r="E36" s="23" t="s">
        <v>165</v>
      </c>
      <c r="F36" s="24">
        <v>500000</v>
      </c>
    </row>
    <row r="37" spans="1:6" x14ac:dyDescent="0.25">
      <c r="A37" s="23"/>
      <c r="B37" s="23"/>
      <c r="C37" s="23"/>
      <c r="D37" s="25">
        <v>2721</v>
      </c>
      <c r="E37" s="23" t="s">
        <v>152</v>
      </c>
      <c r="F37" s="24">
        <v>200000</v>
      </c>
    </row>
    <row r="38" spans="1:6" x14ac:dyDescent="0.25">
      <c r="A38" s="23"/>
      <c r="B38" s="23"/>
      <c r="C38" s="23"/>
      <c r="D38" s="25">
        <v>2911</v>
      </c>
      <c r="E38" s="23" t="s">
        <v>156</v>
      </c>
      <c r="F38" s="24">
        <v>150000</v>
      </c>
    </row>
    <row r="39" spans="1:6" x14ac:dyDescent="0.25">
      <c r="A39" s="23"/>
      <c r="B39" s="23"/>
      <c r="C39" s="23"/>
      <c r="D39" s="25">
        <v>3261</v>
      </c>
      <c r="E39" s="23" t="s">
        <v>174</v>
      </c>
      <c r="F39" s="24">
        <v>1000000</v>
      </c>
    </row>
    <row r="40" spans="1:6" x14ac:dyDescent="0.25">
      <c r="A40" s="23"/>
      <c r="B40" s="23"/>
      <c r="C40" s="23"/>
      <c r="D40" s="25">
        <v>3821</v>
      </c>
      <c r="E40" s="23" t="s">
        <v>121</v>
      </c>
      <c r="F40" s="24">
        <v>2750000</v>
      </c>
    </row>
    <row r="41" spans="1:6" x14ac:dyDescent="0.25">
      <c r="A41" s="23"/>
      <c r="B41" s="23"/>
      <c r="C41" s="23"/>
      <c r="D41" s="25">
        <v>5311</v>
      </c>
      <c r="E41" s="23" t="s">
        <v>214</v>
      </c>
      <c r="F41" s="24">
        <v>86000</v>
      </c>
    </row>
    <row r="42" spans="1:6" ht="45" x14ac:dyDescent="0.25">
      <c r="A42" s="23"/>
      <c r="B42" s="23" t="s">
        <v>239</v>
      </c>
      <c r="C42" s="116" t="s">
        <v>100</v>
      </c>
      <c r="D42" s="25">
        <v>3821</v>
      </c>
      <c r="E42" s="23" t="s">
        <v>121</v>
      </c>
      <c r="F42" s="24">
        <v>700000</v>
      </c>
    </row>
    <row r="43" spans="1:6" x14ac:dyDescent="0.25">
      <c r="A43" s="23"/>
      <c r="B43" s="23"/>
      <c r="C43" s="116"/>
      <c r="D43" s="25">
        <v>4411</v>
      </c>
      <c r="E43" s="23" t="s">
        <v>143</v>
      </c>
      <c r="F43" s="24">
        <v>50000</v>
      </c>
    </row>
    <row r="44" spans="1:6" ht="45" x14ac:dyDescent="0.25">
      <c r="A44" s="23"/>
      <c r="B44" s="23" t="s">
        <v>261</v>
      </c>
      <c r="C44" s="116" t="s">
        <v>100</v>
      </c>
      <c r="D44" s="25">
        <v>4311</v>
      </c>
      <c r="E44" s="23" t="s">
        <v>123</v>
      </c>
      <c r="F44" s="24">
        <v>2000000</v>
      </c>
    </row>
    <row r="45" spans="1:6" ht="45" x14ac:dyDescent="0.25">
      <c r="A45" s="23"/>
      <c r="B45" s="23" t="s">
        <v>262</v>
      </c>
      <c r="C45" s="116" t="s">
        <v>100</v>
      </c>
      <c r="D45">
        <v>4311</v>
      </c>
      <c r="E45" s="23" t="s">
        <v>123</v>
      </c>
      <c r="F45" s="24">
        <v>300000</v>
      </c>
    </row>
    <row r="46" spans="1:6" ht="45" x14ac:dyDescent="0.25">
      <c r="A46" s="23"/>
      <c r="B46" s="23" t="s">
        <v>160</v>
      </c>
      <c r="C46" s="116" t="s">
        <v>100</v>
      </c>
      <c r="D46" s="25">
        <v>2521</v>
      </c>
      <c r="E46" s="23" t="s">
        <v>157</v>
      </c>
      <c r="F46" s="24">
        <v>500000</v>
      </c>
    </row>
    <row r="47" spans="1:6" ht="48" x14ac:dyDescent="0.25">
      <c r="A47" s="23"/>
      <c r="B47" s="23" t="s">
        <v>111</v>
      </c>
      <c r="C47" s="23" t="s">
        <v>61</v>
      </c>
      <c r="D47" s="25">
        <v>2221</v>
      </c>
      <c r="E47" s="23" t="s">
        <v>109</v>
      </c>
      <c r="F47" s="24">
        <v>25000</v>
      </c>
    </row>
    <row r="48" spans="1:6" x14ac:dyDescent="0.25">
      <c r="A48" s="23"/>
      <c r="B48" s="23"/>
      <c r="C48" s="23"/>
      <c r="D48" s="25">
        <v>2721</v>
      </c>
      <c r="E48" s="23" t="s">
        <v>152</v>
      </c>
      <c r="F48" s="24">
        <v>75000</v>
      </c>
    </row>
    <row r="49" spans="1:6" x14ac:dyDescent="0.25">
      <c r="A49" s="23"/>
      <c r="B49" s="23"/>
      <c r="C49" s="23"/>
      <c r="D49" s="25">
        <v>2911</v>
      </c>
      <c r="E49" s="23" t="s">
        <v>156</v>
      </c>
      <c r="F49" s="24">
        <v>50000</v>
      </c>
    </row>
    <row r="50" spans="1:6" ht="24" x14ac:dyDescent="0.25">
      <c r="A50" s="23"/>
      <c r="B50" s="23"/>
      <c r="C50" s="23"/>
      <c r="D50" s="25">
        <v>3571</v>
      </c>
      <c r="E50" s="23" t="s">
        <v>188</v>
      </c>
      <c r="F50" s="24">
        <v>200000</v>
      </c>
    </row>
    <row r="51" spans="1:6" ht="36" x14ac:dyDescent="0.25">
      <c r="A51" s="23" t="s">
        <v>85</v>
      </c>
      <c r="B51" s="23" t="s">
        <v>87</v>
      </c>
      <c r="C51" s="23" t="s">
        <v>58</v>
      </c>
      <c r="D51" s="25">
        <v>2171</v>
      </c>
      <c r="E51" s="23" t="s">
        <v>88</v>
      </c>
      <c r="F51" s="24">
        <v>30000</v>
      </c>
    </row>
    <row r="52" spans="1:6" x14ac:dyDescent="0.25">
      <c r="A52" s="23"/>
      <c r="B52" s="23"/>
      <c r="C52" s="23"/>
      <c r="D52" s="25">
        <v>2221</v>
      </c>
      <c r="E52" s="23" t="s">
        <v>109</v>
      </c>
      <c r="F52" s="24">
        <v>40000</v>
      </c>
    </row>
    <row r="53" spans="1:6" x14ac:dyDescent="0.25">
      <c r="A53" s="23"/>
      <c r="B53" s="23"/>
      <c r="C53" s="23"/>
      <c r="D53" s="25">
        <v>2521</v>
      </c>
      <c r="E53" s="23" t="s">
        <v>157</v>
      </c>
      <c r="F53" s="24">
        <v>50000</v>
      </c>
    </row>
    <row r="54" spans="1:6" x14ac:dyDescent="0.25">
      <c r="A54" s="23"/>
      <c r="B54" s="23"/>
      <c r="C54" s="23"/>
      <c r="D54" s="25">
        <v>2591</v>
      </c>
      <c r="E54" s="23" t="s">
        <v>166</v>
      </c>
      <c r="F54" s="24">
        <v>2500000</v>
      </c>
    </row>
    <row r="55" spans="1:6" x14ac:dyDescent="0.25">
      <c r="A55" s="23"/>
      <c r="B55" s="23"/>
      <c r="C55" s="23"/>
      <c r="D55" s="25">
        <v>3821</v>
      </c>
      <c r="E55" s="23" t="s">
        <v>121</v>
      </c>
      <c r="F55" s="24">
        <v>500000</v>
      </c>
    </row>
    <row r="56" spans="1:6" ht="24" x14ac:dyDescent="0.25">
      <c r="A56" s="23"/>
      <c r="B56" s="23"/>
      <c r="C56" s="23"/>
      <c r="D56" s="25">
        <v>4211</v>
      </c>
      <c r="E56" s="23" t="s">
        <v>247</v>
      </c>
      <c r="F56" s="24">
        <v>1200000</v>
      </c>
    </row>
    <row r="57" spans="1:6" x14ac:dyDescent="0.25">
      <c r="A57" s="23"/>
      <c r="B57" s="23"/>
      <c r="C57" s="23"/>
      <c r="D57" s="25">
        <v>5671</v>
      </c>
      <c r="E57" s="23" t="s">
        <v>184</v>
      </c>
      <c r="F57" s="24">
        <v>100000</v>
      </c>
    </row>
    <row r="58" spans="1:6" x14ac:dyDescent="0.25">
      <c r="A58" s="23"/>
      <c r="B58" s="23"/>
      <c r="C58" s="23"/>
      <c r="D58" s="25">
        <v>5781</v>
      </c>
      <c r="E58" s="23" t="s">
        <v>278</v>
      </c>
      <c r="F58" s="24">
        <v>50000</v>
      </c>
    </row>
    <row r="59" spans="1:6" ht="36" x14ac:dyDescent="0.25">
      <c r="A59" s="23" t="s">
        <v>71</v>
      </c>
      <c r="B59" s="23" t="s">
        <v>76</v>
      </c>
      <c r="C59" s="23" t="s">
        <v>19</v>
      </c>
      <c r="D59" s="25">
        <v>2141</v>
      </c>
      <c r="E59" s="23" t="s">
        <v>77</v>
      </c>
      <c r="F59" s="24">
        <v>205400</v>
      </c>
    </row>
    <row r="60" spans="1:6" x14ac:dyDescent="0.25">
      <c r="A60" s="23"/>
      <c r="B60" s="23"/>
      <c r="C60" s="23"/>
      <c r="D60" s="25">
        <v>2461</v>
      </c>
      <c r="E60" s="23" t="s">
        <v>132</v>
      </c>
      <c r="F60" s="24">
        <v>150000</v>
      </c>
    </row>
    <row r="61" spans="1:6" x14ac:dyDescent="0.25">
      <c r="A61" s="23"/>
      <c r="B61" s="23"/>
      <c r="C61" s="23"/>
      <c r="D61" s="25">
        <v>2491</v>
      </c>
      <c r="E61" s="23" t="s">
        <v>153</v>
      </c>
      <c r="F61" s="24">
        <v>5000</v>
      </c>
    </row>
    <row r="62" spans="1:6" x14ac:dyDescent="0.25">
      <c r="A62" s="23"/>
      <c r="B62" s="23"/>
      <c r="C62" s="23"/>
      <c r="D62" s="25">
        <v>2721</v>
      </c>
      <c r="E62" s="23" t="s">
        <v>152</v>
      </c>
      <c r="F62" s="24">
        <v>15000</v>
      </c>
    </row>
    <row r="63" spans="1:6" x14ac:dyDescent="0.25">
      <c r="A63" s="23"/>
      <c r="B63" s="23"/>
      <c r="C63" s="23"/>
      <c r="D63" s="25">
        <v>2911</v>
      </c>
      <c r="E63" s="23" t="s">
        <v>156</v>
      </c>
      <c r="F63" s="24">
        <v>20000</v>
      </c>
    </row>
    <row r="64" spans="1:6" ht="24" x14ac:dyDescent="0.25">
      <c r="A64" s="23"/>
      <c r="B64" s="23"/>
      <c r="C64" s="23"/>
      <c r="D64" s="25">
        <v>2941</v>
      </c>
      <c r="E64" s="23" t="s">
        <v>189</v>
      </c>
      <c r="F64" s="24">
        <v>210000</v>
      </c>
    </row>
    <row r="65" spans="1:6" x14ac:dyDescent="0.25">
      <c r="A65" s="23"/>
      <c r="B65" s="23"/>
      <c r="C65" s="23"/>
      <c r="D65" s="25">
        <v>3141</v>
      </c>
      <c r="E65" s="23" t="s">
        <v>193</v>
      </c>
      <c r="F65" s="24">
        <v>1813000</v>
      </c>
    </row>
    <row r="66" spans="1:6" x14ac:dyDescent="0.25">
      <c r="A66" s="23"/>
      <c r="B66" s="23"/>
      <c r="C66" s="23"/>
      <c r="D66" s="25">
        <v>3361</v>
      </c>
      <c r="E66" s="23" t="s">
        <v>201</v>
      </c>
      <c r="F66" s="24">
        <v>1500000</v>
      </c>
    </row>
    <row r="67" spans="1:6" ht="24" x14ac:dyDescent="0.25">
      <c r="A67" s="23"/>
      <c r="B67" s="23"/>
      <c r="C67" s="23"/>
      <c r="D67" s="25">
        <v>3531</v>
      </c>
      <c r="E67" s="23" t="s">
        <v>226</v>
      </c>
      <c r="F67" s="24">
        <v>275000</v>
      </c>
    </row>
    <row r="68" spans="1:6" x14ac:dyDescent="0.25">
      <c r="A68" s="23"/>
      <c r="B68" s="23"/>
      <c r="C68" s="23"/>
      <c r="D68" s="25">
        <v>5151</v>
      </c>
      <c r="E68" s="23" t="s">
        <v>274</v>
      </c>
      <c r="F68" s="24">
        <v>500000</v>
      </c>
    </row>
    <row r="69" spans="1:6" x14ac:dyDescent="0.25">
      <c r="A69" s="23"/>
      <c r="B69" s="23"/>
      <c r="C69" s="23"/>
      <c r="D69" s="25">
        <v>5651</v>
      </c>
      <c r="E69" s="23" t="s">
        <v>190</v>
      </c>
      <c r="F69" s="24">
        <v>170000</v>
      </c>
    </row>
    <row r="70" spans="1:6" ht="48" x14ac:dyDescent="0.25">
      <c r="A70" s="23"/>
      <c r="B70" s="23" t="s">
        <v>72</v>
      </c>
      <c r="C70" s="116" t="s">
        <v>19</v>
      </c>
      <c r="D70" s="25">
        <v>3231</v>
      </c>
      <c r="E70" s="23" t="s">
        <v>197</v>
      </c>
      <c r="F70" s="24">
        <v>750000</v>
      </c>
    </row>
    <row r="71" spans="1:6" ht="24" x14ac:dyDescent="0.25">
      <c r="A71" s="23"/>
      <c r="B71" s="23"/>
      <c r="C71" s="116"/>
      <c r="D71" s="25">
        <v>3331</v>
      </c>
      <c r="E71" s="23" t="s">
        <v>208</v>
      </c>
      <c r="F71" s="24">
        <v>275000</v>
      </c>
    </row>
    <row r="72" spans="1:6" x14ac:dyDescent="0.25">
      <c r="A72" s="23"/>
      <c r="B72" s="23"/>
      <c r="C72" s="116"/>
      <c r="D72" s="25">
        <v>5691</v>
      </c>
      <c r="E72" s="23" t="s">
        <v>200</v>
      </c>
      <c r="F72" s="24">
        <v>34907948</v>
      </c>
    </row>
    <row r="73" spans="1:6" x14ac:dyDescent="0.25">
      <c r="A73" s="23"/>
      <c r="B73" s="23"/>
      <c r="C73" s="116"/>
      <c r="D73" s="25">
        <v>5911</v>
      </c>
      <c r="E73" s="23" t="s">
        <v>280</v>
      </c>
      <c r="F73" s="24">
        <v>5841164</v>
      </c>
    </row>
    <row r="74" spans="1:6" x14ac:dyDescent="0.25">
      <c r="A74" s="23"/>
      <c r="B74" s="23"/>
      <c r="C74" s="116"/>
      <c r="D74" s="25">
        <v>5971</v>
      </c>
      <c r="E74" s="23" t="s">
        <v>281</v>
      </c>
      <c r="F74" s="24">
        <v>4091000</v>
      </c>
    </row>
    <row r="75" spans="1:6" ht="36" x14ac:dyDescent="0.25">
      <c r="A75" s="23" t="s">
        <v>60</v>
      </c>
      <c r="B75" s="23" t="s">
        <v>82</v>
      </c>
      <c r="C75" s="23" t="s">
        <v>61</v>
      </c>
      <c r="D75" s="25">
        <v>6121</v>
      </c>
      <c r="E75" s="23" t="s">
        <v>84</v>
      </c>
      <c r="F75" s="24">
        <v>30466279.468181819</v>
      </c>
    </row>
    <row r="76" spans="1:6" ht="24" x14ac:dyDescent="0.25">
      <c r="A76" s="23"/>
      <c r="B76" s="23"/>
      <c r="C76" s="23"/>
      <c r="D76" s="25">
        <v>6131</v>
      </c>
      <c r="E76" s="23" t="s">
        <v>119</v>
      </c>
      <c r="F76" s="24">
        <v>87182576.090000004</v>
      </c>
    </row>
    <row r="77" spans="1:6" x14ac:dyDescent="0.25">
      <c r="A77" s="23"/>
      <c r="B77" s="23"/>
      <c r="C77" s="23"/>
      <c r="D77" s="25">
        <v>6151</v>
      </c>
      <c r="E77" s="23" t="s">
        <v>128</v>
      </c>
      <c r="F77" s="24">
        <v>35000000</v>
      </c>
    </row>
    <row r="78" spans="1:6" ht="45" x14ac:dyDescent="0.25">
      <c r="A78" s="23"/>
      <c r="B78" s="23" t="s">
        <v>133</v>
      </c>
      <c r="C78" s="116" t="s">
        <v>61</v>
      </c>
      <c r="D78" s="25">
        <v>6121</v>
      </c>
      <c r="E78" s="23" t="s">
        <v>84</v>
      </c>
      <c r="F78" s="24">
        <v>16000000</v>
      </c>
    </row>
    <row r="79" spans="1:6" x14ac:dyDescent="0.25">
      <c r="A79" s="23"/>
      <c r="B79" s="23"/>
      <c r="C79" s="116"/>
      <c r="D79" s="25">
        <v>6151</v>
      </c>
      <c r="E79" s="23" t="s">
        <v>128</v>
      </c>
      <c r="F79" s="24">
        <v>16000000</v>
      </c>
    </row>
    <row r="80" spans="1:6" ht="45" x14ac:dyDescent="0.25">
      <c r="A80" s="23"/>
      <c r="B80" s="23" t="s">
        <v>148</v>
      </c>
      <c r="C80" s="116" t="s">
        <v>61</v>
      </c>
      <c r="D80" s="25">
        <v>2161</v>
      </c>
      <c r="E80" s="23" t="s">
        <v>78</v>
      </c>
      <c r="F80" s="24">
        <v>175000</v>
      </c>
    </row>
    <row r="81" spans="1:6" x14ac:dyDescent="0.25">
      <c r="A81" s="23"/>
      <c r="B81" s="23"/>
      <c r="C81" s="116"/>
      <c r="D81" s="25">
        <v>2711</v>
      </c>
      <c r="E81" s="23" t="s">
        <v>149</v>
      </c>
      <c r="F81" s="24">
        <v>150000</v>
      </c>
    </row>
    <row r="82" spans="1:6" x14ac:dyDescent="0.25">
      <c r="A82" s="23"/>
      <c r="B82" s="23"/>
      <c r="C82" s="116"/>
      <c r="D82" s="25">
        <v>2721</v>
      </c>
      <c r="E82" s="23" t="s">
        <v>152</v>
      </c>
      <c r="F82" s="24">
        <v>180000</v>
      </c>
    </row>
    <row r="83" spans="1:6" x14ac:dyDescent="0.25">
      <c r="A83" s="23"/>
      <c r="B83" s="23"/>
      <c r="C83" s="116"/>
      <c r="D83" s="25">
        <v>3581</v>
      </c>
      <c r="E83" s="23" t="s">
        <v>154</v>
      </c>
      <c r="F83" s="24">
        <v>100000000</v>
      </c>
    </row>
    <row r="84" spans="1:6" ht="48" x14ac:dyDescent="0.25">
      <c r="A84" s="23"/>
      <c r="B84" s="23" t="s">
        <v>63</v>
      </c>
      <c r="C84" s="116" t="s">
        <v>61</v>
      </c>
      <c r="D84" s="25">
        <v>2461</v>
      </c>
      <c r="E84" s="23" t="s">
        <v>132</v>
      </c>
      <c r="F84" s="24">
        <v>9600000</v>
      </c>
    </row>
    <row r="85" spans="1:6" x14ac:dyDescent="0.25">
      <c r="A85" s="23"/>
      <c r="B85" s="23"/>
      <c r="C85" s="116"/>
      <c r="D85" s="25">
        <v>2721</v>
      </c>
      <c r="E85" s="23" t="s">
        <v>152</v>
      </c>
      <c r="F85" s="24">
        <v>96000</v>
      </c>
    </row>
    <row r="86" spans="1:6" x14ac:dyDescent="0.25">
      <c r="A86" s="23"/>
      <c r="B86" s="23"/>
      <c r="C86" s="116"/>
      <c r="D86" s="25">
        <v>2911</v>
      </c>
      <c r="E86" s="23" t="s">
        <v>156</v>
      </c>
      <c r="F86" s="24">
        <v>150000</v>
      </c>
    </row>
    <row r="87" spans="1:6" x14ac:dyDescent="0.25">
      <c r="A87" s="23"/>
      <c r="B87" s="23"/>
      <c r="C87" s="116"/>
      <c r="D87" s="25">
        <v>3111</v>
      </c>
      <c r="E87" s="23" t="s">
        <v>158</v>
      </c>
      <c r="F87" s="24">
        <v>70000000</v>
      </c>
    </row>
    <row r="88" spans="1:6" ht="48" x14ac:dyDescent="0.25">
      <c r="A88" s="23"/>
      <c r="B88" s="23" t="s">
        <v>79</v>
      </c>
      <c r="C88" s="116" t="s">
        <v>61</v>
      </c>
      <c r="D88" s="25">
        <v>2411</v>
      </c>
      <c r="E88" s="23" t="s">
        <v>118</v>
      </c>
      <c r="F88" s="24">
        <v>300000</v>
      </c>
    </row>
    <row r="89" spans="1:6" x14ac:dyDescent="0.25">
      <c r="A89" s="23"/>
      <c r="B89" s="23"/>
      <c r="C89" s="116"/>
      <c r="D89" s="25">
        <v>2421</v>
      </c>
      <c r="E89" s="23" t="s">
        <v>127</v>
      </c>
      <c r="F89" s="24">
        <v>11000000</v>
      </c>
    </row>
    <row r="90" spans="1:6" x14ac:dyDescent="0.25">
      <c r="A90" s="23"/>
      <c r="B90" s="23"/>
      <c r="C90" s="116"/>
      <c r="D90" s="25">
        <v>2471</v>
      </c>
      <c r="E90" s="23" t="s">
        <v>144</v>
      </c>
      <c r="F90" s="24">
        <v>750000</v>
      </c>
    </row>
    <row r="91" spans="1:6" x14ac:dyDescent="0.25">
      <c r="A91" s="23"/>
      <c r="B91" s="23"/>
      <c r="C91" s="116"/>
      <c r="D91" s="25">
        <v>2491</v>
      </c>
      <c r="E91" s="23" t="s">
        <v>153</v>
      </c>
      <c r="F91" s="24">
        <v>3650000</v>
      </c>
    </row>
    <row r="92" spans="1:6" x14ac:dyDescent="0.25">
      <c r="A92" s="23"/>
      <c r="B92" s="23"/>
      <c r="C92" s="116"/>
      <c r="D92" s="25">
        <v>2721</v>
      </c>
      <c r="E92" s="23" t="s">
        <v>152</v>
      </c>
      <c r="F92" s="24">
        <v>350000</v>
      </c>
    </row>
    <row r="93" spans="1:6" x14ac:dyDescent="0.25">
      <c r="A93" s="23"/>
      <c r="B93" s="23"/>
      <c r="C93" s="116"/>
      <c r="D93" s="25">
        <v>2911</v>
      </c>
      <c r="E93" s="23" t="s">
        <v>156</v>
      </c>
      <c r="F93" s="24">
        <v>1000000</v>
      </c>
    </row>
    <row r="94" spans="1:6" x14ac:dyDescent="0.25">
      <c r="A94" s="23"/>
      <c r="B94" s="23"/>
      <c r="C94" s="116"/>
      <c r="D94" s="25">
        <v>2971</v>
      </c>
      <c r="E94" s="23" t="s">
        <v>170</v>
      </c>
      <c r="F94" s="24">
        <v>400000</v>
      </c>
    </row>
    <row r="95" spans="1:6" x14ac:dyDescent="0.25">
      <c r="A95" s="23"/>
      <c r="B95" s="23"/>
      <c r="C95" s="116"/>
      <c r="D95" s="25">
        <v>3261</v>
      </c>
      <c r="E95" s="23" t="s">
        <v>174</v>
      </c>
      <c r="F95" s="24">
        <v>10000000</v>
      </c>
    </row>
    <row r="96" spans="1:6" x14ac:dyDescent="0.25">
      <c r="A96" s="23"/>
      <c r="B96" s="23"/>
      <c r="C96" s="116"/>
      <c r="D96" s="25">
        <v>3371</v>
      </c>
      <c r="E96" s="23" t="s">
        <v>175</v>
      </c>
      <c r="F96" s="24">
        <v>5000000</v>
      </c>
    </row>
    <row r="97" spans="1:6" ht="45" x14ac:dyDescent="0.25">
      <c r="A97" s="23"/>
      <c r="B97" s="23" t="s">
        <v>65</v>
      </c>
      <c r="C97" s="116" t="s">
        <v>61</v>
      </c>
      <c r="D97" s="25">
        <v>2161</v>
      </c>
      <c r="E97" s="23" t="s">
        <v>78</v>
      </c>
      <c r="F97" s="24">
        <v>500000</v>
      </c>
    </row>
    <row r="98" spans="1:6" x14ac:dyDescent="0.25">
      <c r="A98" s="23"/>
      <c r="B98" s="23"/>
      <c r="C98" s="116"/>
      <c r="D98" s="25">
        <v>2421</v>
      </c>
      <c r="E98" s="23" t="s">
        <v>127</v>
      </c>
      <c r="F98" s="24">
        <v>10000</v>
      </c>
    </row>
    <row r="99" spans="1:6" x14ac:dyDescent="0.25">
      <c r="A99" s="23"/>
      <c r="B99" s="23"/>
      <c r="C99" s="116"/>
      <c r="D99" s="25">
        <v>2481</v>
      </c>
      <c r="E99" s="23" t="s">
        <v>151</v>
      </c>
      <c r="F99" s="24">
        <v>10000</v>
      </c>
    </row>
    <row r="100" spans="1:6" x14ac:dyDescent="0.25">
      <c r="A100" s="23"/>
      <c r="B100" s="23"/>
      <c r="C100" s="116"/>
      <c r="D100" s="25">
        <v>2491</v>
      </c>
      <c r="E100" s="23" t="s">
        <v>153</v>
      </c>
      <c r="F100" s="24">
        <v>100000</v>
      </c>
    </row>
    <row r="101" spans="1:6" x14ac:dyDescent="0.25">
      <c r="A101" s="23"/>
      <c r="B101" s="23"/>
      <c r="C101" s="116"/>
      <c r="D101" s="25">
        <v>2521</v>
      </c>
      <c r="E101" s="23" t="s">
        <v>157</v>
      </c>
      <c r="F101" s="24">
        <v>450000</v>
      </c>
    </row>
    <row r="102" spans="1:6" x14ac:dyDescent="0.25">
      <c r="A102" s="23"/>
      <c r="B102" s="23"/>
      <c r="C102" s="116"/>
      <c r="D102" s="25">
        <v>2531</v>
      </c>
      <c r="E102" s="23" t="s">
        <v>161</v>
      </c>
      <c r="F102" s="24">
        <v>5000000</v>
      </c>
    </row>
    <row r="103" spans="1:6" x14ac:dyDescent="0.25">
      <c r="A103" s="23"/>
      <c r="B103" s="23"/>
      <c r="C103" s="116"/>
      <c r="D103" s="25">
        <v>2541</v>
      </c>
      <c r="E103" s="23" t="s">
        <v>163</v>
      </c>
      <c r="F103" s="24">
        <v>6500000</v>
      </c>
    </row>
    <row r="104" spans="1:6" x14ac:dyDescent="0.25">
      <c r="A104" s="23"/>
      <c r="B104" s="23"/>
      <c r="C104" s="116"/>
      <c r="D104" s="25">
        <v>2561</v>
      </c>
      <c r="E104" s="23" t="s">
        <v>165</v>
      </c>
      <c r="F104" s="24">
        <v>6000</v>
      </c>
    </row>
    <row r="105" spans="1:6" x14ac:dyDescent="0.25">
      <c r="A105" s="23"/>
      <c r="B105" s="23"/>
      <c r="C105" s="116"/>
      <c r="D105" s="25">
        <v>2711</v>
      </c>
      <c r="E105" s="23" t="s">
        <v>149</v>
      </c>
      <c r="F105" s="24">
        <v>1187100</v>
      </c>
    </row>
    <row r="106" spans="1:6" x14ac:dyDescent="0.25">
      <c r="A106" s="23"/>
      <c r="B106" s="23"/>
      <c r="C106" s="116"/>
      <c r="D106" s="25">
        <v>2721</v>
      </c>
      <c r="E106" s="23" t="s">
        <v>152</v>
      </c>
      <c r="F106" s="24">
        <v>442200</v>
      </c>
    </row>
    <row r="107" spans="1:6" x14ac:dyDescent="0.25">
      <c r="A107" s="23"/>
      <c r="B107" s="23"/>
      <c r="C107" s="116"/>
      <c r="D107" s="25">
        <v>2911</v>
      </c>
      <c r="E107" s="23" t="s">
        <v>156</v>
      </c>
      <c r="F107" s="24">
        <v>150000</v>
      </c>
    </row>
    <row r="108" spans="1:6" x14ac:dyDescent="0.25">
      <c r="A108" s="23"/>
      <c r="B108" s="23"/>
      <c r="C108" s="116"/>
      <c r="D108" s="25">
        <v>3361</v>
      </c>
      <c r="E108" s="23" t="s">
        <v>201</v>
      </c>
      <c r="F108" s="24">
        <v>1100000</v>
      </c>
    </row>
    <row r="109" spans="1:6" x14ac:dyDescent="0.25">
      <c r="A109" s="23"/>
      <c r="B109" s="23"/>
      <c r="C109" s="116"/>
      <c r="D109" s="25">
        <v>3391</v>
      </c>
      <c r="E109" s="23" t="s">
        <v>202</v>
      </c>
      <c r="F109" s="24">
        <v>4000000</v>
      </c>
    </row>
    <row r="110" spans="1:6" ht="24" x14ac:dyDescent="0.25">
      <c r="A110" s="23"/>
      <c r="B110" s="23"/>
      <c r="C110" s="116"/>
      <c r="D110" s="25">
        <v>3541</v>
      </c>
      <c r="E110" s="23" t="s">
        <v>205</v>
      </c>
      <c r="F110" s="24">
        <v>650000</v>
      </c>
    </row>
    <row r="111" spans="1:6" x14ac:dyDescent="0.25">
      <c r="A111" s="23"/>
      <c r="B111" s="23"/>
      <c r="C111" s="116"/>
      <c r="D111" s="25">
        <v>3561</v>
      </c>
      <c r="E111" s="23" t="s">
        <v>207</v>
      </c>
      <c r="F111" s="24">
        <v>10000</v>
      </c>
    </row>
    <row r="112" spans="1:6" x14ac:dyDescent="0.25">
      <c r="A112" s="23"/>
      <c r="B112" s="23"/>
      <c r="C112" s="116"/>
      <c r="D112" s="25">
        <v>3581</v>
      </c>
      <c r="E112" s="23" t="s">
        <v>154</v>
      </c>
      <c r="F112" s="24">
        <v>1000000</v>
      </c>
    </row>
    <row r="113" spans="1:6" x14ac:dyDescent="0.25">
      <c r="A113" s="23"/>
      <c r="B113" s="23"/>
      <c r="C113" s="116"/>
      <c r="D113" s="25">
        <v>5311</v>
      </c>
      <c r="E113" s="23" t="s">
        <v>214</v>
      </c>
      <c r="F113" s="24">
        <v>3966039</v>
      </c>
    </row>
    <row r="114" spans="1:6" x14ac:dyDescent="0.25">
      <c r="A114" s="23"/>
      <c r="B114" s="23"/>
      <c r="C114" s="116"/>
      <c r="D114" s="25">
        <v>5321</v>
      </c>
      <c r="E114" s="23" t="s">
        <v>215</v>
      </c>
      <c r="F114" s="24">
        <v>1005112</v>
      </c>
    </row>
    <row r="115" spans="1:6" x14ac:dyDescent="0.25">
      <c r="A115" s="23"/>
      <c r="B115" s="23"/>
      <c r="C115" s="116"/>
      <c r="D115" s="25">
        <v>5621</v>
      </c>
      <c r="E115" s="23" t="s">
        <v>219</v>
      </c>
      <c r="F115" s="24">
        <v>90000</v>
      </c>
    </row>
    <row r="116" spans="1:6" x14ac:dyDescent="0.25">
      <c r="A116" s="23"/>
      <c r="B116" s="23"/>
      <c r="C116" s="116"/>
      <c r="D116" s="25">
        <v>5661</v>
      </c>
      <c r="E116" s="23" t="s">
        <v>227</v>
      </c>
      <c r="F116" s="24">
        <v>581805</v>
      </c>
    </row>
    <row r="117" spans="1:6" x14ac:dyDescent="0.25">
      <c r="A117" s="23"/>
      <c r="B117" s="23"/>
      <c r="C117" s="116"/>
      <c r="D117" s="25">
        <v>5691</v>
      </c>
      <c r="E117" s="23" t="s">
        <v>200</v>
      </c>
      <c r="F117" s="24">
        <v>92000</v>
      </c>
    </row>
    <row r="118" spans="1:6" ht="24" x14ac:dyDescent="0.25">
      <c r="A118" s="23"/>
      <c r="B118" s="23" t="s">
        <v>211</v>
      </c>
      <c r="C118" s="23" t="s">
        <v>210</v>
      </c>
      <c r="D118" s="25">
        <v>2411</v>
      </c>
      <c r="E118" s="23" t="s">
        <v>118</v>
      </c>
      <c r="F118" s="24">
        <v>200000</v>
      </c>
    </row>
    <row r="119" spans="1:6" x14ac:dyDescent="0.25">
      <c r="A119" s="23"/>
      <c r="B119" s="23"/>
      <c r="C119" s="23"/>
      <c r="D119" s="25">
        <v>2421</v>
      </c>
      <c r="E119" s="23" t="s">
        <v>127</v>
      </c>
      <c r="F119" s="24">
        <v>700000</v>
      </c>
    </row>
    <row r="120" spans="1:6" x14ac:dyDescent="0.25">
      <c r="A120" s="23"/>
      <c r="B120" s="23"/>
      <c r="C120" s="23"/>
      <c r="D120" s="25">
        <v>2461</v>
      </c>
      <c r="E120" s="23" t="s">
        <v>132</v>
      </c>
      <c r="F120" s="24">
        <v>150000</v>
      </c>
    </row>
    <row r="121" spans="1:6" x14ac:dyDescent="0.25">
      <c r="A121" s="23"/>
      <c r="B121" s="23"/>
      <c r="C121" s="23"/>
      <c r="D121" s="25">
        <v>2471</v>
      </c>
      <c r="E121" s="23" t="s">
        <v>144</v>
      </c>
      <c r="F121" s="24">
        <v>2250000</v>
      </c>
    </row>
    <row r="122" spans="1:6" x14ac:dyDescent="0.25">
      <c r="A122" s="23"/>
      <c r="B122" s="23"/>
      <c r="C122" s="23"/>
      <c r="D122" s="25">
        <v>2491</v>
      </c>
      <c r="E122" s="23" t="s">
        <v>153</v>
      </c>
      <c r="F122" s="24">
        <v>30000</v>
      </c>
    </row>
    <row r="123" spans="1:6" x14ac:dyDescent="0.25">
      <c r="A123" s="23"/>
      <c r="B123" s="23"/>
      <c r="C123" s="23"/>
      <c r="D123" s="25">
        <v>2511</v>
      </c>
      <c r="E123" s="23" t="s">
        <v>276</v>
      </c>
      <c r="F123" s="24">
        <v>1700000</v>
      </c>
    </row>
    <row r="124" spans="1:6" x14ac:dyDescent="0.25">
      <c r="A124" s="23"/>
      <c r="B124" s="23"/>
      <c r="C124" s="23"/>
      <c r="D124" s="25">
        <v>2551</v>
      </c>
      <c r="E124" s="23" t="s">
        <v>164</v>
      </c>
      <c r="F124" s="24">
        <v>200000</v>
      </c>
    </row>
    <row r="125" spans="1:6" x14ac:dyDescent="0.25">
      <c r="A125" s="23"/>
      <c r="B125" s="23"/>
      <c r="C125" s="23"/>
      <c r="D125" s="25">
        <v>2561</v>
      </c>
      <c r="E125" s="23" t="s">
        <v>165</v>
      </c>
      <c r="F125" s="24">
        <v>2250000</v>
      </c>
    </row>
    <row r="126" spans="1:6" x14ac:dyDescent="0.25">
      <c r="A126" s="23"/>
      <c r="B126" s="23"/>
      <c r="C126" s="23"/>
      <c r="D126" s="25">
        <v>2721</v>
      </c>
      <c r="E126" s="23" t="s">
        <v>152</v>
      </c>
      <c r="F126" s="24">
        <v>360000</v>
      </c>
    </row>
    <row r="127" spans="1:6" x14ac:dyDescent="0.25">
      <c r="A127" s="23"/>
      <c r="B127" s="23"/>
      <c r="C127" s="23"/>
      <c r="D127" s="25">
        <v>2911</v>
      </c>
      <c r="E127" s="23" t="s">
        <v>156</v>
      </c>
      <c r="F127" s="24">
        <v>2500000</v>
      </c>
    </row>
    <row r="128" spans="1:6" x14ac:dyDescent="0.25">
      <c r="A128" s="23"/>
      <c r="B128" s="23"/>
      <c r="C128" s="23"/>
      <c r="D128" s="25">
        <v>2981</v>
      </c>
      <c r="E128" s="23" t="s">
        <v>191</v>
      </c>
      <c r="F128" s="24">
        <v>350000</v>
      </c>
    </row>
    <row r="129" spans="1:6" x14ac:dyDescent="0.25">
      <c r="A129" s="23"/>
      <c r="B129" s="23"/>
      <c r="C129" s="23"/>
      <c r="D129" s="25">
        <v>3111</v>
      </c>
      <c r="E129" s="23" t="s">
        <v>158</v>
      </c>
      <c r="F129" s="24">
        <v>116185349.57999992</v>
      </c>
    </row>
    <row r="130" spans="1:6" x14ac:dyDescent="0.25">
      <c r="A130" s="23"/>
      <c r="B130" s="23"/>
      <c r="C130" s="23"/>
      <c r="D130" s="25">
        <v>3261</v>
      </c>
      <c r="E130" s="23" t="s">
        <v>174</v>
      </c>
      <c r="F130" s="24">
        <v>30000000</v>
      </c>
    </row>
    <row r="131" spans="1:6" x14ac:dyDescent="0.25">
      <c r="A131" s="23"/>
      <c r="B131" s="23"/>
      <c r="C131" s="23"/>
      <c r="D131" s="25">
        <v>3311</v>
      </c>
      <c r="E131" s="23" t="s">
        <v>204</v>
      </c>
      <c r="F131" s="24">
        <v>3480000</v>
      </c>
    </row>
    <row r="132" spans="1:6" x14ac:dyDescent="0.25">
      <c r="A132" s="23"/>
      <c r="B132" s="23"/>
      <c r="C132" s="23"/>
      <c r="D132" s="25">
        <v>3321</v>
      </c>
      <c r="E132" s="23" t="s">
        <v>206</v>
      </c>
      <c r="F132" s="24">
        <v>5000000</v>
      </c>
    </row>
    <row r="133" spans="1:6" x14ac:dyDescent="0.25">
      <c r="A133" s="23"/>
      <c r="B133" s="23"/>
      <c r="C133" s="23"/>
      <c r="D133" s="25">
        <v>3381</v>
      </c>
      <c r="E133" s="23" t="s">
        <v>282</v>
      </c>
      <c r="F133" s="24">
        <v>42000000</v>
      </c>
    </row>
    <row r="134" spans="1:6" ht="24" x14ac:dyDescent="0.25">
      <c r="A134" s="23"/>
      <c r="B134" s="23"/>
      <c r="C134" s="23"/>
      <c r="D134" s="25">
        <v>3571</v>
      </c>
      <c r="E134" s="23" t="s">
        <v>188</v>
      </c>
      <c r="F134" s="24">
        <v>43006351</v>
      </c>
    </row>
    <row r="135" spans="1:6" x14ac:dyDescent="0.25">
      <c r="A135" s="23"/>
      <c r="B135" s="23"/>
      <c r="C135" s="23"/>
      <c r="D135" s="25">
        <v>3922</v>
      </c>
      <c r="E135" s="23" t="s">
        <v>242</v>
      </c>
      <c r="F135" s="24">
        <v>9000000</v>
      </c>
    </row>
    <row r="136" spans="1:6" x14ac:dyDescent="0.25">
      <c r="A136" s="23"/>
      <c r="B136" s="23"/>
      <c r="C136" s="23"/>
      <c r="D136" s="25">
        <v>3951</v>
      </c>
      <c r="E136" s="23" t="s">
        <v>245</v>
      </c>
      <c r="F136" s="24">
        <v>9775246</v>
      </c>
    </row>
    <row r="137" spans="1:6" x14ac:dyDescent="0.25">
      <c r="A137" s="23"/>
      <c r="B137" s="23"/>
      <c r="C137" s="23"/>
      <c r="D137" s="25">
        <v>5611</v>
      </c>
      <c r="E137" s="23" t="s">
        <v>277</v>
      </c>
      <c r="F137" s="24">
        <v>150000</v>
      </c>
    </row>
    <row r="138" spans="1:6" ht="24" x14ac:dyDescent="0.25">
      <c r="A138" s="23" t="s">
        <v>18</v>
      </c>
      <c r="B138" s="23" t="s">
        <v>48</v>
      </c>
      <c r="C138" s="23" t="s">
        <v>19</v>
      </c>
      <c r="D138" s="25">
        <v>2111</v>
      </c>
      <c r="E138" s="23" t="s">
        <v>46</v>
      </c>
      <c r="F138" s="24">
        <v>2000000</v>
      </c>
    </row>
    <row r="139" spans="1:6" x14ac:dyDescent="0.25">
      <c r="A139" s="23"/>
      <c r="B139" s="23"/>
      <c r="C139" s="23"/>
      <c r="D139" s="25">
        <v>2161</v>
      </c>
      <c r="E139" s="23" t="s">
        <v>78</v>
      </c>
      <c r="F139" s="24">
        <v>1450000</v>
      </c>
    </row>
    <row r="140" spans="1:6" x14ac:dyDescent="0.25">
      <c r="A140" s="23"/>
      <c r="B140" s="23"/>
      <c r="C140" s="23"/>
      <c r="D140" s="25">
        <v>2211</v>
      </c>
      <c r="E140" s="23" t="s">
        <v>96</v>
      </c>
      <c r="F140" s="24">
        <v>247860</v>
      </c>
    </row>
    <row r="141" spans="1:6" x14ac:dyDescent="0.25">
      <c r="A141" s="23"/>
      <c r="B141" s="23"/>
      <c r="C141" s="23"/>
      <c r="D141" s="25">
        <v>2421</v>
      </c>
      <c r="E141" s="23" t="s">
        <v>127</v>
      </c>
      <c r="F141" s="24">
        <v>20000</v>
      </c>
    </row>
    <row r="142" spans="1:6" x14ac:dyDescent="0.25">
      <c r="A142" s="23"/>
      <c r="B142" s="23"/>
      <c r="C142" s="23"/>
      <c r="D142" s="25">
        <v>2451</v>
      </c>
      <c r="E142" s="23" t="s">
        <v>131</v>
      </c>
      <c r="F142" s="24">
        <v>50000</v>
      </c>
    </row>
    <row r="143" spans="1:6" x14ac:dyDescent="0.25">
      <c r="A143" s="23"/>
      <c r="B143" s="23"/>
      <c r="C143" s="23"/>
      <c r="D143" s="25">
        <v>2461</v>
      </c>
      <c r="E143" s="23" t="s">
        <v>132</v>
      </c>
      <c r="F143" s="24">
        <v>110000</v>
      </c>
    </row>
    <row r="144" spans="1:6" x14ac:dyDescent="0.25">
      <c r="A144" s="23"/>
      <c r="B144" s="23"/>
      <c r="C144" s="23"/>
      <c r="D144" s="25">
        <v>2471</v>
      </c>
      <c r="E144" s="23" t="s">
        <v>144</v>
      </c>
      <c r="F144" s="24">
        <v>80000</v>
      </c>
    </row>
    <row r="145" spans="1:6" x14ac:dyDescent="0.25">
      <c r="A145" s="23"/>
      <c r="B145" s="23"/>
      <c r="C145" s="23"/>
      <c r="D145" s="25">
        <v>2491</v>
      </c>
      <c r="E145" s="23" t="s">
        <v>153</v>
      </c>
      <c r="F145" s="24">
        <v>320000</v>
      </c>
    </row>
    <row r="146" spans="1:6" x14ac:dyDescent="0.25">
      <c r="A146" s="23"/>
      <c r="B146" s="23"/>
      <c r="C146" s="23"/>
      <c r="D146" s="25">
        <v>2521</v>
      </c>
      <c r="E146" s="23" t="s">
        <v>157</v>
      </c>
      <c r="F146" s="24">
        <v>50000</v>
      </c>
    </row>
    <row r="147" spans="1:6" x14ac:dyDescent="0.25">
      <c r="A147" s="23"/>
      <c r="B147" s="23"/>
      <c r="C147" s="23"/>
      <c r="D147" s="25">
        <v>2611</v>
      </c>
      <c r="E147" s="23" t="s">
        <v>167</v>
      </c>
      <c r="F147" s="24">
        <v>35000000</v>
      </c>
    </row>
    <row r="148" spans="1:6" x14ac:dyDescent="0.25">
      <c r="A148" s="23"/>
      <c r="B148" s="23"/>
      <c r="C148" s="23"/>
      <c r="D148" s="25">
        <v>2911</v>
      </c>
      <c r="E148" s="23" t="s">
        <v>156</v>
      </c>
      <c r="F148" s="24">
        <v>150000</v>
      </c>
    </row>
    <row r="149" spans="1:6" x14ac:dyDescent="0.25">
      <c r="A149" s="23"/>
      <c r="B149" s="23"/>
      <c r="C149" s="23"/>
      <c r="D149" s="25">
        <v>2961</v>
      </c>
      <c r="E149" s="23" t="s">
        <v>180</v>
      </c>
      <c r="F149" s="24">
        <v>800000</v>
      </c>
    </row>
    <row r="150" spans="1:6" x14ac:dyDescent="0.25">
      <c r="A150" s="23"/>
      <c r="B150" s="23"/>
      <c r="C150" s="23"/>
      <c r="D150" s="25">
        <v>2981</v>
      </c>
      <c r="E150" s="23" t="s">
        <v>191</v>
      </c>
      <c r="F150" s="24">
        <v>50000</v>
      </c>
    </row>
    <row r="151" spans="1:6" x14ac:dyDescent="0.25">
      <c r="A151" s="23"/>
      <c r="B151" s="23"/>
      <c r="C151" s="23"/>
      <c r="D151" s="25">
        <v>3111</v>
      </c>
      <c r="E151" s="23" t="s">
        <v>158</v>
      </c>
      <c r="F151" s="24">
        <v>5197048</v>
      </c>
    </row>
    <row r="152" spans="1:6" x14ac:dyDescent="0.25">
      <c r="A152" s="23"/>
      <c r="B152" s="23"/>
      <c r="C152" s="23"/>
      <c r="D152" s="25">
        <v>3141</v>
      </c>
      <c r="E152" s="23" t="s">
        <v>193</v>
      </c>
      <c r="F152" s="24">
        <v>600000</v>
      </c>
    </row>
    <row r="153" spans="1:6" x14ac:dyDescent="0.25">
      <c r="A153" s="23"/>
      <c r="B153" s="23"/>
      <c r="C153" s="23"/>
      <c r="D153" s="25">
        <v>3161</v>
      </c>
      <c r="E153" s="23" t="s">
        <v>194</v>
      </c>
      <c r="F153" s="24">
        <v>2700000</v>
      </c>
    </row>
    <row r="154" spans="1:6" x14ac:dyDescent="0.25">
      <c r="A154" s="23"/>
      <c r="B154" s="23"/>
      <c r="C154" s="23"/>
      <c r="D154" s="25">
        <v>3221</v>
      </c>
      <c r="E154" s="23" t="s">
        <v>196</v>
      </c>
      <c r="F154" s="24">
        <v>2350000</v>
      </c>
    </row>
    <row r="155" spans="1:6" ht="24" x14ac:dyDescent="0.25">
      <c r="A155" s="23"/>
      <c r="B155" s="23"/>
      <c r="C155" s="23"/>
      <c r="D155" s="25">
        <v>3231</v>
      </c>
      <c r="E155" s="23" t="s">
        <v>197</v>
      </c>
      <c r="F155" s="24">
        <v>3000000</v>
      </c>
    </row>
    <row r="156" spans="1:6" x14ac:dyDescent="0.25">
      <c r="A156" s="23"/>
      <c r="B156" s="23"/>
      <c r="C156" s="23"/>
      <c r="D156" s="25">
        <v>3251</v>
      </c>
      <c r="E156" s="23" t="s">
        <v>182</v>
      </c>
      <c r="F156" s="24">
        <v>66696971</v>
      </c>
    </row>
    <row r="157" spans="1:6" x14ac:dyDescent="0.25">
      <c r="A157" s="23"/>
      <c r="B157" s="23"/>
      <c r="C157" s="23"/>
      <c r="D157" s="25">
        <v>3311</v>
      </c>
      <c r="E157" s="23" t="s">
        <v>204</v>
      </c>
      <c r="F157" s="24">
        <v>230000</v>
      </c>
    </row>
    <row r="158" spans="1:6" ht="24" x14ac:dyDescent="0.25">
      <c r="A158" s="23"/>
      <c r="B158" s="23"/>
      <c r="C158" s="23"/>
      <c r="D158" s="25">
        <v>3331</v>
      </c>
      <c r="E158" s="23" t="s">
        <v>208</v>
      </c>
      <c r="F158" s="24">
        <v>100000</v>
      </c>
    </row>
    <row r="159" spans="1:6" x14ac:dyDescent="0.25">
      <c r="A159" s="23"/>
      <c r="B159" s="23"/>
      <c r="C159" s="23"/>
      <c r="D159" s="25">
        <v>3441</v>
      </c>
      <c r="E159" s="23" t="s">
        <v>222</v>
      </c>
      <c r="F159" s="24">
        <v>160000</v>
      </c>
    </row>
    <row r="160" spans="1:6" x14ac:dyDescent="0.25">
      <c r="A160" s="23"/>
      <c r="B160" s="23"/>
      <c r="C160" s="23"/>
      <c r="D160" s="25">
        <v>3451</v>
      </c>
      <c r="E160" s="23" t="s">
        <v>223</v>
      </c>
      <c r="F160" s="24">
        <v>5000000</v>
      </c>
    </row>
    <row r="161" spans="1:6" x14ac:dyDescent="0.25">
      <c r="A161" s="23"/>
      <c r="B161" s="23"/>
      <c r="C161" s="23"/>
      <c r="D161" s="25">
        <v>3481</v>
      </c>
      <c r="E161" s="23" t="s">
        <v>224</v>
      </c>
      <c r="F161" s="24">
        <v>1080000</v>
      </c>
    </row>
    <row r="162" spans="1:6" x14ac:dyDescent="0.25">
      <c r="A162" s="23"/>
      <c r="B162" s="23"/>
      <c r="C162" s="23"/>
      <c r="D162" s="25">
        <v>3511</v>
      </c>
      <c r="E162" s="23" t="s">
        <v>225</v>
      </c>
      <c r="F162" s="24">
        <v>800000</v>
      </c>
    </row>
    <row r="163" spans="1:6" x14ac:dyDescent="0.25">
      <c r="A163" s="23"/>
      <c r="B163" s="23"/>
      <c r="C163" s="23"/>
      <c r="D163" s="25">
        <v>3551</v>
      </c>
      <c r="E163" s="23" t="s">
        <v>228</v>
      </c>
      <c r="F163" s="24">
        <v>7000000</v>
      </c>
    </row>
    <row r="164" spans="1:6" ht="24" x14ac:dyDescent="0.25">
      <c r="A164" s="23"/>
      <c r="B164" s="23"/>
      <c r="C164" s="23"/>
      <c r="D164" s="25">
        <v>3571</v>
      </c>
      <c r="E164" s="23" t="s">
        <v>188</v>
      </c>
      <c r="F164" s="24">
        <v>13000000</v>
      </c>
    </row>
    <row r="165" spans="1:6" ht="24" x14ac:dyDescent="0.25">
      <c r="A165" s="23"/>
      <c r="B165" s="23"/>
      <c r="C165" s="23"/>
      <c r="D165" s="25">
        <v>3631</v>
      </c>
      <c r="E165" s="23" t="s">
        <v>231</v>
      </c>
      <c r="F165" s="24">
        <v>4000000</v>
      </c>
    </row>
    <row r="166" spans="1:6" x14ac:dyDescent="0.25">
      <c r="A166" s="23"/>
      <c r="B166" s="23"/>
      <c r="C166" s="23"/>
      <c r="D166" s="25">
        <v>3922</v>
      </c>
      <c r="E166" s="23" t="s">
        <v>242</v>
      </c>
      <c r="F166" s="24">
        <v>1000000</v>
      </c>
    </row>
    <row r="167" spans="1:6" x14ac:dyDescent="0.25">
      <c r="A167" s="23"/>
      <c r="B167" s="23"/>
      <c r="C167" s="23"/>
      <c r="D167" s="25">
        <v>3941</v>
      </c>
      <c r="E167" s="23" t="s">
        <v>243</v>
      </c>
      <c r="F167" s="24">
        <v>10000000</v>
      </c>
    </row>
    <row r="168" spans="1:6" x14ac:dyDescent="0.25">
      <c r="A168" s="23"/>
      <c r="B168" s="23"/>
      <c r="C168" s="23"/>
      <c r="D168" s="25">
        <v>3962</v>
      </c>
      <c r="E168" s="23" t="s">
        <v>246</v>
      </c>
      <c r="F168" s="24">
        <v>75000</v>
      </c>
    </row>
    <row r="169" spans="1:6" x14ac:dyDescent="0.25">
      <c r="A169" s="23"/>
      <c r="B169" s="23"/>
      <c r="C169" s="23"/>
      <c r="D169" s="25">
        <v>5111</v>
      </c>
      <c r="E169" s="23" t="s">
        <v>273</v>
      </c>
      <c r="F169" s="24">
        <v>100000</v>
      </c>
    </row>
    <row r="170" spans="1:6" x14ac:dyDescent="0.25">
      <c r="A170" s="23"/>
      <c r="B170" s="23"/>
      <c r="C170" s="23"/>
      <c r="D170" s="25">
        <v>5191</v>
      </c>
      <c r="E170" s="23" t="s">
        <v>275</v>
      </c>
      <c r="F170" s="24">
        <v>68041</v>
      </c>
    </row>
    <row r="171" spans="1:6" ht="48" x14ac:dyDescent="0.25">
      <c r="A171" s="23"/>
      <c r="B171" s="23" t="s">
        <v>168</v>
      </c>
      <c r="C171" s="116" t="s">
        <v>19</v>
      </c>
      <c r="D171" s="25">
        <v>2611</v>
      </c>
      <c r="E171" s="23" t="s">
        <v>167</v>
      </c>
      <c r="F171" s="24">
        <v>28000000</v>
      </c>
    </row>
    <row r="172" spans="1:6" ht="48" x14ac:dyDescent="0.25">
      <c r="A172" s="23"/>
      <c r="B172" s="23" t="s">
        <v>169</v>
      </c>
      <c r="C172" s="116" t="s">
        <v>19</v>
      </c>
      <c r="D172">
        <v>2611</v>
      </c>
      <c r="E172" s="23" t="s">
        <v>167</v>
      </c>
      <c r="F172" s="24">
        <v>7000000</v>
      </c>
    </row>
    <row r="173" spans="1:6" ht="30" x14ac:dyDescent="0.25">
      <c r="A173" s="23"/>
      <c r="B173" s="23" t="s">
        <v>21</v>
      </c>
      <c r="C173" s="116" t="s">
        <v>19</v>
      </c>
      <c r="D173" s="25">
        <v>1111</v>
      </c>
      <c r="E173" s="23" t="s">
        <v>22</v>
      </c>
      <c r="F173" s="24">
        <v>12358086.84</v>
      </c>
    </row>
    <row r="174" spans="1:6" x14ac:dyDescent="0.25">
      <c r="A174" s="23"/>
      <c r="B174" s="23"/>
      <c r="C174" s="116"/>
      <c r="D174" s="25">
        <v>1131</v>
      </c>
      <c r="E174" s="23" t="s">
        <v>24</v>
      </c>
      <c r="F174" s="24">
        <v>644684566.73000002</v>
      </c>
    </row>
    <row r="175" spans="1:6" x14ac:dyDescent="0.25">
      <c r="A175" s="23"/>
      <c r="B175" s="23"/>
      <c r="C175" s="116"/>
      <c r="D175" s="25">
        <v>1221</v>
      </c>
      <c r="E175" s="23" t="s">
        <v>27</v>
      </c>
      <c r="F175" s="24">
        <v>123292138.7</v>
      </c>
    </row>
    <row r="176" spans="1:6" x14ac:dyDescent="0.25">
      <c r="A176" s="23"/>
      <c r="B176" s="23"/>
      <c r="C176" s="116"/>
      <c r="D176" s="25">
        <v>1231</v>
      </c>
      <c r="E176" s="23" t="s">
        <v>29</v>
      </c>
      <c r="F176" s="24">
        <v>26400</v>
      </c>
    </row>
    <row r="177" spans="1:6" x14ac:dyDescent="0.25">
      <c r="A177" s="23"/>
      <c r="B177" s="23"/>
      <c r="C177" s="116"/>
      <c r="D177" s="25">
        <v>1321</v>
      </c>
      <c r="E177" s="23" t="s">
        <v>30</v>
      </c>
      <c r="F177" s="24">
        <v>20250338.210000001</v>
      </c>
    </row>
    <row r="178" spans="1:6" x14ac:dyDescent="0.25">
      <c r="A178" s="23"/>
      <c r="B178" s="23"/>
      <c r="C178" s="116"/>
      <c r="D178" s="25">
        <v>1322</v>
      </c>
      <c r="E178" s="23" t="s">
        <v>31</v>
      </c>
      <c r="F178" s="24">
        <v>157998822.28999999</v>
      </c>
    </row>
    <row r="179" spans="1:6" x14ac:dyDescent="0.25">
      <c r="A179" s="23"/>
      <c r="B179" s="23"/>
      <c r="C179" s="116"/>
      <c r="D179" s="25">
        <v>1331</v>
      </c>
      <c r="E179" s="23" t="s">
        <v>32</v>
      </c>
      <c r="F179" s="24">
        <v>600000</v>
      </c>
    </row>
    <row r="180" spans="1:6" x14ac:dyDescent="0.25">
      <c r="A180" s="23"/>
      <c r="B180" s="23"/>
      <c r="C180" s="116"/>
      <c r="D180" s="25">
        <v>1341</v>
      </c>
      <c r="E180" s="23" t="s">
        <v>33</v>
      </c>
      <c r="F180" s="24">
        <v>7500000</v>
      </c>
    </row>
    <row r="181" spans="1:6" x14ac:dyDescent="0.25">
      <c r="A181" s="23"/>
      <c r="B181" s="23"/>
      <c r="C181" s="116"/>
      <c r="D181" s="25">
        <v>1411</v>
      </c>
      <c r="E181" s="23" t="s">
        <v>34</v>
      </c>
      <c r="F181" s="24">
        <v>51611491.210000001</v>
      </c>
    </row>
    <row r="182" spans="1:6" x14ac:dyDescent="0.25">
      <c r="A182" s="23"/>
      <c r="B182" s="23"/>
      <c r="C182" s="116"/>
      <c r="D182" s="25">
        <v>1421</v>
      </c>
      <c r="E182" s="23" t="s">
        <v>35</v>
      </c>
      <c r="F182" s="24">
        <v>32055745.600000001</v>
      </c>
    </row>
    <row r="183" spans="1:6" x14ac:dyDescent="0.25">
      <c r="A183" s="23"/>
      <c r="B183" s="23"/>
      <c r="C183" s="116"/>
      <c r="D183" s="25">
        <v>1431</v>
      </c>
      <c r="E183" s="23" t="s">
        <v>36</v>
      </c>
      <c r="F183" s="24">
        <v>21703830.409999996</v>
      </c>
    </row>
    <row r="184" spans="1:6" x14ac:dyDescent="0.25">
      <c r="A184" s="23"/>
      <c r="B184" s="23"/>
      <c r="C184" s="116"/>
      <c r="D184" s="25">
        <v>1432</v>
      </c>
      <c r="E184" s="23" t="s">
        <v>37</v>
      </c>
      <c r="F184" s="24">
        <v>148886916.09</v>
      </c>
    </row>
    <row r="185" spans="1:6" x14ac:dyDescent="0.25">
      <c r="A185" s="23"/>
      <c r="B185" s="23"/>
      <c r="C185" s="116"/>
      <c r="D185" s="25">
        <v>1441</v>
      </c>
      <c r="E185" s="23" t="s">
        <v>38</v>
      </c>
      <c r="F185" s="24">
        <v>10000000</v>
      </c>
    </row>
    <row r="186" spans="1:6" x14ac:dyDescent="0.25">
      <c r="A186" s="23"/>
      <c r="B186" s="23"/>
      <c r="C186" s="116"/>
      <c r="D186" s="25">
        <v>1521</v>
      </c>
      <c r="E186" s="23" t="s">
        <v>39</v>
      </c>
      <c r="F186" s="24">
        <v>6000000</v>
      </c>
    </row>
    <row r="187" spans="1:6" x14ac:dyDescent="0.25">
      <c r="A187" s="23"/>
      <c r="B187" s="23"/>
      <c r="C187" s="116"/>
      <c r="D187" s="25">
        <v>1591</v>
      </c>
      <c r="E187" s="23" t="s">
        <v>40</v>
      </c>
      <c r="F187" s="24">
        <v>99953663.920000002</v>
      </c>
    </row>
    <row r="188" spans="1:6" ht="72" x14ac:dyDescent="0.25">
      <c r="A188" s="23" t="s">
        <v>106</v>
      </c>
      <c r="B188" s="23" t="s">
        <v>234</v>
      </c>
      <c r="C188" s="23" t="s">
        <v>74</v>
      </c>
      <c r="D188" s="25">
        <v>4411</v>
      </c>
      <c r="E188" s="23" t="s">
        <v>143</v>
      </c>
      <c r="F188" s="24">
        <v>1082347</v>
      </c>
    </row>
    <row r="189" spans="1:6" x14ac:dyDescent="0.25">
      <c r="A189" s="23"/>
      <c r="B189" s="23"/>
      <c r="C189" s="23"/>
      <c r="D189" s="25">
        <v>4451</v>
      </c>
      <c r="E189" s="23" t="s">
        <v>125</v>
      </c>
      <c r="F189" s="24">
        <v>3349000</v>
      </c>
    </row>
    <row r="190" spans="1:6" ht="72" x14ac:dyDescent="0.25">
      <c r="A190" s="23"/>
      <c r="B190" s="23" t="s">
        <v>108</v>
      </c>
      <c r="C190" s="23" t="s">
        <v>53</v>
      </c>
      <c r="D190" s="25">
        <v>2211</v>
      </c>
      <c r="E190" s="23" t="s">
        <v>96</v>
      </c>
      <c r="F190" s="24">
        <v>150000</v>
      </c>
    </row>
    <row r="191" spans="1:6" x14ac:dyDescent="0.25">
      <c r="A191" s="23"/>
      <c r="B191" s="23"/>
      <c r="C191" s="23"/>
      <c r="D191" s="25">
        <v>3291</v>
      </c>
      <c r="E191" s="23" t="s">
        <v>203</v>
      </c>
      <c r="F191" s="24">
        <v>500000</v>
      </c>
    </row>
    <row r="192" spans="1:6" x14ac:dyDescent="0.25">
      <c r="A192" s="23"/>
      <c r="B192" s="23"/>
      <c r="C192" s="23"/>
      <c r="D192" s="25">
        <v>3581</v>
      </c>
      <c r="E192" s="23" t="s">
        <v>154</v>
      </c>
      <c r="F192" s="24">
        <v>5000</v>
      </c>
    </row>
    <row r="193" spans="1:6" x14ac:dyDescent="0.25">
      <c r="A193" s="23"/>
      <c r="B193" s="23"/>
      <c r="C193" s="23"/>
      <c r="D193" s="25">
        <v>3821</v>
      </c>
      <c r="E193" s="23" t="s">
        <v>121</v>
      </c>
      <c r="F193" s="24">
        <v>492000</v>
      </c>
    </row>
    <row r="194" spans="1:6" ht="36" x14ac:dyDescent="0.25">
      <c r="A194" s="23"/>
      <c r="B194" s="23" t="s">
        <v>217</v>
      </c>
      <c r="C194" s="23" t="s">
        <v>19</v>
      </c>
      <c r="D194" s="25">
        <v>3391</v>
      </c>
      <c r="E194" s="23" t="s">
        <v>202</v>
      </c>
      <c r="F194" s="24">
        <v>450000</v>
      </c>
    </row>
    <row r="195" spans="1:6" ht="24" x14ac:dyDescent="0.25">
      <c r="A195" s="23"/>
      <c r="B195" s="23"/>
      <c r="C195" s="23"/>
      <c r="D195" s="25">
        <v>3611</v>
      </c>
      <c r="E195" s="23" t="s">
        <v>229</v>
      </c>
      <c r="F195" s="24">
        <v>32000000</v>
      </c>
    </row>
    <row r="196" spans="1:6" x14ac:dyDescent="0.25">
      <c r="A196" s="23"/>
      <c r="B196" s="23"/>
      <c r="C196" s="23"/>
      <c r="D196" s="25">
        <v>3651</v>
      </c>
      <c r="E196" s="23" t="s">
        <v>232</v>
      </c>
      <c r="F196" s="24">
        <v>3228216</v>
      </c>
    </row>
    <row r="197" spans="1:6" ht="24" x14ac:dyDescent="0.25">
      <c r="A197" s="23"/>
      <c r="B197" s="23"/>
      <c r="C197" s="23"/>
      <c r="D197" s="25">
        <v>3661</v>
      </c>
      <c r="E197" s="23" t="s">
        <v>233</v>
      </c>
      <c r="F197" s="24">
        <v>7515784</v>
      </c>
    </row>
    <row r="198" spans="1:6" ht="36" x14ac:dyDescent="0.25">
      <c r="A198" s="23"/>
      <c r="B198" s="23" t="s">
        <v>173</v>
      </c>
      <c r="C198" s="116" t="s">
        <v>19</v>
      </c>
      <c r="D198" s="25">
        <v>2711</v>
      </c>
      <c r="E198" s="23" t="s">
        <v>149</v>
      </c>
      <c r="F198" s="24">
        <v>1500000</v>
      </c>
    </row>
    <row r="199" spans="1:6" x14ac:dyDescent="0.25">
      <c r="A199" s="23"/>
      <c r="B199" s="23"/>
      <c r="C199" s="116"/>
      <c r="D199" s="25">
        <v>3361</v>
      </c>
      <c r="E199" s="23" t="s">
        <v>201</v>
      </c>
      <c r="F199" s="24">
        <v>10500000</v>
      </c>
    </row>
    <row r="200" spans="1:6" ht="36" x14ac:dyDescent="0.25">
      <c r="A200" s="23"/>
      <c r="B200" s="23" t="s">
        <v>218</v>
      </c>
      <c r="C200" s="116" t="s">
        <v>19</v>
      </c>
      <c r="D200" s="25">
        <v>3391</v>
      </c>
      <c r="E200" s="23" t="s">
        <v>202</v>
      </c>
      <c r="F200" s="24">
        <v>1570000</v>
      </c>
    </row>
    <row r="201" spans="1:6" ht="36" x14ac:dyDescent="0.25">
      <c r="A201" s="23"/>
      <c r="B201" s="23" t="s">
        <v>235</v>
      </c>
      <c r="C201" s="23" t="s">
        <v>53</v>
      </c>
      <c r="D201" s="25">
        <v>3821</v>
      </c>
      <c r="E201" s="23" t="s">
        <v>121</v>
      </c>
      <c r="F201" s="24">
        <v>500000</v>
      </c>
    </row>
    <row r="202" spans="1:6" ht="36" x14ac:dyDescent="0.25">
      <c r="A202" s="23" t="s">
        <v>73</v>
      </c>
      <c r="B202" s="23" t="s">
        <v>192</v>
      </c>
      <c r="C202" s="23" t="s">
        <v>74</v>
      </c>
      <c r="D202" s="25">
        <v>3391</v>
      </c>
      <c r="E202" s="23" t="s">
        <v>202</v>
      </c>
      <c r="F202" s="24">
        <v>1000000</v>
      </c>
    </row>
    <row r="203" spans="1:6" x14ac:dyDescent="0.25">
      <c r="A203" s="23"/>
      <c r="B203" s="23"/>
      <c r="C203" s="23"/>
      <c r="D203" s="25">
        <v>3821</v>
      </c>
      <c r="E203" s="23" t="s">
        <v>121</v>
      </c>
      <c r="F203" s="24">
        <v>1500000</v>
      </c>
    </row>
    <row r="204" spans="1:6" ht="48" x14ac:dyDescent="0.25">
      <c r="A204" s="23"/>
      <c r="B204" s="23" t="s">
        <v>114</v>
      </c>
      <c r="C204" s="23" t="s">
        <v>61</v>
      </c>
      <c r="D204" s="25">
        <v>2211</v>
      </c>
      <c r="E204" s="23" t="s">
        <v>96</v>
      </c>
      <c r="F204" s="24">
        <v>150000</v>
      </c>
    </row>
    <row r="205" spans="1:6" x14ac:dyDescent="0.25">
      <c r="A205" s="23"/>
      <c r="B205" s="23"/>
      <c r="C205" s="23"/>
      <c r="D205" s="25">
        <v>2461</v>
      </c>
      <c r="E205" s="23" t="s">
        <v>132</v>
      </c>
      <c r="F205" s="24">
        <v>1000</v>
      </c>
    </row>
    <row r="206" spans="1:6" x14ac:dyDescent="0.25">
      <c r="A206" s="23"/>
      <c r="B206" s="23"/>
      <c r="C206" s="23"/>
      <c r="D206" s="25">
        <v>2471</v>
      </c>
      <c r="E206" s="23" t="s">
        <v>144</v>
      </c>
      <c r="F206" s="24">
        <v>2000</v>
      </c>
    </row>
    <row r="207" spans="1:6" x14ac:dyDescent="0.25">
      <c r="A207" s="23"/>
      <c r="B207" s="23"/>
      <c r="C207" s="23"/>
      <c r="D207" s="25">
        <v>2961</v>
      </c>
      <c r="E207" s="23" t="s">
        <v>180</v>
      </c>
      <c r="F207" s="24">
        <v>45000</v>
      </c>
    </row>
    <row r="208" spans="1:6" ht="24" x14ac:dyDescent="0.25">
      <c r="A208" s="23"/>
      <c r="B208" s="23"/>
      <c r="C208" s="23"/>
      <c r="D208" s="25">
        <v>3571</v>
      </c>
      <c r="E208" s="23" t="s">
        <v>188</v>
      </c>
      <c r="F208" s="24">
        <v>50000</v>
      </c>
    </row>
    <row r="209" spans="1:6" ht="36" x14ac:dyDescent="0.25">
      <c r="A209" s="23"/>
      <c r="B209" s="23" t="s">
        <v>124</v>
      </c>
      <c r="C209" s="23" t="s">
        <v>74</v>
      </c>
      <c r="D209" s="25">
        <v>4451</v>
      </c>
      <c r="E209" s="23" t="s">
        <v>125</v>
      </c>
      <c r="F209" s="24">
        <v>960000</v>
      </c>
    </row>
    <row r="210" spans="1:6" ht="45" x14ac:dyDescent="0.25">
      <c r="A210" s="23"/>
      <c r="B210" s="23" t="s">
        <v>103</v>
      </c>
      <c r="C210" s="116" t="s">
        <v>74</v>
      </c>
      <c r="D210" s="25">
        <v>3411</v>
      </c>
      <c r="E210" s="23" t="s">
        <v>105</v>
      </c>
      <c r="F210" s="24">
        <v>500000</v>
      </c>
    </row>
    <row r="211" spans="1:6" ht="45" x14ac:dyDescent="0.25">
      <c r="A211" s="23"/>
      <c r="B211" s="23" t="s">
        <v>120</v>
      </c>
      <c r="C211" s="116" t="s">
        <v>74</v>
      </c>
      <c r="D211" s="25">
        <v>3821</v>
      </c>
      <c r="E211" s="23" t="s">
        <v>121</v>
      </c>
      <c r="F211" s="24">
        <v>2823470</v>
      </c>
    </row>
    <row r="212" spans="1:6" x14ac:dyDescent="0.25">
      <c r="A212" s="23"/>
      <c r="B212" s="23"/>
      <c r="C212" s="116"/>
      <c r="D212" s="25">
        <v>4311</v>
      </c>
      <c r="E212" s="23" t="s">
        <v>123</v>
      </c>
      <c r="F212" s="24">
        <v>2000000</v>
      </c>
    </row>
    <row r="213" spans="1:6" ht="48" x14ac:dyDescent="0.25">
      <c r="A213" s="23"/>
      <c r="B213" s="23" t="s">
        <v>162</v>
      </c>
      <c r="C213" s="23" t="s">
        <v>61</v>
      </c>
      <c r="D213" s="25">
        <v>2531</v>
      </c>
      <c r="E213" s="23" t="s">
        <v>161</v>
      </c>
      <c r="F213" s="24">
        <v>50000</v>
      </c>
    </row>
    <row r="214" spans="1:6" x14ac:dyDescent="0.25">
      <c r="A214" s="23"/>
      <c r="B214" s="23"/>
      <c r="C214" s="23"/>
      <c r="D214" s="25">
        <v>2541</v>
      </c>
      <c r="E214" s="23" t="s">
        <v>163</v>
      </c>
      <c r="F214" s="24">
        <v>52000</v>
      </c>
    </row>
    <row r="215" spans="1:6" x14ac:dyDescent="0.25">
      <c r="A215" s="23"/>
      <c r="B215" s="23"/>
      <c r="C215" s="23"/>
      <c r="D215" s="25">
        <v>2721</v>
      </c>
      <c r="E215" s="23" t="s">
        <v>152</v>
      </c>
      <c r="F215" s="24">
        <v>2000000</v>
      </c>
    </row>
    <row r="216" spans="1:6" x14ac:dyDescent="0.25">
      <c r="A216" s="23"/>
      <c r="B216" s="23"/>
      <c r="C216" s="23"/>
      <c r="D216" s="25">
        <v>2911</v>
      </c>
      <c r="E216" s="23" t="s">
        <v>156</v>
      </c>
      <c r="F216" s="24">
        <v>30000</v>
      </c>
    </row>
    <row r="217" spans="1:6" x14ac:dyDescent="0.25">
      <c r="A217" s="23"/>
      <c r="B217" s="23"/>
      <c r="C217" s="23"/>
      <c r="D217" s="25">
        <v>5651</v>
      </c>
      <c r="E217" s="23" t="s">
        <v>190</v>
      </c>
      <c r="F217" s="24">
        <v>100000</v>
      </c>
    </row>
    <row r="218" spans="1:6" x14ac:dyDescent="0.25">
      <c r="A218" s="23"/>
      <c r="B218" s="23"/>
      <c r="C218" s="23"/>
      <c r="D218" s="25">
        <v>5691</v>
      </c>
      <c r="E218" s="23" t="s">
        <v>200</v>
      </c>
      <c r="F218" s="24">
        <v>1000000</v>
      </c>
    </row>
    <row r="219" spans="1:6" ht="36" x14ac:dyDescent="0.25">
      <c r="A219" s="23"/>
      <c r="B219" s="23" t="s">
        <v>138</v>
      </c>
      <c r="C219" s="23" t="s">
        <v>74</v>
      </c>
      <c r="D219" s="25">
        <v>4481</v>
      </c>
      <c r="E219" s="23" t="s">
        <v>137</v>
      </c>
      <c r="F219" s="24">
        <v>500000</v>
      </c>
    </row>
    <row r="220" spans="1:6" ht="45" x14ac:dyDescent="0.25">
      <c r="A220" s="23"/>
      <c r="B220" s="23" t="s">
        <v>142</v>
      </c>
      <c r="C220" s="116" t="s">
        <v>74</v>
      </c>
      <c r="D220" s="25">
        <v>4411</v>
      </c>
      <c r="E220" s="23" t="s">
        <v>143</v>
      </c>
      <c r="F220" s="24">
        <v>4432000</v>
      </c>
    </row>
    <row r="221" spans="1:6" ht="72" x14ac:dyDescent="0.25">
      <c r="A221" s="23"/>
      <c r="B221" s="23" t="s">
        <v>317</v>
      </c>
      <c r="C221" s="116" t="s">
        <v>74</v>
      </c>
      <c r="D221">
        <v>4411</v>
      </c>
      <c r="E221" s="23" t="s">
        <v>143</v>
      </c>
      <c r="F221" s="24">
        <v>4200000</v>
      </c>
    </row>
    <row r="222" spans="1:6" ht="36" x14ac:dyDescent="0.25">
      <c r="A222" s="23"/>
      <c r="B222" s="23" t="s">
        <v>181</v>
      </c>
      <c r="C222" s="23" t="s">
        <v>61</v>
      </c>
      <c r="D222" s="25">
        <v>3251</v>
      </c>
      <c r="E222" s="23" t="s">
        <v>182</v>
      </c>
      <c r="F222" s="24">
        <v>5500000</v>
      </c>
    </row>
    <row r="223" spans="1:6" ht="36" x14ac:dyDescent="0.25">
      <c r="A223" s="23" t="s">
        <v>92</v>
      </c>
      <c r="B223" s="23" t="s">
        <v>94</v>
      </c>
      <c r="C223" s="23" t="s">
        <v>74</v>
      </c>
      <c r="D223" s="25">
        <v>2211</v>
      </c>
      <c r="E223" s="23" t="s">
        <v>96</v>
      </c>
      <c r="F223" s="24">
        <v>85000</v>
      </c>
    </row>
    <row r="224" spans="1:6" x14ac:dyDescent="0.25">
      <c r="A224" s="23"/>
      <c r="B224" s="23"/>
      <c r="C224" s="23"/>
      <c r="D224" s="25">
        <v>2491</v>
      </c>
      <c r="E224" s="23" t="s">
        <v>153</v>
      </c>
      <c r="F224" s="24">
        <v>75000</v>
      </c>
    </row>
    <row r="225" spans="1:6" x14ac:dyDescent="0.25">
      <c r="A225" s="23"/>
      <c r="B225" s="23"/>
      <c r="C225" s="23"/>
      <c r="D225" s="25">
        <v>2721</v>
      </c>
      <c r="E225" s="23" t="s">
        <v>152</v>
      </c>
      <c r="F225" s="24">
        <v>50000</v>
      </c>
    </row>
    <row r="226" spans="1:6" x14ac:dyDescent="0.25">
      <c r="A226" s="23"/>
      <c r="B226" s="23"/>
      <c r="C226" s="23"/>
      <c r="D226" s="25">
        <v>3311</v>
      </c>
      <c r="E226" s="23" t="s">
        <v>204</v>
      </c>
      <c r="F226" s="24">
        <v>2375000</v>
      </c>
    </row>
    <row r="227" spans="1:6" ht="36" x14ac:dyDescent="0.25">
      <c r="A227" s="23" t="s">
        <v>42</v>
      </c>
      <c r="B227" s="23" t="s">
        <v>47</v>
      </c>
      <c r="C227" s="23" t="s">
        <v>19</v>
      </c>
      <c r="D227" s="25">
        <v>3181</v>
      </c>
      <c r="E227" s="23" t="s">
        <v>195</v>
      </c>
      <c r="F227" s="24">
        <v>5500</v>
      </c>
    </row>
    <row r="228" spans="1:6" x14ac:dyDescent="0.25">
      <c r="A228" s="23"/>
      <c r="B228" s="23"/>
      <c r="C228" s="23"/>
      <c r="D228" s="25">
        <v>3291</v>
      </c>
      <c r="E228" s="23" t="s">
        <v>203</v>
      </c>
      <c r="F228" s="24">
        <v>120000</v>
      </c>
    </row>
    <row r="229" spans="1:6" x14ac:dyDescent="0.25">
      <c r="A229" s="23"/>
      <c r="B229" s="23"/>
      <c r="C229" s="23"/>
      <c r="D229" s="25">
        <v>3311</v>
      </c>
      <c r="E229" s="23" t="s">
        <v>204</v>
      </c>
      <c r="F229" s="24">
        <v>3900000</v>
      </c>
    </row>
    <row r="230" spans="1:6" ht="24" x14ac:dyDescent="0.25">
      <c r="A230" s="23"/>
      <c r="B230" s="23"/>
      <c r="C230" s="23"/>
      <c r="D230" s="25">
        <v>3331</v>
      </c>
      <c r="E230" s="23" t="s">
        <v>208</v>
      </c>
      <c r="F230" s="24">
        <v>994495</v>
      </c>
    </row>
    <row r="231" spans="1:6" x14ac:dyDescent="0.25">
      <c r="A231" s="23"/>
      <c r="B231" s="23"/>
      <c r="C231" s="23"/>
      <c r="D231" s="25">
        <v>3411</v>
      </c>
      <c r="E231" s="23" t="s">
        <v>105</v>
      </c>
      <c r="F231" s="24">
        <v>8358322.8600000003</v>
      </c>
    </row>
    <row r="232" spans="1:6" x14ac:dyDescent="0.25">
      <c r="A232" s="23"/>
      <c r="B232" s="23"/>
      <c r="C232" s="23"/>
      <c r="D232" s="25">
        <v>3421</v>
      </c>
      <c r="E232" s="23" t="s">
        <v>220</v>
      </c>
      <c r="F232" s="24">
        <v>37831072.998420626</v>
      </c>
    </row>
    <row r="233" spans="1:6" x14ac:dyDescent="0.25">
      <c r="A233" s="23"/>
      <c r="B233" s="23"/>
      <c r="C233" s="23"/>
      <c r="D233" s="25">
        <v>3431</v>
      </c>
      <c r="E233" s="23" t="s">
        <v>221</v>
      </c>
      <c r="F233" s="24">
        <v>850000</v>
      </c>
    </row>
    <row r="234" spans="1:6" x14ac:dyDescent="0.25">
      <c r="A234" s="23"/>
      <c r="B234" s="23"/>
      <c r="C234" s="23"/>
      <c r="D234" s="25">
        <v>3511</v>
      </c>
      <c r="E234" s="23" t="s">
        <v>225</v>
      </c>
      <c r="F234" s="24">
        <v>36385568</v>
      </c>
    </row>
    <row r="235" spans="1:6" x14ac:dyDescent="0.25">
      <c r="A235" s="23"/>
      <c r="B235" s="23"/>
      <c r="C235" s="23"/>
      <c r="D235" s="25">
        <v>3821</v>
      </c>
      <c r="E235" s="23" t="s">
        <v>121</v>
      </c>
      <c r="F235" s="24">
        <v>1000000</v>
      </c>
    </row>
    <row r="236" spans="1:6" ht="24" x14ac:dyDescent="0.25">
      <c r="A236" s="23"/>
      <c r="B236" s="23"/>
      <c r="C236" s="23"/>
      <c r="D236" s="25">
        <v>6321</v>
      </c>
      <c r="E236" s="23" t="s">
        <v>283</v>
      </c>
      <c r="F236" s="24">
        <v>96108364</v>
      </c>
    </row>
    <row r="237" spans="1:6" ht="30" x14ac:dyDescent="0.25">
      <c r="A237" s="23"/>
      <c r="B237" s="23" t="s">
        <v>241</v>
      </c>
      <c r="C237" s="116" t="s">
        <v>19</v>
      </c>
      <c r="D237" s="25">
        <v>3941</v>
      </c>
      <c r="E237" s="23" t="s">
        <v>243</v>
      </c>
      <c r="F237" s="24">
        <v>150000</v>
      </c>
    </row>
    <row r="238" spans="1:6" ht="24" x14ac:dyDescent="0.25">
      <c r="A238" s="23"/>
      <c r="B238" s="23"/>
      <c r="C238" s="116"/>
      <c r="D238" s="25">
        <v>4211</v>
      </c>
      <c r="E238" s="23" t="s">
        <v>247</v>
      </c>
      <c r="F238" s="24">
        <v>2200000</v>
      </c>
    </row>
    <row r="239" spans="1:6" x14ac:dyDescent="0.25">
      <c r="A239" s="23"/>
      <c r="B239" s="23"/>
      <c r="C239" s="116"/>
      <c r="D239" s="25">
        <v>4251</v>
      </c>
      <c r="E239" s="23" t="s">
        <v>260</v>
      </c>
      <c r="F239" s="24">
        <v>5000000</v>
      </c>
    </row>
    <row r="240" spans="1:6" x14ac:dyDescent="0.25">
      <c r="A240" s="23"/>
      <c r="B240" s="23"/>
      <c r="C240" s="116"/>
      <c r="D240" s="25">
        <v>5811</v>
      </c>
      <c r="E240" s="23" t="s">
        <v>279</v>
      </c>
      <c r="F240" s="24">
        <v>8000000</v>
      </c>
    </row>
    <row r="241" spans="1:6" x14ac:dyDescent="0.25">
      <c r="A241" s="23"/>
      <c r="B241" s="23"/>
      <c r="C241" s="116"/>
      <c r="D241" s="25">
        <v>9111</v>
      </c>
      <c r="E241" s="23" t="s">
        <v>287</v>
      </c>
      <c r="F241" s="24">
        <v>35000000</v>
      </c>
    </row>
    <row r="242" spans="1:6" x14ac:dyDescent="0.25">
      <c r="A242" s="23"/>
      <c r="B242" s="23"/>
      <c r="C242" s="116"/>
      <c r="D242" s="25">
        <v>9211</v>
      </c>
      <c r="E242" s="23" t="s">
        <v>288</v>
      </c>
      <c r="F242" s="24">
        <v>20000000</v>
      </c>
    </row>
    <row r="243" spans="1:6" ht="48" x14ac:dyDescent="0.25">
      <c r="A243" s="23"/>
      <c r="B243" s="23" t="s">
        <v>44</v>
      </c>
      <c r="C243" s="116" t="s">
        <v>19</v>
      </c>
      <c r="D243" s="25">
        <v>2181</v>
      </c>
      <c r="E243" s="23" t="s">
        <v>95</v>
      </c>
      <c r="F243" s="24">
        <v>4385000</v>
      </c>
    </row>
    <row r="244" spans="1:6" x14ac:dyDescent="0.25">
      <c r="A244" s="23"/>
      <c r="B244" s="23"/>
      <c r="C244" s="116"/>
      <c r="D244" s="25">
        <v>3942</v>
      </c>
      <c r="E244" s="23" t="s">
        <v>244</v>
      </c>
      <c r="F244" s="24">
        <v>450000</v>
      </c>
    </row>
    <row r="245" spans="1:6" ht="45" x14ac:dyDescent="0.25">
      <c r="A245" s="23" t="s">
        <v>1081</v>
      </c>
      <c r="B245" s="22" t="s">
        <v>250</v>
      </c>
      <c r="C245" s="116" t="s">
        <v>74</v>
      </c>
      <c r="D245">
        <v>4211</v>
      </c>
      <c r="E245" t="s">
        <v>247</v>
      </c>
      <c r="F245" s="24">
        <v>66784842.001579374</v>
      </c>
    </row>
    <row r="246" spans="1:6" ht="45" x14ac:dyDescent="0.25">
      <c r="A246" s="23" t="s">
        <v>1076</v>
      </c>
      <c r="B246" s="22" t="s">
        <v>253</v>
      </c>
      <c r="C246" s="116" t="s">
        <v>74</v>
      </c>
      <c r="D246">
        <v>4211</v>
      </c>
      <c r="E246" t="s">
        <v>247</v>
      </c>
      <c r="F246" s="24">
        <v>5910000</v>
      </c>
    </row>
    <row r="247" spans="1:6" ht="48" x14ac:dyDescent="0.25">
      <c r="A247" s="23" t="s">
        <v>1084</v>
      </c>
      <c r="B247" s="22" t="s">
        <v>254</v>
      </c>
      <c r="C247" s="116" t="s">
        <v>74</v>
      </c>
      <c r="D247">
        <v>4211</v>
      </c>
      <c r="E247" t="s">
        <v>247</v>
      </c>
      <c r="F247" s="24">
        <v>10000000</v>
      </c>
    </row>
    <row r="248" spans="1:6" ht="45" x14ac:dyDescent="0.25">
      <c r="A248" s="23" t="s">
        <v>1075</v>
      </c>
      <c r="B248" s="22" t="s">
        <v>255</v>
      </c>
      <c r="C248" s="116" t="s">
        <v>74</v>
      </c>
      <c r="D248">
        <v>4211</v>
      </c>
      <c r="E248" t="s">
        <v>247</v>
      </c>
      <c r="F248" s="24">
        <v>12625430</v>
      </c>
    </row>
    <row r="249" spans="1:6" ht="45" x14ac:dyDescent="0.25">
      <c r="A249" s="23" t="s">
        <v>1085</v>
      </c>
      <c r="B249" s="22" t="s">
        <v>259</v>
      </c>
      <c r="C249" s="116" t="s">
        <v>53</v>
      </c>
      <c r="D249">
        <v>4211</v>
      </c>
      <c r="E249" t="s">
        <v>247</v>
      </c>
      <c r="F249" s="24">
        <v>16500000</v>
      </c>
    </row>
    <row r="250" spans="1:6" ht="30" x14ac:dyDescent="0.25">
      <c r="A250" s="23" t="s">
        <v>1083</v>
      </c>
      <c r="B250" s="22" t="s">
        <v>59</v>
      </c>
      <c r="C250" s="116" t="s">
        <v>58</v>
      </c>
      <c r="D250">
        <v>2111</v>
      </c>
      <c r="E250" t="s">
        <v>46</v>
      </c>
      <c r="F250" s="24">
        <v>21657</v>
      </c>
    </row>
    <row r="251" spans="1:6" x14ac:dyDescent="0.25">
      <c r="A251" s="23"/>
      <c r="B251" s="22"/>
      <c r="C251" s="116"/>
      <c r="D251">
        <v>2161</v>
      </c>
      <c r="E251" t="s">
        <v>78</v>
      </c>
      <c r="F251" s="24">
        <v>20000</v>
      </c>
    </row>
    <row r="252" spans="1:6" x14ac:dyDescent="0.25">
      <c r="A252" s="23"/>
      <c r="B252" s="22"/>
      <c r="C252" s="116"/>
      <c r="D252">
        <v>2221</v>
      </c>
      <c r="E252" t="s">
        <v>109</v>
      </c>
      <c r="F252" s="24">
        <v>420000</v>
      </c>
    </row>
    <row r="253" spans="1:6" x14ac:dyDescent="0.25">
      <c r="A253" s="23"/>
      <c r="B253" s="22"/>
      <c r="C253" s="116"/>
      <c r="D253">
        <v>2531</v>
      </c>
      <c r="E253" t="s">
        <v>161</v>
      </c>
      <c r="F253" s="24">
        <v>366202</v>
      </c>
    </row>
    <row r="254" spans="1:6" x14ac:dyDescent="0.25">
      <c r="A254" s="23"/>
      <c r="B254" s="22"/>
      <c r="C254" s="116"/>
      <c r="D254">
        <v>2541</v>
      </c>
      <c r="E254" t="s">
        <v>163</v>
      </c>
      <c r="F254" s="24">
        <v>1000000</v>
      </c>
    </row>
    <row r="255" spans="1:6" x14ac:dyDescent="0.25">
      <c r="A255" s="23"/>
      <c r="B255" s="22"/>
      <c r="C255" s="116"/>
      <c r="D255">
        <v>2911</v>
      </c>
      <c r="E255" t="s">
        <v>156</v>
      </c>
      <c r="F255" s="24">
        <v>20000</v>
      </c>
    </row>
    <row r="256" spans="1:6" x14ac:dyDescent="0.25">
      <c r="A256" s="23"/>
      <c r="B256" s="22"/>
      <c r="C256" s="116"/>
      <c r="D256">
        <v>2971</v>
      </c>
      <c r="E256" t="s">
        <v>170</v>
      </c>
      <c r="F256" s="24">
        <v>60000</v>
      </c>
    </row>
    <row r="257" spans="1:6" x14ac:dyDescent="0.25">
      <c r="A257" s="23"/>
      <c r="B257" s="22"/>
      <c r="C257" s="116"/>
      <c r="D257">
        <v>5311</v>
      </c>
      <c r="E257" t="s">
        <v>214</v>
      </c>
      <c r="F257" s="24">
        <v>110000</v>
      </c>
    </row>
    <row r="258" spans="1:6" x14ac:dyDescent="0.25">
      <c r="A258" s="23"/>
      <c r="B258" s="22"/>
      <c r="C258" s="116"/>
      <c r="D258">
        <v>5321</v>
      </c>
      <c r="E258" t="s">
        <v>215</v>
      </c>
      <c r="F258" s="24">
        <v>10000</v>
      </c>
    </row>
    <row r="259" spans="1:6" x14ac:dyDescent="0.25">
      <c r="A259" s="26" t="s">
        <v>298</v>
      </c>
      <c r="B259" s="26"/>
      <c r="C259" s="26"/>
      <c r="D259" s="26"/>
      <c r="E259" s="26"/>
      <c r="F259" s="3">
        <v>2867043718.9981818</v>
      </c>
    </row>
  </sheetData>
  <pageMargins left="0.70866141732283472" right="0.59055118110236227" top="1.1417322834645669" bottom="0.74803149606299213" header="0.31496062992125984" footer="0.31496062992125984"/>
  <pageSetup paperSize="5" orientation="landscape" r:id="rId2"/>
  <headerFooter>
    <oddHeader xml:space="preserve">&amp;C&amp;"-,Negrita"&amp;13MUNICIPIO DE TLAJOMULCO DE ZÚÑIGA, JALISCO
PRESUPUESTO 2023
ESTADO DEL PRESUPUESTO
</oddHeader>
    <oddFooter>&amp;A&amp;RPágina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view="pageLayout" zoomScaleNormal="100" workbookViewId="0">
      <selection activeCell="A21" sqref="A21"/>
    </sheetView>
  </sheetViews>
  <sheetFormatPr baseColWidth="10" defaultRowHeight="15" x14ac:dyDescent="0.25"/>
  <cols>
    <col min="1" max="1" width="7.28515625" customWidth="1"/>
    <col min="2" max="2" width="60.85546875" style="116" customWidth="1"/>
    <col min="3" max="3" width="17.140625" style="9" bestFit="1" customWidth="1"/>
    <col min="4" max="5" width="16.42578125" bestFit="1" customWidth="1"/>
    <col min="6" max="6" width="22.85546875" bestFit="1" customWidth="1"/>
    <col min="7" max="7" width="22" bestFit="1" customWidth="1"/>
  </cols>
  <sheetData>
    <row r="1" spans="1:3" x14ac:dyDescent="0.25">
      <c r="A1" s="12"/>
      <c r="B1" s="157"/>
    </row>
    <row r="2" spans="1:3" x14ac:dyDescent="0.25">
      <c r="A2" s="108" t="s">
        <v>423</v>
      </c>
      <c r="B2" s="158" t="s">
        <v>422</v>
      </c>
      <c r="C2" s="13" t="s">
        <v>413</v>
      </c>
    </row>
    <row r="3" spans="1:3" x14ac:dyDescent="0.25">
      <c r="A3" s="6" t="s">
        <v>58</v>
      </c>
      <c r="B3" s="135"/>
      <c r="C3" s="134">
        <v>6497859</v>
      </c>
    </row>
    <row r="4" spans="1:3" x14ac:dyDescent="0.25">
      <c r="B4" s="135" t="s">
        <v>59</v>
      </c>
      <c r="C4" s="134">
        <v>2027859</v>
      </c>
    </row>
    <row r="5" spans="1:3" x14ac:dyDescent="0.25">
      <c r="B5" s="135" t="s">
        <v>87</v>
      </c>
      <c r="C5" s="134">
        <v>4470000</v>
      </c>
    </row>
    <row r="6" spans="1:3" x14ac:dyDescent="0.25">
      <c r="A6" s="6" t="s">
        <v>74</v>
      </c>
      <c r="B6" s="135"/>
      <c r="C6" s="134">
        <v>120252089.00157937</v>
      </c>
    </row>
    <row r="7" spans="1:3" x14ac:dyDescent="0.25">
      <c r="A7" s="6"/>
      <c r="B7" s="135" t="s">
        <v>192</v>
      </c>
      <c r="C7" s="134">
        <v>2500000</v>
      </c>
    </row>
    <row r="8" spans="1:3" x14ac:dyDescent="0.25">
      <c r="A8" s="6"/>
      <c r="B8" s="135" t="s">
        <v>124</v>
      </c>
      <c r="C8" s="134">
        <v>960000</v>
      </c>
    </row>
    <row r="9" spans="1:3" ht="26.25" x14ac:dyDescent="0.25">
      <c r="A9" s="6"/>
      <c r="B9" s="135" t="s">
        <v>234</v>
      </c>
      <c r="C9" s="134">
        <v>4431347</v>
      </c>
    </row>
    <row r="10" spans="1:3" x14ac:dyDescent="0.25">
      <c r="A10" s="6"/>
      <c r="B10" s="135" t="s">
        <v>253</v>
      </c>
      <c r="C10" s="134">
        <v>5910000</v>
      </c>
    </row>
    <row r="11" spans="1:3" x14ac:dyDescent="0.25">
      <c r="A11" s="6"/>
      <c r="B11" s="135" t="s">
        <v>254</v>
      </c>
      <c r="C11" s="134">
        <v>10000000</v>
      </c>
    </row>
    <row r="12" spans="1:3" x14ac:dyDescent="0.25">
      <c r="A12" s="6"/>
      <c r="B12" s="135" t="s">
        <v>103</v>
      </c>
      <c r="C12" s="134">
        <v>500000</v>
      </c>
    </row>
    <row r="13" spans="1:3" x14ac:dyDescent="0.25">
      <c r="A13" s="6"/>
      <c r="B13" s="135" t="s">
        <v>94</v>
      </c>
      <c r="C13" s="134">
        <v>2585000</v>
      </c>
    </row>
    <row r="14" spans="1:3" x14ac:dyDescent="0.25">
      <c r="A14" s="6"/>
      <c r="B14" s="135" t="s">
        <v>120</v>
      </c>
      <c r="C14" s="134">
        <v>4823470</v>
      </c>
    </row>
    <row r="15" spans="1:3" x14ac:dyDescent="0.25">
      <c r="A15" s="6"/>
      <c r="B15" s="135" t="s">
        <v>138</v>
      </c>
      <c r="C15" s="134">
        <v>500000</v>
      </c>
    </row>
    <row r="16" spans="1:3" x14ac:dyDescent="0.25">
      <c r="A16" s="6"/>
      <c r="B16" s="135" t="s">
        <v>142</v>
      </c>
      <c r="C16" s="134">
        <v>4432000</v>
      </c>
    </row>
    <row r="17" spans="1:3" x14ac:dyDescent="0.25">
      <c r="A17" s="6"/>
      <c r="B17" s="135" t="s">
        <v>317</v>
      </c>
      <c r="C17" s="134">
        <v>4200000</v>
      </c>
    </row>
    <row r="18" spans="1:3" x14ac:dyDescent="0.25">
      <c r="A18" s="6"/>
      <c r="B18" s="135" t="s">
        <v>255</v>
      </c>
      <c r="C18" s="134">
        <v>12625430</v>
      </c>
    </row>
    <row r="19" spans="1:3" x14ac:dyDescent="0.25">
      <c r="A19" s="6"/>
      <c r="B19" s="135" t="s">
        <v>250</v>
      </c>
      <c r="C19" s="134">
        <v>66784842.001579374</v>
      </c>
    </row>
    <row r="20" spans="1:3" x14ac:dyDescent="0.25">
      <c r="A20" s="6" t="s">
        <v>100</v>
      </c>
      <c r="B20" s="135"/>
      <c r="C20" s="134">
        <v>10036000</v>
      </c>
    </row>
    <row r="21" spans="1:3" ht="26.25" x14ac:dyDescent="0.25">
      <c r="A21" s="6"/>
      <c r="B21" s="135" t="s">
        <v>101</v>
      </c>
      <c r="C21" s="134">
        <v>6486000</v>
      </c>
    </row>
    <row r="22" spans="1:3" x14ac:dyDescent="0.25">
      <c r="A22" s="6"/>
      <c r="B22" s="135" t="s">
        <v>239</v>
      </c>
      <c r="C22" s="134">
        <v>750000</v>
      </c>
    </row>
    <row r="23" spans="1:3" x14ac:dyDescent="0.25">
      <c r="A23" s="6"/>
      <c r="B23" s="135" t="s">
        <v>261</v>
      </c>
      <c r="C23" s="134">
        <v>2000000</v>
      </c>
    </row>
    <row r="24" spans="1:3" x14ac:dyDescent="0.25">
      <c r="A24" s="6"/>
      <c r="B24" s="135" t="s">
        <v>262</v>
      </c>
      <c r="C24" s="134">
        <v>300000</v>
      </c>
    </row>
    <row r="25" spans="1:3" x14ac:dyDescent="0.25">
      <c r="A25" s="6"/>
      <c r="B25" s="135" t="s">
        <v>160</v>
      </c>
      <c r="C25" s="134">
        <v>500000</v>
      </c>
    </row>
    <row r="26" spans="1:3" x14ac:dyDescent="0.25">
      <c r="A26" s="6" t="s">
        <v>210</v>
      </c>
      <c r="B26" s="135"/>
      <c r="C26" s="134">
        <v>269286946.57999992</v>
      </c>
    </row>
    <row r="27" spans="1:3" x14ac:dyDescent="0.25">
      <c r="A27" s="6"/>
      <c r="B27" s="135" t="s">
        <v>211</v>
      </c>
      <c r="C27" s="134">
        <v>269286946.57999992</v>
      </c>
    </row>
    <row r="28" spans="1:3" x14ac:dyDescent="0.25">
      <c r="A28" s="6" t="s">
        <v>19</v>
      </c>
      <c r="B28" s="135"/>
      <c r="C28" s="134">
        <v>1903637754.8584206</v>
      </c>
    </row>
    <row r="29" spans="1:3" x14ac:dyDescent="0.25">
      <c r="A29" s="6"/>
      <c r="B29" s="135" t="s">
        <v>48</v>
      </c>
      <c r="C29" s="134">
        <v>163484920</v>
      </c>
    </row>
    <row r="30" spans="1:3" x14ac:dyDescent="0.25">
      <c r="A30" s="6"/>
      <c r="B30" s="135" t="s">
        <v>217</v>
      </c>
      <c r="C30" s="134">
        <v>43194000</v>
      </c>
    </row>
    <row r="31" spans="1:3" x14ac:dyDescent="0.25">
      <c r="A31" s="6"/>
      <c r="B31" s="135" t="s">
        <v>173</v>
      </c>
      <c r="C31" s="134">
        <v>12000000</v>
      </c>
    </row>
    <row r="32" spans="1:3" x14ac:dyDescent="0.25">
      <c r="A32" s="6"/>
      <c r="B32" s="135" t="s">
        <v>47</v>
      </c>
      <c r="C32" s="134">
        <v>185553322.85842061</v>
      </c>
    </row>
    <row r="33" spans="1:3" x14ac:dyDescent="0.25">
      <c r="A33" s="6"/>
      <c r="B33" s="135" t="s">
        <v>168</v>
      </c>
      <c r="C33" s="134">
        <v>28000000</v>
      </c>
    </row>
    <row r="34" spans="1:3" x14ac:dyDescent="0.25">
      <c r="A34" s="6"/>
      <c r="B34" s="135" t="s">
        <v>169</v>
      </c>
      <c r="C34" s="134">
        <v>7000000</v>
      </c>
    </row>
    <row r="35" spans="1:3" x14ac:dyDescent="0.25">
      <c r="A35" s="6"/>
      <c r="B35" s="135" t="s">
        <v>76</v>
      </c>
      <c r="C35" s="134">
        <v>4863400</v>
      </c>
    </row>
    <row r="36" spans="1:3" x14ac:dyDescent="0.25">
      <c r="A36" s="6"/>
      <c r="B36" s="135" t="s">
        <v>218</v>
      </c>
      <c r="C36" s="134">
        <v>1570000</v>
      </c>
    </row>
    <row r="37" spans="1:3" x14ac:dyDescent="0.25">
      <c r="A37" s="6"/>
      <c r="B37" s="135" t="s">
        <v>241</v>
      </c>
      <c r="C37" s="134">
        <v>70350000</v>
      </c>
    </row>
    <row r="38" spans="1:3" x14ac:dyDescent="0.25">
      <c r="A38" s="6"/>
      <c r="B38" s="135" t="s">
        <v>44</v>
      </c>
      <c r="C38" s="134">
        <v>4835000</v>
      </c>
    </row>
    <row r="39" spans="1:3" x14ac:dyDescent="0.25">
      <c r="A39" s="6"/>
      <c r="B39" s="135" t="s">
        <v>21</v>
      </c>
      <c r="C39" s="134">
        <v>1336922000</v>
      </c>
    </row>
    <row r="40" spans="1:3" x14ac:dyDescent="0.25">
      <c r="A40" s="6"/>
      <c r="B40" s="135" t="s">
        <v>72</v>
      </c>
      <c r="C40" s="134">
        <v>45865112</v>
      </c>
    </row>
    <row r="41" spans="1:3" x14ac:dyDescent="0.25">
      <c r="A41" s="6" t="s">
        <v>61</v>
      </c>
      <c r="B41" s="135"/>
      <c r="C41" s="134">
        <v>433630111.55818182</v>
      </c>
    </row>
    <row r="42" spans="1:3" x14ac:dyDescent="0.25">
      <c r="A42" s="6"/>
      <c r="B42" s="135" t="s">
        <v>114</v>
      </c>
      <c r="C42" s="134">
        <v>248000</v>
      </c>
    </row>
    <row r="43" spans="1:3" x14ac:dyDescent="0.25">
      <c r="A43" s="6"/>
      <c r="B43" s="135" t="s">
        <v>162</v>
      </c>
      <c r="C43" s="134">
        <v>3232000</v>
      </c>
    </row>
    <row r="44" spans="1:3" x14ac:dyDescent="0.25">
      <c r="A44" s="6"/>
      <c r="B44" s="135" t="s">
        <v>82</v>
      </c>
      <c r="C44" s="134">
        <v>152648855.55818182</v>
      </c>
    </row>
    <row r="45" spans="1:3" x14ac:dyDescent="0.25">
      <c r="A45" s="6"/>
      <c r="B45" s="135" t="s">
        <v>133</v>
      </c>
      <c r="C45" s="134">
        <v>32000000</v>
      </c>
    </row>
    <row r="46" spans="1:3" x14ac:dyDescent="0.25">
      <c r="A46" s="6"/>
      <c r="B46" s="135" t="s">
        <v>148</v>
      </c>
      <c r="C46" s="134">
        <v>100505000</v>
      </c>
    </row>
    <row r="47" spans="1:3" x14ac:dyDescent="0.25">
      <c r="A47" s="6"/>
      <c r="B47" s="135" t="s">
        <v>111</v>
      </c>
      <c r="C47" s="134">
        <v>350000</v>
      </c>
    </row>
    <row r="48" spans="1:3" x14ac:dyDescent="0.25">
      <c r="A48" s="6"/>
      <c r="B48" s="135" t="s">
        <v>63</v>
      </c>
      <c r="C48" s="134">
        <v>79846000</v>
      </c>
    </row>
    <row r="49" spans="1:3" x14ac:dyDescent="0.25">
      <c r="A49" s="6"/>
      <c r="B49" s="135" t="s">
        <v>79</v>
      </c>
      <c r="C49" s="134">
        <v>32450000</v>
      </c>
    </row>
    <row r="50" spans="1:3" x14ac:dyDescent="0.25">
      <c r="A50" s="6"/>
      <c r="B50" s="135" t="s">
        <v>181</v>
      </c>
      <c r="C50" s="134">
        <v>5500000</v>
      </c>
    </row>
    <row r="51" spans="1:3" x14ac:dyDescent="0.25">
      <c r="A51" s="6"/>
      <c r="B51" s="135" t="s">
        <v>65</v>
      </c>
      <c r="C51" s="134">
        <v>26850256</v>
      </c>
    </row>
    <row r="52" spans="1:3" x14ac:dyDescent="0.25">
      <c r="A52" s="6" t="s">
        <v>69</v>
      </c>
      <c r="B52" s="135"/>
      <c r="C52" s="134">
        <v>10934158</v>
      </c>
    </row>
    <row r="53" spans="1:3" x14ac:dyDescent="0.25">
      <c r="A53" s="6"/>
      <c r="B53" s="135" t="s">
        <v>177</v>
      </c>
      <c r="C53" s="134">
        <v>3045000</v>
      </c>
    </row>
    <row r="54" spans="1:3" x14ac:dyDescent="0.25">
      <c r="A54" s="6"/>
      <c r="B54" s="135" t="s">
        <v>70</v>
      </c>
      <c r="C54" s="134">
        <v>7889158</v>
      </c>
    </row>
    <row r="55" spans="1:3" x14ac:dyDescent="0.25">
      <c r="A55" s="6" t="s">
        <v>53</v>
      </c>
      <c r="B55" s="135"/>
      <c r="C55" s="134">
        <v>112768800</v>
      </c>
    </row>
    <row r="56" spans="1:3" x14ac:dyDescent="0.25">
      <c r="A56" s="6"/>
      <c r="B56" s="135" t="s">
        <v>259</v>
      </c>
      <c r="C56" s="134">
        <v>16500000</v>
      </c>
    </row>
    <row r="57" spans="1:3" x14ac:dyDescent="0.25">
      <c r="A57" s="6"/>
      <c r="B57" s="135" t="s">
        <v>136</v>
      </c>
      <c r="C57" s="134">
        <v>4952000</v>
      </c>
    </row>
    <row r="58" spans="1:3" x14ac:dyDescent="0.25">
      <c r="A58" s="6"/>
      <c r="B58" s="135" t="s">
        <v>187</v>
      </c>
      <c r="C58" s="134">
        <v>14000000</v>
      </c>
    </row>
    <row r="59" spans="1:3" x14ac:dyDescent="0.25">
      <c r="A59" s="6"/>
      <c r="B59" s="135" t="s">
        <v>230</v>
      </c>
      <c r="C59" s="134">
        <v>1000000</v>
      </c>
    </row>
    <row r="60" spans="1:3" ht="26.25" x14ac:dyDescent="0.25">
      <c r="A60" s="6"/>
      <c r="B60" s="135" t="s">
        <v>108</v>
      </c>
      <c r="C60" s="134">
        <v>1147000</v>
      </c>
    </row>
    <row r="61" spans="1:3" x14ac:dyDescent="0.25">
      <c r="A61" s="6"/>
      <c r="B61" s="135" t="s">
        <v>236</v>
      </c>
      <c r="C61" s="134">
        <v>10470000</v>
      </c>
    </row>
    <row r="62" spans="1:3" x14ac:dyDescent="0.25">
      <c r="A62" s="6"/>
      <c r="B62" s="135" t="s">
        <v>237</v>
      </c>
      <c r="C62" s="134">
        <v>50566898.219999999</v>
      </c>
    </row>
    <row r="63" spans="1:3" x14ac:dyDescent="0.25">
      <c r="A63" s="6"/>
      <c r="B63" s="135" t="s">
        <v>55</v>
      </c>
      <c r="C63" s="134">
        <v>2699800</v>
      </c>
    </row>
    <row r="64" spans="1:3" x14ac:dyDescent="0.25">
      <c r="A64" s="6"/>
      <c r="B64" s="135" t="s">
        <v>270</v>
      </c>
      <c r="C64" s="134">
        <v>200000</v>
      </c>
    </row>
    <row r="65" spans="1:3" x14ac:dyDescent="0.25">
      <c r="A65" s="6"/>
      <c r="B65" s="135" t="s">
        <v>235</v>
      </c>
      <c r="C65" s="134">
        <v>500000</v>
      </c>
    </row>
    <row r="66" spans="1:3" x14ac:dyDescent="0.25">
      <c r="A66" s="6"/>
      <c r="B66" s="135" t="s">
        <v>199</v>
      </c>
      <c r="C66" s="134">
        <v>10733101.779999999</v>
      </c>
    </row>
    <row r="67" spans="1:3" x14ac:dyDescent="0.25">
      <c r="A67" t="s">
        <v>298</v>
      </c>
      <c r="C67" s="134">
        <v>2867043718.9981818</v>
      </c>
    </row>
  </sheetData>
  <pageMargins left="0.62992125984251968" right="0.70866141732283472" top="1.1417322834645669" bottom="0.74803149606299213" header="0.31496062992125984" footer="0.31496062992125984"/>
  <pageSetup paperSize="9" orientation="portrait" r:id="rId2"/>
  <headerFooter>
    <oddHeader xml:space="preserve">&amp;C&amp;"-,Negrita"&amp;13MUNICIPIO DE TLAJOMULCO DE ZÚÑIGA, JALISCO
PRESUPUESTO 2023
CLASIFICACIÓN POR PROGRAMA Y PROYECTO
</oddHeader>
    <oddFooter>&amp;A&amp;RPágina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view="pageLayout" zoomScaleNormal="100" workbookViewId="0">
      <selection activeCell="A21" sqref="A21"/>
    </sheetView>
  </sheetViews>
  <sheetFormatPr baseColWidth="10" defaultRowHeight="15" x14ac:dyDescent="0.25"/>
  <cols>
    <col min="1" max="1" width="8.7109375" customWidth="1"/>
    <col min="2" max="2" width="60.85546875" style="116" customWidth="1"/>
    <col min="3" max="3" width="17.140625" bestFit="1" customWidth="1"/>
    <col min="4" max="5" width="16.42578125" bestFit="1" customWidth="1"/>
    <col min="6" max="6" width="22.85546875" bestFit="1" customWidth="1"/>
    <col min="7" max="7" width="22" bestFit="1" customWidth="1"/>
  </cols>
  <sheetData>
    <row r="1" spans="1:3" x14ac:dyDescent="0.25">
      <c r="A1" s="12"/>
      <c r="B1" s="157"/>
    </row>
    <row r="2" spans="1:3" x14ac:dyDescent="0.25">
      <c r="A2" s="14" t="s">
        <v>11</v>
      </c>
      <c r="B2" s="15" t="s">
        <v>12</v>
      </c>
      <c r="C2" s="13" t="s">
        <v>413</v>
      </c>
    </row>
    <row r="3" spans="1:3" x14ac:dyDescent="0.25">
      <c r="A3">
        <v>1111</v>
      </c>
      <c r="B3" s="159" t="s">
        <v>22</v>
      </c>
      <c r="C3" s="3">
        <v>12358086.84</v>
      </c>
    </row>
    <row r="4" spans="1:3" x14ac:dyDescent="0.25">
      <c r="A4">
        <v>1131</v>
      </c>
      <c r="B4" s="159" t="s">
        <v>24</v>
      </c>
      <c r="C4" s="3">
        <v>644684566.73000002</v>
      </c>
    </row>
    <row r="5" spans="1:3" x14ac:dyDescent="0.25">
      <c r="A5">
        <v>1221</v>
      </c>
      <c r="B5" s="159" t="s">
        <v>27</v>
      </c>
      <c r="C5" s="3">
        <v>123292138.7</v>
      </c>
    </row>
    <row r="6" spans="1:3" x14ac:dyDescent="0.25">
      <c r="A6">
        <v>1231</v>
      </c>
      <c r="B6" s="159" t="s">
        <v>29</v>
      </c>
      <c r="C6" s="3">
        <v>26400</v>
      </c>
    </row>
    <row r="7" spans="1:3" x14ac:dyDescent="0.25">
      <c r="A7">
        <v>1321</v>
      </c>
      <c r="B7" s="159" t="s">
        <v>30</v>
      </c>
      <c r="C7" s="3">
        <v>20250338.210000001</v>
      </c>
    </row>
    <row r="8" spans="1:3" x14ac:dyDescent="0.25">
      <c r="A8">
        <v>1322</v>
      </c>
      <c r="B8" s="159" t="s">
        <v>31</v>
      </c>
      <c r="C8" s="3">
        <v>157998822.28999999</v>
      </c>
    </row>
    <row r="9" spans="1:3" x14ac:dyDescent="0.25">
      <c r="A9">
        <v>1331</v>
      </c>
      <c r="B9" s="159" t="s">
        <v>32</v>
      </c>
      <c r="C9" s="3">
        <v>600000</v>
      </c>
    </row>
    <row r="10" spans="1:3" x14ac:dyDescent="0.25">
      <c r="A10">
        <v>1341</v>
      </c>
      <c r="B10" s="159" t="s">
        <v>33</v>
      </c>
      <c r="C10" s="3">
        <v>7500000</v>
      </c>
    </row>
    <row r="11" spans="1:3" x14ac:dyDescent="0.25">
      <c r="A11">
        <v>1411</v>
      </c>
      <c r="B11" s="159" t="s">
        <v>34</v>
      </c>
      <c r="C11" s="3">
        <v>51611491.210000001</v>
      </c>
    </row>
    <row r="12" spans="1:3" x14ac:dyDescent="0.25">
      <c r="A12">
        <v>1421</v>
      </c>
      <c r="B12" s="159" t="s">
        <v>35</v>
      </c>
      <c r="C12" s="3">
        <v>32055745.600000001</v>
      </c>
    </row>
    <row r="13" spans="1:3" x14ac:dyDescent="0.25">
      <c r="A13">
        <v>1431</v>
      </c>
      <c r="B13" s="159" t="s">
        <v>36</v>
      </c>
      <c r="C13" s="3">
        <v>21703830.409999996</v>
      </c>
    </row>
    <row r="14" spans="1:3" x14ac:dyDescent="0.25">
      <c r="A14">
        <v>1432</v>
      </c>
      <c r="B14" s="159" t="s">
        <v>37</v>
      </c>
      <c r="C14" s="3">
        <v>148886916.09</v>
      </c>
    </row>
    <row r="15" spans="1:3" x14ac:dyDescent="0.25">
      <c r="A15">
        <v>1441</v>
      </c>
      <c r="B15" s="159" t="s">
        <v>38</v>
      </c>
      <c r="C15" s="3">
        <v>10000000</v>
      </c>
    </row>
    <row r="16" spans="1:3" x14ac:dyDescent="0.25">
      <c r="A16">
        <v>1521</v>
      </c>
      <c r="B16" s="159" t="s">
        <v>39</v>
      </c>
      <c r="C16" s="3">
        <v>6000000</v>
      </c>
    </row>
    <row r="17" spans="1:3" x14ac:dyDescent="0.25">
      <c r="A17">
        <v>1591</v>
      </c>
      <c r="B17" s="159" t="s">
        <v>40</v>
      </c>
      <c r="C17" s="3">
        <v>99953663.920000002</v>
      </c>
    </row>
    <row r="18" spans="1:3" x14ac:dyDescent="0.25">
      <c r="A18">
        <v>2111</v>
      </c>
      <c r="B18" s="159" t="s">
        <v>46</v>
      </c>
      <c r="C18" s="3">
        <v>2021657</v>
      </c>
    </row>
    <row r="19" spans="1:3" ht="24.75" x14ac:dyDescent="0.25">
      <c r="A19">
        <v>2141</v>
      </c>
      <c r="B19" s="159" t="s">
        <v>77</v>
      </c>
      <c r="C19" s="3">
        <v>205400</v>
      </c>
    </row>
    <row r="20" spans="1:3" x14ac:dyDescent="0.25">
      <c r="A20">
        <v>2161</v>
      </c>
      <c r="B20" s="159" t="s">
        <v>78</v>
      </c>
      <c r="C20" s="3">
        <v>2145000</v>
      </c>
    </row>
    <row r="21" spans="1:3" x14ac:dyDescent="0.25">
      <c r="A21">
        <v>2171</v>
      </c>
      <c r="B21" s="159" t="s">
        <v>88</v>
      </c>
      <c r="C21" s="3">
        <v>30000</v>
      </c>
    </row>
    <row r="22" spans="1:3" x14ac:dyDescent="0.25">
      <c r="A22">
        <v>2181</v>
      </c>
      <c r="B22" s="159" t="s">
        <v>95</v>
      </c>
      <c r="C22" s="3">
        <v>4385000</v>
      </c>
    </row>
    <row r="23" spans="1:3" x14ac:dyDescent="0.25">
      <c r="A23">
        <v>2211</v>
      </c>
      <c r="B23" s="159" t="s">
        <v>96</v>
      </c>
      <c r="C23" s="3">
        <v>1002018</v>
      </c>
    </row>
    <row r="24" spans="1:3" x14ac:dyDescent="0.25">
      <c r="A24">
        <v>2221</v>
      </c>
      <c r="B24" s="159" t="s">
        <v>109</v>
      </c>
      <c r="C24" s="3">
        <v>585000</v>
      </c>
    </row>
    <row r="25" spans="1:3" ht="24.75" x14ac:dyDescent="0.25">
      <c r="A25">
        <v>2351</v>
      </c>
      <c r="B25" s="159" t="s">
        <v>115</v>
      </c>
      <c r="C25" s="3">
        <v>700000</v>
      </c>
    </row>
    <row r="26" spans="1:3" x14ac:dyDescent="0.25">
      <c r="A26">
        <v>2391</v>
      </c>
      <c r="B26" s="159" t="s">
        <v>117</v>
      </c>
      <c r="C26" s="3">
        <v>500000</v>
      </c>
    </row>
    <row r="27" spans="1:3" x14ac:dyDescent="0.25">
      <c r="A27">
        <v>2411</v>
      </c>
      <c r="B27" s="159" t="s">
        <v>118</v>
      </c>
      <c r="C27" s="3">
        <v>500000</v>
      </c>
    </row>
    <row r="28" spans="1:3" x14ac:dyDescent="0.25">
      <c r="A28">
        <v>2421</v>
      </c>
      <c r="B28" s="159" t="s">
        <v>127</v>
      </c>
      <c r="C28" s="3">
        <v>11730000</v>
      </c>
    </row>
    <row r="29" spans="1:3" x14ac:dyDescent="0.25">
      <c r="A29">
        <v>2431</v>
      </c>
      <c r="B29" s="159" t="s">
        <v>130</v>
      </c>
      <c r="C29" s="3">
        <v>100000</v>
      </c>
    </row>
    <row r="30" spans="1:3" x14ac:dyDescent="0.25">
      <c r="A30">
        <v>2451</v>
      </c>
      <c r="B30" s="159" t="s">
        <v>131</v>
      </c>
      <c r="C30" s="3">
        <v>450000</v>
      </c>
    </row>
    <row r="31" spans="1:3" x14ac:dyDescent="0.25">
      <c r="A31">
        <v>2461</v>
      </c>
      <c r="B31" s="159" t="s">
        <v>132</v>
      </c>
      <c r="C31" s="3">
        <v>10011000</v>
      </c>
    </row>
    <row r="32" spans="1:3" x14ac:dyDescent="0.25">
      <c r="A32">
        <v>2471</v>
      </c>
      <c r="B32" s="159" t="s">
        <v>144</v>
      </c>
      <c r="C32" s="3">
        <v>3082000</v>
      </c>
    </row>
    <row r="33" spans="1:3" x14ac:dyDescent="0.25">
      <c r="A33">
        <v>2481</v>
      </c>
      <c r="B33" s="159" t="s">
        <v>151</v>
      </c>
      <c r="C33" s="3">
        <v>10000</v>
      </c>
    </row>
    <row r="34" spans="1:3" x14ac:dyDescent="0.25">
      <c r="A34">
        <v>2491</v>
      </c>
      <c r="B34" s="159" t="s">
        <v>153</v>
      </c>
      <c r="C34" s="3">
        <v>4832000</v>
      </c>
    </row>
    <row r="35" spans="1:3" x14ac:dyDescent="0.25">
      <c r="A35">
        <v>2511</v>
      </c>
      <c r="B35" s="159" t="s">
        <v>276</v>
      </c>
      <c r="C35" s="3">
        <v>1700000</v>
      </c>
    </row>
    <row r="36" spans="1:3" x14ac:dyDescent="0.25">
      <c r="A36">
        <v>2521</v>
      </c>
      <c r="B36" s="159" t="s">
        <v>157</v>
      </c>
      <c r="C36" s="3">
        <v>1050000</v>
      </c>
    </row>
    <row r="37" spans="1:3" x14ac:dyDescent="0.25">
      <c r="A37">
        <v>2531</v>
      </c>
      <c r="B37" s="159" t="s">
        <v>161</v>
      </c>
      <c r="C37" s="3">
        <v>5416202</v>
      </c>
    </row>
    <row r="38" spans="1:3" x14ac:dyDescent="0.25">
      <c r="A38">
        <v>2541</v>
      </c>
      <c r="B38" s="159" t="s">
        <v>163</v>
      </c>
      <c r="C38" s="3">
        <v>7555000</v>
      </c>
    </row>
    <row r="39" spans="1:3" x14ac:dyDescent="0.25">
      <c r="A39">
        <v>2551</v>
      </c>
      <c r="B39" s="159" t="s">
        <v>164</v>
      </c>
      <c r="C39" s="3">
        <v>200000</v>
      </c>
    </row>
    <row r="40" spans="1:3" x14ac:dyDescent="0.25">
      <c r="A40">
        <v>2561</v>
      </c>
      <c r="B40" s="159" t="s">
        <v>165</v>
      </c>
      <c r="C40" s="3">
        <v>2756000</v>
      </c>
    </row>
    <row r="41" spans="1:3" x14ac:dyDescent="0.25">
      <c r="A41">
        <v>2591</v>
      </c>
      <c r="B41" s="159" t="s">
        <v>166</v>
      </c>
      <c r="C41" s="3">
        <v>2500000</v>
      </c>
    </row>
    <row r="42" spans="1:3" x14ac:dyDescent="0.25">
      <c r="A42">
        <v>2611</v>
      </c>
      <c r="B42" s="159" t="s">
        <v>167</v>
      </c>
      <c r="C42" s="3">
        <v>70000000</v>
      </c>
    </row>
    <row r="43" spans="1:3" x14ac:dyDescent="0.25">
      <c r="A43">
        <v>2711</v>
      </c>
      <c r="B43" s="159" t="s">
        <v>149</v>
      </c>
      <c r="C43" s="3">
        <v>4137100</v>
      </c>
    </row>
    <row r="44" spans="1:3" x14ac:dyDescent="0.25">
      <c r="A44">
        <v>2721</v>
      </c>
      <c r="B44" s="159" t="s">
        <v>152</v>
      </c>
      <c r="C44" s="3">
        <v>3768200</v>
      </c>
    </row>
    <row r="45" spans="1:3" x14ac:dyDescent="0.25">
      <c r="A45">
        <v>2821</v>
      </c>
      <c r="B45" s="159" t="s">
        <v>176</v>
      </c>
      <c r="C45" s="3">
        <v>900000</v>
      </c>
    </row>
    <row r="46" spans="1:3" x14ac:dyDescent="0.25">
      <c r="A46">
        <v>2831</v>
      </c>
      <c r="B46" s="159" t="s">
        <v>178</v>
      </c>
      <c r="C46" s="3">
        <v>3100000</v>
      </c>
    </row>
    <row r="47" spans="1:3" x14ac:dyDescent="0.25">
      <c r="A47">
        <v>2911</v>
      </c>
      <c r="B47" s="159" t="s">
        <v>156</v>
      </c>
      <c r="C47" s="3">
        <v>4227000</v>
      </c>
    </row>
    <row r="48" spans="1:3" x14ac:dyDescent="0.25">
      <c r="A48">
        <v>2921</v>
      </c>
      <c r="B48" s="159" t="s">
        <v>155</v>
      </c>
      <c r="C48" s="3">
        <v>310000</v>
      </c>
    </row>
    <row r="49" spans="1:3" ht="24.75" x14ac:dyDescent="0.25">
      <c r="A49">
        <v>2941</v>
      </c>
      <c r="B49" s="159" t="s">
        <v>189</v>
      </c>
      <c r="C49" s="3">
        <v>210000</v>
      </c>
    </row>
    <row r="50" spans="1:3" x14ac:dyDescent="0.25">
      <c r="A50">
        <v>2961</v>
      </c>
      <c r="B50" s="159" t="s">
        <v>180</v>
      </c>
      <c r="C50" s="3">
        <v>845000</v>
      </c>
    </row>
    <row r="51" spans="1:3" x14ac:dyDescent="0.25">
      <c r="A51">
        <v>2971</v>
      </c>
      <c r="B51" s="159" t="s">
        <v>170</v>
      </c>
      <c r="C51" s="3">
        <v>460000</v>
      </c>
    </row>
    <row r="52" spans="1:3" x14ac:dyDescent="0.25">
      <c r="A52">
        <v>2981</v>
      </c>
      <c r="B52" s="159" t="s">
        <v>191</v>
      </c>
      <c r="C52" s="3">
        <v>400000</v>
      </c>
    </row>
    <row r="53" spans="1:3" x14ac:dyDescent="0.25">
      <c r="A53">
        <v>3111</v>
      </c>
      <c r="B53" s="159" t="s">
        <v>158</v>
      </c>
      <c r="C53" s="3">
        <v>191382397.57999992</v>
      </c>
    </row>
    <row r="54" spans="1:3" x14ac:dyDescent="0.25">
      <c r="A54">
        <v>3141</v>
      </c>
      <c r="B54" s="159" t="s">
        <v>193</v>
      </c>
      <c r="C54" s="3">
        <v>2413000</v>
      </c>
    </row>
    <row r="55" spans="1:3" x14ac:dyDescent="0.25">
      <c r="A55">
        <v>3161</v>
      </c>
      <c r="B55" s="159" t="s">
        <v>194</v>
      </c>
      <c r="C55" s="3">
        <v>2900000</v>
      </c>
    </row>
    <row r="56" spans="1:3" x14ac:dyDescent="0.25">
      <c r="A56">
        <v>3181</v>
      </c>
      <c r="B56" s="159" t="s">
        <v>195</v>
      </c>
      <c r="C56" s="3">
        <v>15500</v>
      </c>
    </row>
    <row r="57" spans="1:3" x14ac:dyDescent="0.25">
      <c r="A57">
        <v>3221</v>
      </c>
      <c r="B57" s="159" t="s">
        <v>196</v>
      </c>
      <c r="C57" s="3">
        <v>2350000</v>
      </c>
    </row>
    <row r="58" spans="1:3" ht="24.75" x14ac:dyDescent="0.25">
      <c r="A58">
        <v>3231</v>
      </c>
      <c r="B58" s="159" t="s">
        <v>197</v>
      </c>
      <c r="C58" s="3">
        <v>3750000</v>
      </c>
    </row>
    <row r="59" spans="1:3" x14ac:dyDescent="0.25">
      <c r="A59">
        <v>3251</v>
      </c>
      <c r="B59" s="159" t="s">
        <v>182</v>
      </c>
      <c r="C59" s="3">
        <v>72196971</v>
      </c>
    </row>
    <row r="60" spans="1:3" x14ac:dyDescent="0.25">
      <c r="A60">
        <v>3261</v>
      </c>
      <c r="B60" s="159" t="s">
        <v>174</v>
      </c>
      <c r="C60" s="3">
        <v>41000000</v>
      </c>
    </row>
    <row r="61" spans="1:3" x14ac:dyDescent="0.25">
      <c r="A61">
        <v>3291</v>
      </c>
      <c r="B61" s="159" t="s">
        <v>203</v>
      </c>
      <c r="C61" s="3">
        <v>620000</v>
      </c>
    </row>
    <row r="62" spans="1:3" x14ac:dyDescent="0.25">
      <c r="A62">
        <v>3311</v>
      </c>
      <c r="B62" s="159" t="s">
        <v>204</v>
      </c>
      <c r="C62" s="3">
        <v>9985000</v>
      </c>
    </row>
    <row r="63" spans="1:3" ht="24.75" x14ac:dyDescent="0.25">
      <c r="A63">
        <v>3321</v>
      </c>
      <c r="B63" s="159" t="s">
        <v>206</v>
      </c>
      <c r="C63" s="3">
        <v>5000000</v>
      </c>
    </row>
    <row r="64" spans="1:3" ht="24.75" x14ac:dyDescent="0.25">
      <c r="A64">
        <v>3331</v>
      </c>
      <c r="B64" s="159" t="s">
        <v>208</v>
      </c>
      <c r="C64" s="3">
        <v>1369495</v>
      </c>
    </row>
    <row r="65" spans="1:3" x14ac:dyDescent="0.25">
      <c r="A65">
        <v>3341</v>
      </c>
      <c r="B65" s="159" t="s">
        <v>209</v>
      </c>
      <c r="C65" s="3">
        <v>3000000</v>
      </c>
    </row>
    <row r="66" spans="1:3" x14ac:dyDescent="0.25">
      <c r="A66">
        <v>3351</v>
      </c>
      <c r="B66" s="159" t="s">
        <v>212</v>
      </c>
      <c r="C66" s="3">
        <v>470000</v>
      </c>
    </row>
    <row r="67" spans="1:3" x14ac:dyDescent="0.25">
      <c r="A67">
        <v>3361</v>
      </c>
      <c r="B67" s="159" t="s">
        <v>201</v>
      </c>
      <c r="C67" s="3">
        <v>13100000</v>
      </c>
    </row>
    <row r="68" spans="1:3" x14ac:dyDescent="0.25">
      <c r="A68">
        <v>3371</v>
      </c>
      <c r="B68" s="159" t="s">
        <v>175</v>
      </c>
      <c r="C68" s="3">
        <v>5000000</v>
      </c>
    </row>
    <row r="69" spans="1:3" x14ac:dyDescent="0.25">
      <c r="A69">
        <v>3381</v>
      </c>
      <c r="B69" s="159" t="s">
        <v>282</v>
      </c>
      <c r="C69" s="3">
        <v>42000000</v>
      </c>
    </row>
    <row r="70" spans="1:3" x14ac:dyDescent="0.25">
      <c r="A70">
        <v>3391</v>
      </c>
      <c r="B70" s="159" t="s">
        <v>202</v>
      </c>
      <c r="C70" s="3">
        <v>8920000</v>
      </c>
    </row>
    <row r="71" spans="1:3" x14ac:dyDescent="0.25">
      <c r="A71">
        <v>3411</v>
      </c>
      <c r="B71" s="159" t="s">
        <v>105</v>
      </c>
      <c r="C71" s="3">
        <v>8858322.8599999994</v>
      </c>
    </row>
    <row r="72" spans="1:3" x14ac:dyDescent="0.25">
      <c r="A72">
        <v>3421</v>
      </c>
      <c r="B72" s="159" t="s">
        <v>220</v>
      </c>
      <c r="C72" s="3">
        <v>37831072.998420626</v>
      </c>
    </row>
    <row r="73" spans="1:3" x14ac:dyDescent="0.25">
      <c r="A73">
        <v>3431</v>
      </c>
      <c r="B73" s="159" t="s">
        <v>221</v>
      </c>
      <c r="C73" s="3">
        <v>850000</v>
      </c>
    </row>
    <row r="74" spans="1:3" x14ac:dyDescent="0.25">
      <c r="A74">
        <v>3441</v>
      </c>
      <c r="B74" s="159" t="s">
        <v>222</v>
      </c>
      <c r="C74" s="3">
        <v>160000</v>
      </c>
    </row>
    <row r="75" spans="1:3" x14ac:dyDescent="0.25">
      <c r="A75">
        <v>3451</v>
      </c>
      <c r="B75" s="159" t="s">
        <v>223</v>
      </c>
      <c r="C75" s="3">
        <v>5000000</v>
      </c>
    </row>
    <row r="76" spans="1:3" x14ac:dyDescent="0.25">
      <c r="A76">
        <v>3481</v>
      </c>
      <c r="B76" s="159" t="s">
        <v>224</v>
      </c>
      <c r="C76" s="3">
        <v>1080000</v>
      </c>
    </row>
    <row r="77" spans="1:3" x14ac:dyDescent="0.25">
      <c r="A77">
        <v>3511</v>
      </c>
      <c r="B77" s="159" t="s">
        <v>225</v>
      </c>
      <c r="C77" s="3">
        <v>37185568</v>
      </c>
    </row>
    <row r="78" spans="1:3" ht="24.75" x14ac:dyDescent="0.25">
      <c r="A78">
        <v>3531</v>
      </c>
      <c r="B78" s="159" t="s">
        <v>226</v>
      </c>
      <c r="C78" s="3">
        <v>275000</v>
      </c>
    </row>
    <row r="79" spans="1:3" ht="24.75" x14ac:dyDescent="0.25">
      <c r="A79">
        <v>3541</v>
      </c>
      <c r="B79" s="159" t="s">
        <v>205</v>
      </c>
      <c r="C79" s="3">
        <v>650000</v>
      </c>
    </row>
    <row r="80" spans="1:3" x14ac:dyDescent="0.25">
      <c r="A80">
        <v>3551</v>
      </c>
      <c r="B80" s="159" t="s">
        <v>228</v>
      </c>
      <c r="C80" s="3">
        <v>7000000</v>
      </c>
    </row>
    <row r="81" spans="1:3" x14ac:dyDescent="0.25">
      <c r="A81">
        <v>3561</v>
      </c>
      <c r="B81" s="159" t="s">
        <v>207</v>
      </c>
      <c r="C81" s="3">
        <v>10000</v>
      </c>
    </row>
    <row r="82" spans="1:3" ht="24.75" x14ac:dyDescent="0.25">
      <c r="A82">
        <v>3571</v>
      </c>
      <c r="B82" s="159" t="s">
        <v>188</v>
      </c>
      <c r="C82" s="3">
        <v>56256351</v>
      </c>
    </row>
    <row r="83" spans="1:3" x14ac:dyDescent="0.25">
      <c r="A83">
        <v>3581</v>
      </c>
      <c r="B83" s="159" t="s">
        <v>154</v>
      </c>
      <c r="C83" s="3">
        <v>101005000</v>
      </c>
    </row>
    <row r="84" spans="1:3" ht="24.75" x14ac:dyDescent="0.25">
      <c r="A84">
        <v>3611</v>
      </c>
      <c r="B84" s="159" t="s">
        <v>229</v>
      </c>
      <c r="C84" s="3">
        <v>32000000</v>
      </c>
    </row>
    <row r="85" spans="1:3" ht="24.75" x14ac:dyDescent="0.25">
      <c r="A85">
        <v>3631</v>
      </c>
      <c r="B85" s="159" t="s">
        <v>231</v>
      </c>
      <c r="C85" s="3">
        <v>4000000</v>
      </c>
    </row>
    <row r="86" spans="1:3" x14ac:dyDescent="0.25">
      <c r="A86">
        <v>3651</v>
      </c>
      <c r="B86" s="159" t="s">
        <v>232</v>
      </c>
      <c r="C86" s="3">
        <v>3228216</v>
      </c>
    </row>
    <row r="87" spans="1:3" ht="24.75" x14ac:dyDescent="0.25">
      <c r="A87">
        <v>3661</v>
      </c>
      <c r="B87" s="159" t="s">
        <v>233</v>
      </c>
      <c r="C87" s="3">
        <v>7515784</v>
      </c>
    </row>
    <row r="88" spans="1:3" x14ac:dyDescent="0.25">
      <c r="A88">
        <v>3821</v>
      </c>
      <c r="B88" s="159" t="s">
        <v>121</v>
      </c>
      <c r="C88" s="3">
        <v>16795270</v>
      </c>
    </row>
    <row r="89" spans="1:3" x14ac:dyDescent="0.25">
      <c r="A89">
        <v>3922</v>
      </c>
      <c r="B89" s="159" t="s">
        <v>242</v>
      </c>
      <c r="C89" s="3">
        <v>10000000</v>
      </c>
    </row>
    <row r="90" spans="1:3" x14ac:dyDescent="0.25">
      <c r="A90">
        <v>3941</v>
      </c>
      <c r="B90" s="159" t="s">
        <v>243</v>
      </c>
      <c r="C90" s="3">
        <v>10185000</v>
      </c>
    </row>
    <row r="91" spans="1:3" x14ac:dyDescent="0.25">
      <c r="A91">
        <v>3942</v>
      </c>
      <c r="B91" s="159" t="s">
        <v>244</v>
      </c>
      <c r="C91" s="3">
        <v>450000</v>
      </c>
    </row>
    <row r="92" spans="1:3" x14ac:dyDescent="0.25">
      <c r="A92">
        <v>3951</v>
      </c>
      <c r="B92" s="159" t="s">
        <v>245</v>
      </c>
      <c r="C92" s="3">
        <v>9775246</v>
      </c>
    </row>
    <row r="93" spans="1:3" x14ac:dyDescent="0.25">
      <c r="A93">
        <v>3962</v>
      </c>
      <c r="B93" s="159" t="s">
        <v>246</v>
      </c>
      <c r="C93" s="3">
        <v>195000</v>
      </c>
    </row>
    <row r="94" spans="1:3" ht="24.75" x14ac:dyDescent="0.25">
      <c r="A94">
        <v>4211</v>
      </c>
      <c r="B94" s="159" t="s">
        <v>247</v>
      </c>
      <c r="C94" s="3">
        <v>115220272.00157937</v>
      </c>
    </row>
    <row r="95" spans="1:3" x14ac:dyDescent="0.25">
      <c r="A95">
        <v>4251</v>
      </c>
      <c r="B95" s="159" t="s">
        <v>260</v>
      </c>
      <c r="C95" s="3">
        <v>5000000</v>
      </c>
    </row>
    <row r="96" spans="1:3" x14ac:dyDescent="0.25">
      <c r="A96">
        <v>4311</v>
      </c>
      <c r="B96" s="159" t="s">
        <v>123</v>
      </c>
      <c r="C96" s="3">
        <v>4300000</v>
      </c>
    </row>
    <row r="97" spans="1:3" x14ac:dyDescent="0.25">
      <c r="A97">
        <v>4411</v>
      </c>
      <c r="B97" s="159" t="s">
        <v>143</v>
      </c>
      <c r="C97" s="3">
        <v>82164347</v>
      </c>
    </row>
    <row r="98" spans="1:3" x14ac:dyDescent="0.25">
      <c r="A98">
        <v>4421</v>
      </c>
      <c r="B98" s="159" t="s">
        <v>271</v>
      </c>
      <c r="C98" s="3">
        <v>200000</v>
      </c>
    </row>
    <row r="99" spans="1:3" x14ac:dyDescent="0.25">
      <c r="A99">
        <v>4431</v>
      </c>
      <c r="B99" s="159" t="s">
        <v>179</v>
      </c>
      <c r="C99" s="3">
        <v>3800000</v>
      </c>
    </row>
    <row r="100" spans="1:3" x14ac:dyDescent="0.25">
      <c r="A100">
        <v>4451</v>
      </c>
      <c r="B100" s="159" t="s">
        <v>125</v>
      </c>
      <c r="C100" s="3">
        <v>14309000</v>
      </c>
    </row>
    <row r="101" spans="1:3" x14ac:dyDescent="0.25">
      <c r="A101">
        <v>4481</v>
      </c>
      <c r="B101" s="159" t="s">
        <v>137</v>
      </c>
      <c r="C101" s="3">
        <v>500000</v>
      </c>
    </row>
    <row r="102" spans="1:3" x14ac:dyDescent="0.25">
      <c r="A102">
        <v>5111</v>
      </c>
      <c r="B102" s="159" t="s">
        <v>273</v>
      </c>
      <c r="C102" s="3">
        <v>100000</v>
      </c>
    </row>
    <row r="103" spans="1:3" x14ac:dyDescent="0.25">
      <c r="A103">
        <v>5151</v>
      </c>
      <c r="B103" s="159" t="s">
        <v>274</v>
      </c>
      <c r="C103" s="3">
        <v>500000</v>
      </c>
    </row>
    <row r="104" spans="1:3" x14ac:dyDescent="0.25">
      <c r="A104">
        <v>5191</v>
      </c>
      <c r="B104" s="159" t="s">
        <v>275</v>
      </c>
      <c r="C104" s="3">
        <v>68041</v>
      </c>
    </row>
    <row r="105" spans="1:3" x14ac:dyDescent="0.25">
      <c r="A105">
        <v>5311</v>
      </c>
      <c r="B105" s="159" t="s">
        <v>214</v>
      </c>
      <c r="C105" s="3">
        <v>4162039</v>
      </c>
    </row>
    <row r="106" spans="1:3" x14ac:dyDescent="0.25">
      <c r="A106">
        <v>5321</v>
      </c>
      <c r="B106" s="159" t="s">
        <v>215</v>
      </c>
      <c r="C106" s="3">
        <v>1015112</v>
      </c>
    </row>
    <row r="107" spans="1:3" x14ac:dyDescent="0.25">
      <c r="A107">
        <v>5611</v>
      </c>
      <c r="B107" s="159" t="s">
        <v>277</v>
      </c>
      <c r="C107" s="3">
        <v>150000</v>
      </c>
    </row>
    <row r="108" spans="1:3" x14ac:dyDescent="0.25">
      <c r="A108">
        <v>5621</v>
      </c>
      <c r="B108" s="159" t="s">
        <v>219</v>
      </c>
      <c r="C108" s="3">
        <v>90000</v>
      </c>
    </row>
    <row r="109" spans="1:3" x14ac:dyDescent="0.25">
      <c r="A109">
        <v>5651</v>
      </c>
      <c r="B109" s="159" t="s">
        <v>190</v>
      </c>
      <c r="C109" s="3">
        <v>270000</v>
      </c>
    </row>
    <row r="110" spans="1:3" x14ac:dyDescent="0.25">
      <c r="A110">
        <v>5661</v>
      </c>
      <c r="B110" s="159" t="s">
        <v>227</v>
      </c>
      <c r="C110" s="3">
        <v>581805</v>
      </c>
    </row>
    <row r="111" spans="1:3" x14ac:dyDescent="0.25">
      <c r="A111">
        <v>5671</v>
      </c>
      <c r="B111" s="159" t="s">
        <v>184</v>
      </c>
      <c r="C111" s="3">
        <v>350000</v>
      </c>
    </row>
    <row r="112" spans="1:3" x14ac:dyDescent="0.25">
      <c r="A112">
        <v>5691</v>
      </c>
      <c r="B112" s="159" t="s">
        <v>200</v>
      </c>
      <c r="C112" s="3">
        <v>35999948</v>
      </c>
    </row>
    <row r="113" spans="1:3" x14ac:dyDescent="0.25">
      <c r="A113">
        <v>5781</v>
      </c>
      <c r="B113" s="159" t="s">
        <v>278</v>
      </c>
      <c r="C113" s="3">
        <v>50000</v>
      </c>
    </row>
    <row r="114" spans="1:3" x14ac:dyDescent="0.25">
      <c r="A114">
        <v>5811</v>
      </c>
      <c r="B114" s="159" t="s">
        <v>279</v>
      </c>
      <c r="C114" s="3">
        <v>8000000</v>
      </c>
    </row>
    <row r="115" spans="1:3" x14ac:dyDescent="0.25">
      <c r="A115">
        <v>5911</v>
      </c>
      <c r="B115" s="159" t="s">
        <v>280</v>
      </c>
      <c r="C115" s="3">
        <v>5841164</v>
      </c>
    </row>
    <row r="116" spans="1:3" x14ac:dyDescent="0.25">
      <c r="A116">
        <v>5971</v>
      </c>
      <c r="B116" s="159" t="s">
        <v>281</v>
      </c>
      <c r="C116" s="3">
        <v>4091000</v>
      </c>
    </row>
    <row r="117" spans="1:3" x14ac:dyDescent="0.25">
      <c r="A117">
        <v>6121</v>
      </c>
      <c r="B117" s="159" t="s">
        <v>84</v>
      </c>
      <c r="C117" s="3">
        <v>46466279.468181819</v>
      </c>
    </row>
    <row r="118" spans="1:3" ht="24.75" x14ac:dyDescent="0.25">
      <c r="A118">
        <v>6131</v>
      </c>
      <c r="B118" s="159" t="s">
        <v>119</v>
      </c>
      <c r="C118" s="3">
        <v>87182576.090000004</v>
      </c>
    </row>
    <row r="119" spans="1:3" x14ac:dyDescent="0.25">
      <c r="A119">
        <v>6151</v>
      </c>
      <c r="B119" s="159" t="s">
        <v>128</v>
      </c>
      <c r="C119" s="3">
        <v>51000000</v>
      </c>
    </row>
    <row r="120" spans="1:3" ht="24.75" x14ac:dyDescent="0.25">
      <c r="A120">
        <v>6321</v>
      </c>
      <c r="B120" s="159" t="s">
        <v>283</v>
      </c>
      <c r="C120" s="3">
        <v>96108364</v>
      </c>
    </row>
    <row r="121" spans="1:3" x14ac:dyDescent="0.25">
      <c r="A121">
        <v>9111</v>
      </c>
      <c r="B121" s="159" t="s">
        <v>287</v>
      </c>
      <c r="C121" s="3">
        <v>35000000</v>
      </c>
    </row>
    <row r="122" spans="1:3" x14ac:dyDescent="0.25">
      <c r="A122">
        <v>9211</v>
      </c>
      <c r="B122" s="159" t="s">
        <v>288</v>
      </c>
      <c r="C122" s="3">
        <v>20000000</v>
      </c>
    </row>
    <row r="123" spans="1:3" x14ac:dyDescent="0.25">
      <c r="A123" t="s">
        <v>298</v>
      </c>
      <c r="C123" s="3">
        <v>2867043718.9981818</v>
      </c>
    </row>
  </sheetData>
  <pageMargins left="0.62992125984251968" right="0.70866141732283472" top="1.1417322834645669" bottom="0.74803149606299213" header="0.31496062992125984" footer="0.31496062992125984"/>
  <pageSetup paperSize="9" orientation="portrait" r:id="rId2"/>
  <headerFooter>
    <oddHeader xml:space="preserve">&amp;C&amp;"-,Negrita"&amp;13MUNICIPIO DE TLAJOMULCO DE ZÚÑIGA, JALISCO
PRESUPUESTO 2023
CLASIFICACIÓN POR OBJETO DEL GASTO
</oddHeader>
    <oddFooter>&amp;A&amp;RPágina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view="pageLayout" zoomScaleNormal="100" workbookViewId="0">
      <selection activeCell="A21" sqref="A21"/>
    </sheetView>
  </sheetViews>
  <sheetFormatPr baseColWidth="10" defaultRowHeight="15" x14ac:dyDescent="0.25"/>
  <cols>
    <col min="1" max="1" width="68.7109375" customWidth="1"/>
    <col min="2" max="2" width="17.140625" bestFit="1" customWidth="1"/>
    <col min="3" max="5" width="16.42578125" bestFit="1" customWidth="1"/>
    <col min="6" max="6" width="22.85546875" bestFit="1" customWidth="1"/>
    <col min="7" max="7" width="22" bestFit="1" customWidth="1"/>
  </cols>
  <sheetData>
    <row r="1" spans="1:2" x14ac:dyDescent="0.3">
      <c r="A1" s="12"/>
      <c r="B1" s="12"/>
    </row>
    <row r="2" spans="1:2" x14ac:dyDescent="0.25">
      <c r="A2" s="108" t="s">
        <v>405</v>
      </c>
      <c r="B2" s="13" t="s">
        <v>413</v>
      </c>
    </row>
    <row r="3" spans="1:2" x14ac:dyDescent="0.3">
      <c r="A3" t="s">
        <v>408</v>
      </c>
      <c r="B3" s="3">
        <v>55000000</v>
      </c>
    </row>
    <row r="4" spans="1:2" x14ac:dyDescent="0.3">
      <c r="A4" t="s">
        <v>406</v>
      </c>
      <c r="B4" s="3">
        <v>342026328.55818182</v>
      </c>
    </row>
    <row r="5" spans="1:2" x14ac:dyDescent="0.3">
      <c r="A5" t="s">
        <v>407</v>
      </c>
      <c r="B5" s="3">
        <v>2470017390.4399996</v>
      </c>
    </row>
    <row r="6" spans="1:2" x14ac:dyDescent="0.3">
      <c r="A6" t="s">
        <v>298</v>
      </c>
      <c r="B6" s="3">
        <v>2867043718.9981813</v>
      </c>
    </row>
    <row r="11" spans="1:2" x14ac:dyDescent="0.3">
      <c r="B11" s="28"/>
    </row>
  </sheetData>
  <pageMargins left="0.62992125984251968" right="0.70866141732283472" top="1.1417322834645669" bottom="0.74803149606299213" header="0.31496062992125984" footer="0.31496062992125984"/>
  <pageSetup paperSize="9" orientation="portrait" r:id="rId2"/>
  <headerFooter>
    <oddHeader xml:space="preserve">&amp;C&amp;"-,Negrita"&amp;13MUNICIPIO DE TLAJOMULCO DE ZÚÑIGA, JALISCO
PRESUPUESTO 2023
CLASIFICACIÓN POR TIPO DE GASTO
</oddHeader>
    <oddFooter>&amp;A&amp;RPágina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view="pageLayout" zoomScaleNormal="100" workbookViewId="0">
      <selection activeCell="A21" sqref="A21"/>
    </sheetView>
  </sheetViews>
  <sheetFormatPr baseColWidth="10" defaultRowHeight="15" x14ac:dyDescent="0.25"/>
  <cols>
    <col min="1" max="1" width="68.28515625" customWidth="1"/>
    <col min="2" max="2" width="17.140625" bestFit="1" customWidth="1"/>
    <col min="3" max="5" width="16.42578125" bestFit="1" customWidth="1"/>
    <col min="6" max="6" width="22.85546875" bestFit="1" customWidth="1"/>
    <col min="7" max="7" width="22" bestFit="1" customWidth="1"/>
  </cols>
  <sheetData>
    <row r="1" spans="1:2" x14ac:dyDescent="0.25">
      <c r="A1" s="108" t="s">
        <v>415</v>
      </c>
      <c r="B1" s="8">
        <v>4000</v>
      </c>
    </row>
    <row r="3" spans="1:2" x14ac:dyDescent="0.25">
      <c r="A3" s="108" t="s">
        <v>424</v>
      </c>
      <c r="B3" s="13" t="s">
        <v>413</v>
      </c>
    </row>
    <row r="4" spans="1:2" x14ac:dyDescent="0.25">
      <c r="A4" t="s">
        <v>259</v>
      </c>
      <c r="B4" s="3">
        <v>16500000</v>
      </c>
    </row>
    <row r="5" spans="1:2" x14ac:dyDescent="0.25">
      <c r="A5" t="s">
        <v>124</v>
      </c>
      <c r="B5" s="3">
        <v>960000</v>
      </c>
    </row>
    <row r="6" spans="1:2" x14ac:dyDescent="0.25">
      <c r="A6" t="s">
        <v>136</v>
      </c>
      <c r="B6" s="3">
        <v>3900000</v>
      </c>
    </row>
    <row r="7" spans="1:2" x14ac:dyDescent="0.25">
      <c r="A7" t="s">
        <v>187</v>
      </c>
      <c r="B7" s="3">
        <v>10000000</v>
      </c>
    </row>
    <row r="8" spans="1:2" x14ac:dyDescent="0.25">
      <c r="A8" t="s">
        <v>230</v>
      </c>
      <c r="B8" s="3">
        <v>1000000</v>
      </c>
    </row>
    <row r="9" spans="1:2" x14ac:dyDescent="0.25">
      <c r="A9" t="s">
        <v>239</v>
      </c>
      <c r="B9" s="3">
        <v>50000</v>
      </c>
    </row>
    <row r="10" spans="1:2" x14ac:dyDescent="0.25">
      <c r="A10" t="s">
        <v>234</v>
      </c>
      <c r="B10" s="3">
        <v>4431347</v>
      </c>
    </row>
    <row r="11" spans="1:2" x14ac:dyDescent="0.25">
      <c r="A11" t="s">
        <v>253</v>
      </c>
      <c r="B11" s="3">
        <v>5910000</v>
      </c>
    </row>
    <row r="12" spans="1:2" x14ac:dyDescent="0.25">
      <c r="A12" t="s">
        <v>254</v>
      </c>
      <c r="B12" s="3">
        <v>10000000</v>
      </c>
    </row>
    <row r="13" spans="1:2" x14ac:dyDescent="0.25">
      <c r="A13" t="s">
        <v>236</v>
      </c>
      <c r="B13" s="3">
        <v>10000000</v>
      </c>
    </row>
    <row r="14" spans="1:2" x14ac:dyDescent="0.25">
      <c r="A14" t="s">
        <v>261</v>
      </c>
      <c r="B14" s="3">
        <v>2000000</v>
      </c>
    </row>
    <row r="15" spans="1:2" x14ac:dyDescent="0.25">
      <c r="A15" t="s">
        <v>120</v>
      </c>
      <c r="B15" s="3">
        <v>2000000</v>
      </c>
    </row>
    <row r="16" spans="1:2" x14ac:dyDescent="0.25">
      <c r="A16" t="s">
        <v>138</v>
      </c>
      <c r="B16" s="3">
        <v>500000</v>
      </c>
    </row>
    <row r="17" spans="1:2" x14ac:dyDescent="0.25">
      <c r="A17" t="s">
        <v>262</v>
      </c>
      <c r="B17" s="3">
        <v>300000</v>
      </c>
    </row>
    <row r="18" spans="1:2" x14ac:dyDescent="0.25">
      <c r="A18" t="s">
        <v>237</v>
      </c>
      <c r="B18" s="3">
        <v>50566898.219999999</v>
      </c>
    </row>
    <row r="19" spans="1:2" x14ac:dyDescent="0.25">
      <c r="A19" t="s">
        <v>87</v>
      </c>
      <c r="B19" s="3">
        <v>1200000</v>
      </c>
    </row>
    <row r="20" spans="1:2" x14ac:dyDescent="0.25">
      <c r="A20" t="s">
        <v>142</v>
      </c>
      <c r="B20" s="3">
        <v>4432000</v>
      </c>
    </row>
    <row r="21" spans="1:2" x14ac:dyDescent="0.25">
      <c r="A21" t="s">
        <v>270</v>
      </c>
      <c r="B21" s="3">
        <v>200000</v>
      </c>
    </row>
    <row r="22" spans="1:2" x14ac:dyDescent="0.25">
      <c r="A22" t="s">
        <v>317</v>
      </c>
      <c r="B22" s="3">
        <v>4200000</v>
      </c>
    </row>
    <row r="23" spans="1:2" x14ac:dyDescent="0.25">
      <c r="A23" t="s">
        <v>255</v>
      </c>
      <c r="B23" s="3">
        <v>12625430</v>
      </c>
    </row>
    <row r="24" spans="1:2" x14ac:dyDescent="0.25">
      <c r="A24" t="s">
        <v>241</v>
      </c>
      <c r="B24" s="3">
        <v>7200000</v>
      </c>
    </row>
    <row r="25" spans="1:2" x14ac:dyDescent="0.25">
      <c r="A25" t="s">
        <v>250</v>
      </c>
      <c r="B25" s="3">
        <v>66784842.001579374</v>
      </c>
    </row>
    <row r="26" spans="1:2" x14ac:dyDescent="0.25">
      <c r="A26" t="s">
        <v>199</v>
      </c>
      <c r="B26" s="3">
        <v>10733101.779999999</v>
      </c>
    </row>
    <row r="27" spans="1:2" x14ac:dyDescent="0.25">
      <c r="A27" t="s">
        <v>298</v>
      </c>
      <c r="B27" s="3">
        <v>225493619.00157937</v>
      </c>
    </row>
  </sheetData>
  <pageMargins left="0.62992125984251968" right="0.70866141732283472" top="1.1417322834645669" bottom="0.74803149606299213" header="0.31496062992125984" footer="0.31496062992125984"/>
  <pageSetup paperSize="9" orientation="portrait" r:id="rId2"/>
  <headerFooter>
    <oddHeader xml:space="preserve">&amp;C&amp;"-,Negrita"&amp;13MUNICIPIO DE TLAJOMULCO DE ZÚÑIGA, JALISCO
PRESUPUESTO 2023
SUBSIDIOS Y APOYOS
</oddHeader>
    <oddFooter>&amp;A&amp;RPágina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"/>
  <sheetViews>
    <sheetView view="pageLayout" topLeftCell="A19" zoomScaleNormal="100" workbookViewId="0">
      <selection activeCell="A21" sqref="A21"/>
    </sheetView>
  </sheetViews>
  <sheetFormatPr baseColWidth="10" defaultRowHeight="15" x14ac:dyDescent="0.25"/>
  <cols>
    <col min="1" max="1" width="11" customWidth="1"/>
    <col min="2" max="2" width="9.7109375" style="160" customWidth="1"/>
    <col min="3" max="3" width="44.140625" customWidth="1"/>
    <col min="4" max="4" width="17.140625" bestFit="1" customWidth="1"/>
    <col min="5" max="5" width="16.42578125" bestFit="1" customWidth="1"/>
    <col min="6" max="6" width="22.85546875" bestFit="1" customWidth="1"/>
    <col min="7" max="7" width="22" bestFit="1" customWidth="1"/>
  </cols>
  <sheetData>
    <row r="3" spans="1:4" x14ac:dyDescent="0.25">
      <c r="A3" s="108" t="s">
        <v>417</v>
      </c>
      <c r="B3" s="11" t="s">
        <v>415</v>
      </c>
      <c r="C3" s="11" t="s">
        <v>420</v>
      </c>
      <c r="D3" s="13" t="s">
        <v>413</v>
      </c>
    </row>
    <row r="4" spans="1:4" x14ac:dyDescent="0.3">
      <c r="A4" t="s">
        <v>410</v>
      </c>
      <c r="D4" s="3">
        <v>2387747132.9981818</v>
      </c>
    </row>
    <row r="5" spans="1:4" x14ac:dyDescent="0.3">
      <c r="B5" s="160">
        <v>1000</v>
      </c>
      <c r="D5" s="3">
        <v>1336922000</v>
      </c>
    </row>
    <row r="6" spans="1:4" x14ac:dyDescent="0.3">
      <c r="C6" t="s">
        <v>21</v>
      </c>
      <c r="D6" s="3">
        <v>1336922000</v>
      </c>
    </row>
    <row r="7" spans="1:4" x14ac:dyDescent="0.3">
      <c r="B7" s="160">
        <v>2000</v>
      </c>
      <c r="D7" s="3">
        <v>113723577</v>
      </c>
    </row>
    <row r="8" spans="1:4" x14ac:dyDescent="0.3">
      <c r="C8" t="s">
        <v>45</v>
      </c>
      <c r="D8" s="3">
        <v>113723577</v>
      </c>
    </row>
    <row r="9" spans="1:4" x14ac:dyDescent="0.3">
      <c r="B9" s="160">
        <v>3000</v>
      </c>
      <c r="D9" s="3">
        <v>510581223.43842053</v>
      </c>
    </row>
    <row r="10" spans="1:4" x14ac:dyDescent="0.3">
      <c r="C10" t="s">
        <v>104</v>
      </c>
      <c r="D10" s="3">
        <v>510581223.43842053</v>
      </c>
    </row>
    <row r="11" spans="1:4" x14ac:dyDescent="0.3">
      <c r="B11" s="160">
        <v>4000</v>
      </c>
      <c r="D11" s="3">
        <v>225493619.00157937</v>
      </c>
    </row>
    <row r="12" spans="1:4" x14ac:dyDescent="0.3">
      <c r="C12" t="s">
        <v>122</v>
      </c>
      <c r="D12" s="3">
        <v>225493619.00157937</v>
      </c>
    </row>
    <row r="13" spans="1:4" x14ac:dyDescent="0.3">
      <c r="B13" s="160">
        <v>5000</v>
      </c>
      <c r="D13" s="3">
        <v>18361161</v>
      </c>
    </row>
    <row r="14" spans="1:4" x14ac:dyDescent="0.3">
      <c r="C14" t="s">
        <v>183</v>
      </c>
      <c r="D14" s="3">
        <v>18361161</v>
      </c>
    </row>
    <row r="15" spans="1:4" x14ac:dyDescent="0.3">
      <c r="B15" s="160">
        <v>6000</v>
      </c>
      <c r="D15" s="3">
        <v>182665552.55818182</v>
      </c>
    </row>
    <row r="16" spans="1:4" x14ac:dyDescent="0.3">
      <c r="C16" t="s">
        <v>83</v>
      </c>
      <c r="D16" s="3">
        <v>182665552.55818182</v>
      </c>
    </row>
    <row r="17" spans="1:4" x14ac:dyDescent="0.3">
      <c r="A17" t="s">
        <v>409</v>
      </c>
      <c r="D17" s="3">
        <v>479296586</v>
      </c>
    </row>
    <row r="18" spans="1:4" x14ac:dyDescent="0.3">
      <c r="B18" s="160">
        <v>2000</v>
      </c>
      <c r="D18" s="3">
        <v>38100000</v>
      </c>
    </row>
    <row r="19" spans="1:4" x14ac:dyDescent="0.3">
      <c r="C19" t="s">
        <v>45</v>
      </c>
      <c r="D19" s="3">
        <v>38100000</v>
      </c>
    </row>
    <row r="20" spans="1:4" x14ac:dyDescent="0.3">
      <c r="B20" s="160">
        <v>3000</v>
      </c>
      <c r="D20" s="3">
        <v>245196971</v>
      </c>
    </row>
    <row r="21" spans="1:4" x14ac:dyDescent="0.3">
      <c r="C21" t="s">
        <v>104</v>
      </c>
      <c r="D21" s="3">
        <v>245196971</v>
      </c>
    </row>
    <row r="22" spans="1:4" x14ac:dyDescent="0.3">
      <c r="B22" s="160">
        <v>5000</v>
      </c>
      <c r="D22" s="3">
        <v>42907948</v>
      </c>
    </row>
    <row r="23" spans="1:4" x14ac:dyDescent="0.3">
      <c r="C23" t="s">
        <v>183</v>
      </c>
      <c r="D23" s="3">
        <v>42907948</v>
      </c>
    </row>
    <row r="24" spans="1:4" x14ac:dyDescent="0.3">
      <c r="B24" s="160">
        <v>6000</v>
      </c>
      <c r="D24" s="3">
        <v>98091667</v>
      </c>
    </row>
    <row r="25" spans="1:4" x14ac:dyDescent="0.3">
      <c r="C25" t="s">
        <v>83</v>
      </c>
      <c r="D25" s="3">
        <v>98091667</v>
      </c>
    </row>
    <row r="26" spans="1:4" x14ac:dyDescent="0.3">
      <c r="B26" s="160">
        <v>9000</v>
      </c>
      <c r="D26" s="3">
        <v>55000000</v>
      </c>
    </row>
    <row r="27" spans="1:4" ht="14.45" x14ac:dyDescent="0.3">
      <c r="C27" t="s">
        <v>286</v>
      </c>
      <c r="D27" s="3">
        <v>55000000</v>
      </c>
    </row>
    <row r="28" spans="1:4" ht="14.45" x14ac:dyDescent="0.3">
      <c r="A28" t="s">
        <v>298</v>
      </c>
      <c r="D28" s="3">
        <v>2867043718.9981818</v>
      </c>
    </row>
  </sheetData>
  <pageMargins left="0.62992125984251968" right="0.70866141732283472" top="1.1417322834645669" bottom="0.74803149606299213" header="0.31496062992125984" footer="0.31496062992125984"/>
  <pageSetup paperSize="9" orientation="portrait" r:id="rId2"/>
  <headerFooter>
    <oddHeader xml:space="preserve">&amp;C&amp;"-,Negrita"&amp;13MUNICIPIO DE TLAJOMULCO DE ZÚÑIGA, JALISCO
PRESUPUESTO 2023
ETIQUETADO Y NO ETIQUETADO
</oddHeader>
    <oddFooter>&amp;A&amp;RPágina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"/>
  <sheetViews>
    <sheetView topLeftCell="A277" workbookViewId="0">
      <selection activeCell="A21" sqref="A21"/>
    </sheetView>
  </sheetViews>
  <sheetFormatPr baseColWidth="10" defaultRowHeight="15" x14ac:dyDescent="0.25"/>
  <cols>
    <col min="2" max="2" width="82.42578125" customWidth="1"/>
    <col min="3" max="3" width="18.5703125" style="28" customWidth="1"/>
  </cols>
  <sheetData>
    <row r="1" spans="1:4" ht="31.15" customHeight="1" thickBot="1" x14ac:dyDescent="0.3">
      <c r="A1" s="164" t="s">
        <v>425</v>
      </c>
      <c r="B1" s="165"/>
      <c r="C1" s="166"/>
      <c r="D1" s="27"/>
    </row>
    <row r="2" spans="1:4" ht="46.9" customHeight="1" thickBot="1" x14ac:dyDescent="0.35">
      <c r="A2" s="164" t="s">
        <v>426</v>
      </c>
      <c r="B2" s="165"/>
      <c r="C2" s="166"/>
      <c r="D2" s="27"/>
    </row>
    <row r="3" spans="1:4" ht="31.9" customHeight="1" x14ac:dyDescent="0.25">
      <c r="A3" s="167" t="s">
        <v>427</v>
      </c>
      <c r="B3" s="169" t="s">
        <v>418</v>
      </c>
      <c r="C3" s="171" t="s">
        <v>428</v>
      </c>
      <c r="D3" s="27"/>
    </row>
    <row r="4" spans="1:4" ht="15.75" thickBot="1" x14ac:dyDescent="0.3">
      <c r="A4" s="168"/>
      <c r="B4" s="170"/>
      <c r="C4" s="172"/>
      <c r="D4" s="27"/>
    </row>
    <row r="5" spans="1:4" thickBot="1" x14ac:dyDescent="0.35">
      <c r="A5" s="117">
        <v>1</v>
      </c>
      <c r="B5" s="118" t="s">
        <v>430</v>
      </c>
      <c r="C5" s="119">
        <v>877497982</v>
      </c>
      <c r="D5" s="27"/>
    </row>
    <row r="6" spans="1:4" thickBot="1" x14ac:dyDescent="0.35">
      <c r="A6" s="120">
        <v>1.1000000000000001</v>
      </c>
      <c r="B6" s="121" t="s">
        <v>431</v>
      </c>
      <c r="C6" s="122">
        <v>5287029</v>
      </c>
      <c r="D6" s="27"/>
    </row>
    <row r="7" spans="1:4" ht="15.75" thickBot="1" x14ac:dyDescent="0.3">
      <c r="A7" s="123" t="s">
        <v>432</v>
      </c>
      <c r="B7" s="124" t="s">
        <v>433</v>
      </c>
      <c r="C7" s="122">
        <v>5287029</v>
      </c>
      <c r="D7" s="27"/>
    </row>
    <row r="8" spans="1:4" ht="15.75" thickBot="1" x14ac:dyDescent="0.3">
      <c r="A8" s="125" t="s">
        <v>434</v>
      </c>
      <c r="B8" s="126" t="s">
        <v>435</v>
      </c>
      <c r="C8" s="127">
        <v>5341</v>
      </c>
      <c r="D8" s="27"/>
    </row>
    <row r="9" spans="1:4" ht="15.75" thickBot="1" x14ac:dyDescent="0.3">
      <c r="A9" s="125" t="s">
        <v>436</v>
      </c>
      <c r="B9" s="126" t="s">
        <v>437</v>
      </c>
      <c r="C9" s="127">
        <v>5196101</v>
      </c>
      <c r="D9" s="27"/>
    </row>
    <row r="10" spans="1:4" thickBot="1" x14ac:dyDescent="0.35">
      <c r="A10" s="125" t="s">
        <v>438</v>
      </c>
      <c r="B10" s="126" t="s">
        <v>439</v>
      </c>
      <c r="C10" s="127">
        <v>0</v>
      </c>
      <c r="D10" s="27"/>
    </row>
    <row r="11" spans="1:4" ht="15.75" thickBot="1" x14ac:dyDescent="0.3">
      <c r="A11" s="125" t="s">
        <v>440</v>
      </c>
      <c r="B11" s="126" t="s">
        <v>441</v>
      </c>
      <c r="C11" s="127">
        <v>85587</v>
      </c>
      <c r="D11" s="27"/>
    </row>
    <row r="12" spans="1:4" ht="15.75" thickBot="1" x14ac:dyDescent="0.3">
      <c r="A12" s="125" t="s">
        <v>442</v>
      </c>
      <c r="B12" s="126" t="s">
        <v>443</v>
      </c>
      <c r="C12" s="127">
        <v>0</v>
      </c>
      <c r="D12" s="27"/>
    </row>
    <row r="13" spans="1:4" ht="15.75" thickBot="1" x14ac:dyDescent="0.3">
      <c r="A13" s="125" t="s">
        <v>444</v>
      </c>
      <c r="B13" s="126" t="s">
        <v>445</v>
      </c>
      <c r="C13" s="127">
        <v>0</v>
      </c>
      <c r="D13" s="27"/>
    </row>
    <row r="14" spans="1:4" ht="15.75" thickBot="1" x14ac:dyDescent="0.3">
      <c r="A14" s="125" t="s">
        <v>446</v>
      </c>
      <c r="B14" s="126" t="s">
        <v>447</v>
      </c>
      <c r="C14" s="127">
        <v>0</v>
      </c>
      <c r="D14" s="27"/>
    </row>
    <row r="15" spans="1:4" thickBot="1" x14ac:dyDescent="0.35">
      <c r="A15" s="120">
        <v>1.2</v>
      </c>
      <c r="B15" s="124" t="s">
        <v>448</v>
      </c>
      <c r="C15" s="122">
        <v>804773523</v>
      </c>
      <c r="D15" s="27"/>
    </row>
    <row r="16" spans="1:4" thickBot="1" x14ac:dyDescent="0.35">
      <c r="A16" s="123" t="s">
        <v>449</v>
      </c>
      <c r="B16" s="124" t="s">
        <v>450</v>
      </c>
      <c r="C16" s="122">
        <v>382828447</v>
      </c>
      <c r="D16" s="27"/>
    </row>
    <row r="17" spans="1:4" thickBot="1" x14ac:dyDescent="0.35">
      <c r="A17" s="125" t="s">
        <v>451</v>
      </c>
      <c r="B17" s="126" t="s">
        <v>452</v>
      </c>
      <c r="C17" s="127">
        <v>341879377</v>
      </c>
      <c r="D17" s="27"/>
    </row>
    <row r="18" spans="1:4" ht="15.75" thickBot="1" x14ac:dyDescent="0.3">
      <c r="A18" s="125" t="s">
        <v>453</v>
      </c>
      <c r="B18" s="126" t="s">
        <v>454</v>
      </c>
      <c r="C18" s="127">
        <v>40949070</v>
      </c>
      <c r="D18" s="27"/>
    </row>
    <row r="19" spans="1:4" thickBot="1" x14ac:dyDescent="0.35">
      <c r="A19" s="123" t="s">
        <v>455</v>
      </c>
      <c r="B19" s="124" t="s">
        <v>456</v>
      </c>
      <c r="C19" s="122">
        <v>322209737</v>
      </c>
      <c r="D19" s="27"/>
    </row>
    <row r="20" spans="1:4" ht="15.75" thickBot="1" x14ac:dyDescent="0.3">
      <c r="A20" s="125" t="s">
        <v>457</v>
      </c>
      <c r="B20" s="126" t="s">
        <v>458</v>
      </c>
      <c r="C20" s="127">
        <v>314911994</v>
      </c>
      <c r="D20" s="27"/>
    </row>
    <row r="21" spans="1:4" ht="15.75" thickBot="1" x14ac:dyDescent="0.3">
      <c r="A21" s="125" t="s">
        <v>459</v>
      </c>
      <c r="B21" s="126" t="s">
        <v>460</v>
      </c>
      <c r="C21" s="127">
        <v>7297743</v>
      </c>
      <c r="D21" s="27"/>
    </row>
    <row r="22" spans="1:4" ht="15.75" thickBot="1" x14ac:dyDescent="0.3">
      <c r="A22" s="123" t="s">
        <v>461</v>
      </c>
      <c r="B22" s="124" t="s">
        <v>462</v>
      </c>
      <c r="C22" s="122">
        <v>99735339</v>
      </c>
      <c r="D22" s="27"/>
    </row>
    <row r="23" spans="1:4" ht="15.75" thickBot="1" x14ac:dyDescent="0.3">
      <c r="A23" s="125" t="s">
        <v>463</v>
      </c>
      <c r="B23" s="126" t="s">
        <v>464</v>
      </c>
      <c r="C23" s="127">
        <v>95896170</v>
      </c>
      <c r="D23" s="27"/>
    </row>
    <row r="24" spans="1:4" ht="15.75" thickBot="1" x14ac:dyDescent="0.3">
      <c r="A24" s="125" t="s">
        <v>465</v>
      </c>
      <c r="B24" s="126" t="s">
        <v>466</v>
      </c>
      <c r="C24" s="127">
        <v>1514798</v>
      </c>
      <c r="D24" s="27"/>
    </row>
    <row r="25" spans="1:4" ht="15.75" thickBot="1" x14ac:dyDescent="0.3">
      <c r="A25" s="125" t="s">
        <v>467</v>
      </c>
      <c r="B25" s="126" t="s">
        <v>468</v>
      </c>
      <c r="C25" s="127">
        <v>2324371</v>
      </c>
      <c r="D25" s="27"/>
    </row>
    <row r="26" spans="1:4" ht="15.75" thickBot="1" x14ac:dyDescent="0.3">
      <c r="A26" s="120">
        <v>1.3</v>
      </c>
      <c r="B26" s="124" t="s">
        <v>469</v>
      </c>
      <c r="C26" s="122">
        <v>0</v>
      </c>
      <c r="D26" s="27"/>
    </row>
    <row r="27" spans="1:4" thickBot="1" x14ac:dyDescent="0.35">
      <c r="A27" s="120">
        <v>1.4</v>
      </c>
      <c r="B27" s="124" t="s">
        <v>470</v>
      </c>
      <c r="C27" s="122">
        <v>0</v>
      </c>
      <c r="D27" s="27"/>
    </row>
    <row r="28" spans="1:4" ht="15.75" thickBot="1" x14ac:dyDescent="0.3">
      <c r="A28" s="120">
        <v>1.5</v>
      </c>
      <c r="B28" s="124" t="s">
        <v>471</v>
      </c>
      <c r="C28" s="122">
        <v>0</v>
      </c>
      <c r="D28" s="27"/>
    </row>
    <row r="29" spans="1:4" ht="15.75" thickBot="1" x14ac:dyDescent="0.3">
      <c r="A29" s="120">
        <v>1.6</v>
      </c>
      <c r="B29" s="124" t="s">
        <v>472</v>
      </c>
      <c r="C29" s="122">
        <v>0</v>
      </c>
      <c r="D29" s="27"/>
    </row>
    <row r="30" spans="1:4" thickBot="1" x14ac:dyDescent="0.35">
      <c r="A30" s="120">
        <v>1.7</v>
      </c>
      <c r="B30" s="124" t="s">
        <v>473</v>
      </c>
      <c r="C30" s="122">
        <v>67437430</v>
      </c>
      <c r="D30" s="27"/>
    </row>
    <row r="31" spans="1:4" thickBot="1" x14ac:dyDescent="0.35">
      <c r="A31" s="123" t="s">
        <v>66</v>
      </c>
      <c r="B31" s="124" t="s">
        <v>474</v>
      </c>
      <c r="C31" s="122">
        <v>18360003</v>
      </c>
      <c r="D31" s="27"/>
    </row>
    <row r="32" spans="1:4" thickBot="1" x14ac:dyDescent="0.35">
      <c r="A32" s="125" t="s">
        <v>475</v>
      </c>
      <c r="B32" s="126" t="s">
        <v>476</v>
      </c>
      <c r="C32" s="127">
        <v>18360003</v>
      </c>
      <c r="D32" s="27"/>
    </row>
    <row r="33" spans="1:4" thickBot="1" x14ac:dyDescent="0.35">
      <c r="A33" s="123" t="s">
        <v>112</v>
      </c>
      <c r="B33" s="124" t="s">
        <v>477</v>
      </c>
      <c r="C33" s="122">
        <v>38918259</v>
      </c>
      <c r="D33" s="27"/>
    </row>
    <row r="34" spans="1:4" thickBot="1" x14ac:dyDescent="0.35">
      <c r="A34" s="125" t="s">
        <v>478</v>
      </c>
      <c r="B34" s="126" t="s">
        <v>479</v>
      </c>
      <c r="C34" s="127">
        <v>38918259</v>
      </c>
      <c r="D34" s="27"/>
    </row>
    <row r="35" spans="1:4" thickBot="1" x14ac:dyDescent="0.35">
      <c r="A35" s="123" t="s">
        <v>480</v>
      </c>
      <c r="B35" s="124" t="s">
        <v>481</v>
      </c>
      <c r="C35" s="122">
        <v>1366</v>
      </c>
      <c r="D35" s="27"/>
    </row>
    <row r="36" spans="1:4" ht="15.75" thickBot="1" x14ac:dyDescent="0.3">
      <c r="A36" s="125" t="s">
        <v>482</v>
      </c>
      <c r="B36" s="126" t="s">
        <v>483</v>
      </c>
      <c r="C36" s="127">
        <v>1366</v>
      </c>
      <c r="D36" s="27"/>
    </row>
    <row r="37" spans="1:4" ht="15.75" thickBot="1" x14ac:dyDescent="0.3">
      <c r="A37" s="123" t="s">
        <v>484</v>
      </c>
      <c r="B37" s="124" t="s">
        <v>485</v>
      </c>
      <c r="C37" s="122">
        <v>9517834</v>
      </c>
      <c r="D37" s="27"/>
    </row>
    <row r="38" spans="1:4" ht="15.75" thickBot="1" x14ac:dyDescent="0.3">
      <c r="A38" s="125" t="s">
        <v>486</v>
      </c>
      <c r="B38" s="126" t="s">
        <v>487</v>
      </c>
      <c r="C38" s="127">
        <v>9517834</v>
      </c>
      <c r="D38" s="27"/>
    </row>
    <row r="39" spans="1:4" thickBot="1" x14ac:dyDescent="0.35">
      <c r="A39" s="125" t="s">
        <v>488</v>
      </c>
      <c r="B39" s="126" t="s">
        <v>489</v>
      </c>
      <c r="C39" s="127">
        <v>0</v>
      </c>
      <c r="D39" s="27"/>
    </row>
    <row r="40" spans="1:4" thickBot="1" x14ac:dyDescent="0.35">
      <c r="A40" s="125" t="s">
        <v>490</v>
      </c>
      <c r="B40" s="126" t="s">
        <v>491</v>
      </c>
      <c r="C40" s="127">
        <v>0</v>
      </c>
      <c r="D40" s="27"/>
    </row>
    <row r="41" spans="1:4" ht="15.75" thickBot="1" x14ac:dyDescent="0.3">
      <c r="A41" s="123" t="s">
        <v>492</v>
      </c>
      <c r="B41" s="124" t="s">
        <v>493</v>
      </c>
      <c r="C41" s="122">
        <v>639968</v>
      </c>
      <c r="D41" s="27"/>
    </row>
    <row r="42" spans="1:4" ht="15.75" thickBot="1" x14ac:dyDescent="0.3">
      <c r="A42" s="125" t="s">
        <v>494</v>
      </c>
      <c r="B42" s="126" t="s">
        <v>493</v>
      </c>
      <c r="C42" s="127">
        <v>639968</v>
      </c>
      <c r="D42" s="27"/>
    </row>
    <row r="43" spans="1:4" thickBot="1" x14ac:dyDescent="0.35">
      <c r="A43" s="123" t="s">
        <v>495</v>
      </c>
      <c r="B43" s="124" t="s">
        <v>496</v>
      </c>
      <c r="C43" s="122">
        <v>0</v>
      </c>
      <c r="D43" s="27"/>
    </row>
    <row r="44" spans="1:4" thickBot="1" x14ac:dyDescent="0.35">
      <c r="A44" s="125" t="s">
        <v>497</v>
      </c>
      <c r="B44" s="126" t="s">
        <v>498</v>
      </c>
      <c r="C44" s="127">
        <v>0</v>
      </c>
      <c r="D44" s="27"/>
    </row>
    <row r="45" spans="1:4" thickBot="1" x14ac:dyDescent="0.35">
      <c r="A45" s="120">
        <v>1.8</v>
      </c>
      <c r="B45" s="124" t="s">
        <v>499</v>
      </c>
      <c r="C45" s="122">
        <v>0</v>
      </c>
      <c r="D45" s="27"/>
    </row>
    <row r="46" spans="1:4" thickBot="1" x14ac:dyDescent="0.35">
      <c r="A46" s="120" t="s">
        <v>500</v>
      </c>
      <c r="B46" s="124" t="s">
        <v>501</v>
      </c>
      <c r="C46" s="122">
        <v>0</v>
      </c>
      <c r="D46" s="27"/>
    </row>
    <row r="47" spans="1:4" thickBot="1" x14ac:dyDescent="0.35">
      <c r="A47" s="125" t="s">
        <v>502</v>
      </c>
      <c r="B47" s="126" t="s">
        <v>501</v>
      </c>
      <c r="C47" s="127">
        <v>0</v>
      </c>
      <c r="D47" s="27"/>
    </row>
    <row r="48" spans="1:4" thickBot="1" x14ac:dyDescent="0.35">
      <c r="A48" s="125" t="s">
        <v>503</v>
      </c>
      <c r="B48" s="126" t="s">
        <v>504</v>
      </c>
      <c r="C48" s="127">
        <v>0</v>
      </c>
      <c r="D48" s="27"/>
    </row>
    <row r="49" spans="1:4" thickBot="1" x14ac:dyDescent="0.35">
      <c r="A49" s="120">
        <v>1.9</v>
      </c>
      <c r="B49" s="124" t="s">
        <v>505</v>
      </c>
      <c r="C49" s="122">
        <v>0</v>
      </c>
      <c r="D49" s="27"/>
    </row>
    <row r="50" spans="1:4" thickBot="1" x14ac:dyDescent="0.35">
      <c r="A50" s="128">
        <v>2</v>
      </c>
      <c r="B50" s="129" t="s">
        <v>506</v>
      </c>
      <c r="C50" s="130">
        <v>0</v>
      </c>
      <c r="D50" s="27"/>
    </row>
    <row r="51" spans="1:4" ht="15.75" thickBot="1" x14ac:dyDescent="0.3">
      <c r="A51" s="120">
        <v>2.1</v>
      </c>
      <c r="B51" s="124" t="s">
        <v>507</v>
      </c>
      <c r="C51" s="122">
        <v>0</v>
      </c>
      <c r="D51" s="27"/>
    </row>
    <row r="52" spans="1:4" ht="15.75" thickBot="1" x14ac:dyDescent="0.3">
      <c r="A52" s="120">
        <v>2.2000000000000002</v>
      </c>
      <c r="B52" s="124" t="s">
        <v>508</v>
      </c>
      <c r="C52" s="122">
        <v>0</v>
      </c>
      <c r="D52" s="27"/>
    </row>
    <row r="53" spans="1:4" ht="15.75" thickBot="1" x14ac:dyDescent="0.3">
      <c r="A53" s="120">
        <v>2.2999999999999998</v>
      </c>
      <c r="B53" s="124" t="s">
        <v>509</v>
      </c>
      <c r="C53" s="122">
        <v>0</v>
      </c>
      <c r="D53" s="27"/>
    </row>
    <row r="54" spans="1:4" ht="15.75" thickBot="1" x14ac:dyDescent="0.3">
      <c r="A54" s="120">
        <v>2.4</v>
      </c>
      <c r="B54" s="124" t="s">
        <v>510</v>
      </c>
      <c r="C54" s="122">
        <v>0</v>
      </c>
      <c r="D54" s="27"/>
    </row>
    <row r="55" spans="1:4" ht="15.75" thickBot="1" x14ac:dyDescent="0.3">
      <c r="A55" s="120">
        <v>2.5</v>
      </c>
      <c r="B55" s="124" t="s">
        <v>511</v>
      </c>
      <c r="C55" s="122">
        <v>0</v>
      </c>
      <c r="D55" s="27"/>
    </row>
    <row r="56" spans="1:4" ht="15.75" thickBot="1" x14ac:dyDescent="0.3">
      <c r="A56" s="128">
        <v>3</v>
      </c>
      <c r="B56" s="129" t="s">
        <v>512</v>
      </c>
      <c r="C56" s="130">
        <v>0</v>
      </c>
      <c r="D56" s="27"/>
    </row>
    <row r="57" spans="1:4" ht="15.75" thickBot="1" x14ac:dyDescent="0.3">
      <c r="A57" s="120">
        <v>3.1</v>
      </c>
      <c r="B57" s="124" t="s">
        <v>513</v>
      </c>
      <c r="C57" s="122">
        <v>0</v>
      </c>
      <c r="D57" s="27"/>
    </row>
    <row r="58" spans="1:4" ht="15.75" thickBot="1" x14ac:dyDescent="0.3">
      <c r="A58" s="123" t="s">
        <v>97</v>
      </c>
      <c r="B58" s="124" t="s">
        <v>514</v>
      </c>
      <c r="C58" s="122">
        <v>0</v>
      </c>
      <c r="D58" s="27"/>
    </row>
    <row r="59" spans="1:4" ht="15.75" thickBot="1" x14ac:dyDescent="0.3">
      <c r="A59" s="125" t="s">
        <v>515</v>
      </c>
      <c r="B59" s="126" t="s">
        <v>516</v>
      </c>
      <c r="C59" s="127">
        <v>0</v>
      </c>
      <c r="D59" s="27"/>
    </row>
    <row r="60" spans="1:4" ht="15.75" thickBot="1" x14ac:dyDescent="0.3">
      <c r="A60" s="120">
        <v>3.9</v>
      </c>
      <c r="B60" s="124" t="s">
        <v>517</v>
      </c>
      <c r="C60" s="122">
        <v>0</v>
      </c>
      <c r="D60" s="27"/>
    </row>
    <row r="61" spans="1:4" ht="15.75" thickBot="1" x14ac:dyDescent="0.3">
      <c r="A61" s="128">
        <v>4</v>
      </c>
      <c r="B61" s="129" t="s">
        <v>518</v>
      </c>
      <c r="C61" s="130">
        <v>635925215</v>
      </c>
      <c r="D61" s="27"/>
    </row>
    <row r="62" spans="1:4" ht="15.75" thickBot="1" x14ac:dyDescent="0.3">
      <c r="A62" s="120">
        <v>4.0999999999999996</v>
      </c>
      <c r="B62" s="124" t="s">
        <v>519</v>
      </c>
      <c r="C62" s="122">
        <v>25273715</v>
      </c>
      <c r="D62" s="27"/>
    </row>
    <row r="63" spans="1:4" ht="15.75" thickBot="1" x14ac:dyDescent="0.3">
      <c r="A63" s="123" t="s">
        <v>520</v>
      </c>
      <c r="B63" s="124" t="s">
        <v>521</v>
      </c>
      <c r="C63" s="122">
        <v>20917604</v>
      </c>
      <c r="D63" s="27"/>
    </row>
    <row r="64" spans="1:4" ht="15.75" thickBot="1" x14ac:dyDescent="0.3">
      <c r="A64" s="125" t="s">
        <v>522</v>
      </c>
      <c r="B64" s="126" t="s">
        <v>523</v>
      </c>
      <c r="C64" s="127">
        <v>176185</v>
      </c>
      <c r="D64" s="27"/>
    </row>
    <row r="65" spans="1:4" ht="15.75" thickBot="1" x14ac:dyDescent="0.3">
      <c r="A65" s="125" t="s">
        <v>524</v>
      </c>
      <c r="B65" s="126" t="s">
        <v>525</v>
      </c>
      <c r="C65" s="127">
        <v>4782244</v>
      </c>
      <c r="D65" s="27"/>
    </row>
    <row r="66" spans="1:4" ht="15.75" thickBot="1" x14ac:dyDescent="0.3">
      <c r="A66" s="125" t="s">
        <v>526</v>
      </c>
      <c r="B66" s="126" t="s">
        <v>527</v>
      </c>
      <c r="C66" s="127">
        <v>15740534</v>
      </c>
      <c r="D66" s="27"/>
    </row>
    <row r="67" spans="1:4" ht="15.75" thickBot="1" x14ac:dyDescent="0.3">
      <c r="A67" s="125" t="s">
        <v>528</v>
      </c>
      <c r="B67" s="126" t="s">
        <v>529</v>
      </c>
      <c r="C67" s="127">
        <v>153476</v>
      </c>
      <c r="D67" s="27"/>
    </row>
    <row r="68" spans="1:4" ht="15.75" thickBot="1" x14ac:dyDescent="0.3">
      <c r="A68" s="125" t="s">
        <v>530</v>
      </c>
      <c r="B68" s="126" t="s">
        <v>531</v>
      </c>
      <c r="C68" s="127">
        <v>65165</v>
      </c>
      <c r="D68" s="27"/>
    </row>
    <row r="69" spans="1:4" ht="15.75" thickBot="1" x14ac:dyDescent="0.3">
      <c r="A69" s="123" t="s">
        <v>532</v>
      </c>
      <c r="B69" s="124" t="s">
        <v>533</v>
      </c>
      <c r="C69" s="122">
        <v>1398411</v>
      </c>
      <c r="D69" s="27"/>
    </row>
    <row r="70" spans="1:4" ht="15.75" thickBot="1" x14ac:dyDescent="0.3">
      <c r="A70" s="125" t="s">
        <v>534</v>
      </c>
      <c r="B70" s="126" t="s">
        <v>535</v>
      </c>
      <c r="C70" s="127">
        <v>1398411</v>
      </c>
      <c r="D70" s="27"/>
    </row>
    <row r="71" spans="1:4" ht="15.75" thickBot="1" x14ac:dyDescent="0.3">
      <c r="A71" s="123" t="s">
        <v>536</v>
      </c>
      <c r="B71" s="124" t="s">
        <v>537</v>
      </c>
      <c r="C71" s="122">
        <v>2435306</v>
      </c>
      <c r="D71" s="27"/>
    </row>
    <row r="72" spans="1:4" ht="15.75" thickBot="1" x14ac:dyDescent="0.3">
      <c r="A72" s="125" t="s">
        <v>538</v>
      </c>
      <c r="B72" s="126" t="s">
        <v>539</v>
      </c>
      <c r="C72" s="127">
        <v>399324</v>
      </c>
      <c r="D72" s="27"/>
    </row>
    <row r="73" spans="1:4" ht="15.75" thickBot="1" x14ac:dyDescent="0.3">
      <c r="A73" s="125" t="s">
        <v>540</v>
      </c>
      <c r="B73" s="131" t="s">
        <v>541</v>
      </c>
      <c r="C73" s="127">
        <v>2020054</v>
      </c>
      <c r="D73" s="27"/>
    </row>
    <row r="74" spans="1:4" ht="15.75" thickBot="1" x14ac:dyDescent="0.3">
      <c r="A74" s="125" t="s">
        <v>542</v>
      </c>
      <c r="B74" s="126" t="s">
        <v>543</v>
      </c>
      <c r="C74" s="127">
        <v>0</v>
      </c>
      <c r="D74" s="27"/>
    </row>
    <row r="75" spans="1:4" ht="15.75" thickBot="1" x14ac:dyDescent="0.3">
      <c r="A75" s="125" t="s">
        <v>544</v>
      </c>
      <c r="B75" s="126" t="s">
        <v>545</v>
      </c>
      <c r="C75" s="127">
        <v>15928</v>
      </c>
      <c r="D75" s="27"/>
    </row>
    <row r="76" spans="1:4" ht="15.75" thickBot="1" x14ac:dyDescent="0.3">
      <c r="A76" s="123" t="s">
        <v>546</v>
      </c>
      <c r="B76" s="124" t="s">
        <v>547</v>
      </c>
      <c r="C76" s="122">
        <v>522394</v>
      </c>
      <c r="D76" s="27"/>
    </row>
    <row r="77" spans="1:4" ht="15.75" thickBot="1" x14ac:dyDescent="0.3">
      <c r="A77" s="125" t="s">
        <v>548</v>
      </c>
      <c r="B77" s="126" t="s">
        <v>549</v>
      </c>
      <c r="C77" s="127">
        <v>522394</v>
      </c>
      <c r="D77" s="27"/>
    </row>
    <row r="78" spans="1:4" ht="15.75" thickBot="1" x14ac:dyDescent="0.3">
      <c r="A78" s="125" t="s">
        <v>550</v>
      </c>
      <c r="B78" s="126" t="s">
        <v>551</v>
      </c>
      <c r="C78" s="127">
        <v>0</v>
      </c>
      <c r="D78" s="27"/>
    </row>
    <row r="79" spans="1:4" ht="15.75" thickBot="1" x14ac:dyDescent="0.3">
      <c r="A79" s="125" t="s">
        <v>552</v>
      </c>
      <c r="B79" s="126" t="s">
        <v>553</v>
      </c>
      <c r="C79" s="127">
        <v>0</v>
      </c>
      <c r="D79" s="27"/>
    </row>
    <row r="80" spans="1:4" ht="15.75" thickBot="1" x14ac:dyDescent="0.3">
      <c r="A80" s="125" t="s">
        <v>554</v>
      </c>
      <c r="B80" s="126" t="s">
        <v>555</v>
      </c>
      <c r="C80" s="127">
        <v>0</v>
      </c>
      <c r="D80" s="27"/>
    </row>
    <row r="81" spans="1:4" ht="15.75" thickBot="1" x14ac:dyDescent="0.3">
      <c r="A81" s="125" t="s">
        <v>556</v>
      </c>
      <c r="B81" s="126" t="s">
        <v>557</v>
      </c>
      <c r="C81" s="127">
        <v>0</v>
      </c>
      <c r="D81" s="27"/>
    </row>
    <row r="82" spans="1:4" ht="15.75" thickBot="1" x14ac:dyDescent="0.3">
      <c r="A82" s="120">
        <v>4.3</v>
      </c>
      <c r="B82" s="124" t="s">
        <v>558</v>
      </c>
      <c r="C82" s="122">
        <v>555733639</v>
      </c>
      <c r="D82" s="27"/>
    </row>
    <row r="83" spans="1:4" ht="15.75" thickBot="1" x14ac:dyDescent="0.3">
      <c r="A83" s="123" t="s">
        <v>559</v>
      </c>
      <c r="B83" s="124" t="s">
        <v>560</v>
      </c>
      <c r="C83" s="122">
        <v>27664881</v>
      </c>
      <c r="D83" s="27"/>
    </row>
    <row r="84" spans="1:4" ht="15.75" thickBot="1" x14ac:dyDescent="0.3">
      <c r="A84" s="125" t="s">
        <v>561</v>
      </c>
      <c r="B84" s="126" t="s">
        <v>562</v>
      </c>
      <c r="C84" s="127">
        <v>12520285</v>
      </c>
      <c r="D84" s="27"/>
    </row>
    <row r="85" spans="1:4" ht="15.75" thickBot="1" x14ac:dyDescent="0.3">
      <c r="A85" s="125" t="s">
        <v>563</v>
      </c>
      <c r="B85" s="126" t="s">
        <v>564</v>
      </c>
      <c r="C85" s="127">
        <v>8389454</v>
      </c>
      <c r="D85" s="27"/>
    </row>
    <row r="86" spans="1:4" ht="15.75" thickBot="1" x14ac:dyDescent="0.3">
      <c r="A86" s="125" t="s">
        <v>565</v>
      </c>
      <c r="B86" s="126" t="s">
        <v>566</v>
      </c>
      <c r="C86" s="127">
        <v>1360650</v>
      </c>
      <c r="D86" s="27"/>
    </row>
    <row r="87" spans="1:4" ht="15.75" thickBot="1" x14ac:dyDescent="0.3">
      <c r="A87" s="125" t="s">
        <v>567</v>
      </c>
      <c r="B87" s="126" t="s">
        <v>568</v>
      </c>
      <c r="C87" s="127">
        <v>5394492</v>
      </c>
      <c r="D87" s="27"/>
    </row>
    <row r="88" spans="1:4" ht="15.75" thickBot="1" x14ac:dyDescent="0.3">
      <c r="A88" s="123" t="s">
        <v>569</v>
      </c>
      <c r="B88" s="124" t="s">
        <v>570</v>
      </c>
      <c r="C88" s="122">
        <v>16402427</v>
      </c>
      <c r="D88" s="27"/>
    </row>
    <row r="89" spans="1:4" ht="15.75" thickBot="1" x14ac:dyDescent="0.3">
      <c r="A89" s="125" t="s">
        <v>571</v>
      </c>
      <c r="B89" s="126" t="s">
        <v>572</v>
      </c>
      <c r="C89" s="127">
        <v>15736945</v>
      </c>
      <c r="D89" s="27"/>
    </row>
    <row r="90" spans="1:4" ht="15.75" thickBot="1" x14ac:dyDescent="0.3">
      <c r="A90" s="125" t="s">
        <v>573</v>
      </c>
      <c r="B90" s="126" t="s">
        <v>574</v>
      </c>
      <c r="C90" s="127">
        <v>665482</v>
      </c>
      <c r="D90" s="27"/>
    </row>
    <row r="91" spans="1:4" ht="15.75" thickBot="1" x14ac:dyDescent="0.3">
      <c r="A91" s="125" t="s">
        <v>575</v>
      </c>
      <c r="B91" s="126" t="s">
        <v>576</v>
      </c>
      <c r="C91" s="127">
        <v>0</v>
      </c>
      <c r="D91" s="27"/>
    </row>
    <row r="92" spans="1:4" ht="15.75" thickBot="1" x14ac:dyDescent="0.3">
      <c r="A92" s="123" t="s">
        <v>577</v>
      </c>
      <c r="B92" s="124" t="s">
        <v>578</v>
      </c>
      <c r="C92" s="122">
        <v>115271407</v>
      </c>
      <c r="D92" s="27"/>
    </row>
    <row r="93" spans="1:4" ht="15.75" thickBot="1" x14ac:dyDescent="0.3">
      <c r="A93" s="125" t="s">
        <v>579</v>
      </c>
      <c r="B93" s="126" t="s">
        <v>580</v>
      </c>
      <c r="C93" s="127">
        <v>106271244</v>
      </c>
      <c r="D93" s="27"/>
    </row>
    <row r="94" spans="1:4" ht="15.75" thickBot="1" x14ac:dyDescent="0.3">
      <c r="A94" s="125" t="s">
        <v>581</v>
      </c>
      <c r="B94" s="126" t="s">
        <v>582</v>
      </c>
      <c r="C94" s="127">
        <v>2288998</v>
      </c>
      <c r="D94" s="27"/>
    </row>
    <row r="95" spans="1:4" ht="15.75" thickBot="1" x14ac:dyDescent="0.3">
      <c r="A95" s="125" t="s">
        <v>583</v>
      </c>
      <c r="B95" s="126" t="s">
        <v>584</v>
      </c>
      <c r="C95" s="127">
        <v>487007</v>
      </c>
      <c r="D95" s="27"/>
    </row>
    <row r="96" spans="1:4" ht="15.75" thickBot="1" x14ac:dyDescent="0.3">
      <c r="A96" s="125" t="s">
        <v>585</v>
      </c>
      <c r="B96" s="126" t="s">
        <v>586</v>
      </c>
      <c r="C96" s="127">
        <v>0</v>
      </c>
      <c r="D96" s="27"/>
    </row>
    <row r="97" spans="1:4" ht="15.75" thickBot="1" x14ac:dyDescent="0.3">
      <c r="A97" s="125" t="s">
        <v>587</v>
      </c>
      <c r="B97" s="126" t="s">
        <v>588</v>
      </c>
      <c r="C97" s="127">
        <v>0</v>
      </c>
      <c r="D97" s="27"/>
    </row>
    <row r="98" spans="1:4" ht="15.75" thickBot="1" x14ac:dyDescent="0.3">
      <c r="A98" s="125" t="s">
        <v>589</v>
      </c>
      <c r="B98" s="126" t="s">
        <v>590</v>
      </c>
      <c r="C98" s="127">
        <v>5707762</v>
      </c>
      <c r="D98" s="27"/>
    </row>
    <row r="99" spans="1:4" ht="15.75" thickBot="1" x14ac:dyDescent="0.3">
      <c r="A99" s="125" t="s">
        <v>591</v>
      </c>
      <c r="B99" s="126" t="s">
        <v>592</v>
      </c>
      <c r="C99" s="127">
        <v>516396</v>
      </c>
      <c r="D99" s="27"/>
    </row>
    <row r="100" spans="1:4" ht="15.75" thickBot="1" x14ac:dyDescent="0.3">
      <c r="A100" s="123" t="s">
        <v>593</v>
      </c>
      <c r="B100" s="124" t="s">
        <v>594</v>
      </c>
      <c r="C100" s="122">
        <v>1171667</v>
      </c>
      <c r="D100" s="27"/>
    </row>
    <row r="101" spans="1:4" ht="15.75" thickBot="1" x14ac:dyDescent="0.3">
      <c r="A101" s="125" t="s">
        <v>595</v>
      </c>
      <c r="B101" s="126" t="s">
        <v>596</v>
      </c>
      <c r="C101" s="127">
        <v>787700</v>
      </c>
      <c r="D101" s="27"/>
    </row>
    <row r="102" spans="1:4" ht="15.75" thickBot="1" x14ac:dyDescent="0.3">
      <c r="A102" s="125" t="s">
        <v>597</v>
      </c>
      <c r="B102" s="126" t="s">
        <v>598</v>
      </c>
      <c r="C102" s="127">
        <v>383967</v>
      </c>
      <c r="D102" s="27"/>
    </row>
    <row r="103" spans="1:4" ht="15.75" thickBot="1" x14ac:dyDescent="0.3">
      <c r="A103" s="125" t="s">
        <v>599</v>
      </c>
      <c r="B103" s="126" t="s">
        <v>600</v>
      </c>
      <c r="C103" s="127">
        <v>0</v>
      </c>
      <c r="D103" s="27"/>
    </row>
    <row r="104" spans="1:4" ht="15.75" thickBot="1" x14ac:dyDescent="0.3">
      <c r="A104" s="125" t="s">
        <v>601</v>
      </c>
      <c r="B104" s="126" t="s">
        <v>602</v>
      </c>
      <c r="C104" s="127">
        <v>0</v>
      </c>
      <c r="D104" s="27"/>
    </row>
    <row r="105" spans="1:4" ht="15.75" thickBot="1" x14ac:dyDescent="0.3">
      <c r="A105" s="123" t="s">
        <v>603</v>
      </c>
      <c r="B105" s="124" t="s">
        <v>604</v>
      </c>
      <c r="C105" s="122">
        <v>49634981</v>
      </c>
      <c r="D105" s="27"/>
    </row>
    <row r="106" spans="1:4" ht="15.75" thickBot="1" x14ac:dyDescent="0.3">
      <c r="A106" s="125" t="s">
        <v>605</v>
      </c>
      <c r="B106" s="126" t="s">
        <v>606</v>
      </c>
      <c r="C106" s="127">
        <v>2204318</v>
      </c>
      <c r="D106" s="27"/>
    </row>
    <row r="107" spans="1:4" ht="15.75" thickBot="1" x14ac:dyDescent="0.3">
      <c r="A107" s="125" t="s">
        <v>607</v>
      </c>
      <c r="B107" s="126" t="s">
        <v>608</v>
      </c>
      <c r="C107" s="127">
        <v>47430663</v>
      </c>
      <c r="D107" s="27"/>
    </row>
    <row r="108" spans="1:4" ht="15.75" thickBot="1" x14ac:dyDescent="0.3">
      <c r="A108" s="125" t="s">
        <v>609</v>
      </c>
      <c r="B108" s="126" t="s">
        <v>610</v>
      </c>
      <c r="C108" s="127">
        <v>0</v>
      </c>
      <c r="D108" s="27"/>
    </row>
    <row r="109" spans="1:4" ht="15.75" thickBot="1" x14ac:dyDescent="0.3">
      <c r="A109" s="125" t="s">
        <v>611</v>
      </c>
      <c r="B109" s="126" t="s">
        <v>612</v>
      </c>
      <c r="C109" s="127">
        <v>0</v>
      </c>
      <c r="D109" s="27"/>
    </row>
    <row r="110" spans="1:4" ht="15.75" thickBot="1" x14ac:dyDescent="0.3">
      <c r="A110" s="125" t="s">
        <v>613</v>
      </c>
      <c r="B110" s="126" t="s">
        <v>614</v>
      </c>
      <c r="C110" s="127">
        <v>0</v>
      </c>
      <c r="D110" s="27"/>
    </row>
    <row r="111" spans="1:4" ht="15.75" thickBot="1" x14ac:dyDescent="0.3">
      <c r="A111" s="123" t="s">
        <v>615</v>
      </c>
      <c r="B111" s="124" t="s">
        <v>616</v>
      </c>
      <c r="C111" s="122">
        <v>5079350</v>
      </c>
      <c r="D111" s="27"/>
    </row>
    <row r="112" spans="1:4" ht="15.75" thickBot="1" x14ac:dyDescent="0.3">
      <c r="A112" s="125" t="s">
        <v>617</v>
      </c>
      <c r="B112" s="126" t="s">
        <v>618</v>
      </c>
      <c r="C112" s="127">
        <v>0</v>
      </c>
      <c r="D112" s="27"/>
    </row>
    <row r="113" spans="1:4" ht="15.75" thickBot="1" x14ac:dyDescent="0.3">
      <c r="A113" s="125" t="s">
        <v>619</v>
      </c>
      <c r="B113" s="126" t="s">
        <v>620</v>
      </c>
      <c r="C113" s="127">
        <v>5006501</v>
      </c>
      <c r="D113" s="27"/>
    </row>
    <row r="114" spans="1:4" ht="15.75" thickBot="1" x14ac:dyDescent="0.3">
      <c r="A114" s="125" t="s">
        <v>621</v>
      </c>
      <c r="B114" s="126" t="s">
        <v>622</v>
      </c>
      <c r="C114" s="127">
        <v>72849</v>
      </c>
      <c r="D114" s="27"/>
    </row>
    <row r="115" spans="1:4" ht="15.75" thickBot="1" x14ac:dyDescent="0.3">
      <c r="A115" s="123" t="s">
        <v>623</v>
      </c>
      <c r="B115" s="124" t="s">
        <v>624</v>
      </c>
      <c r="C115" s="122">
        <v>0</v>
      </c>
      <c r="D115" s="27"/>
    </row>
    <row r="116" spans="1:4" ht="15.75" thickBot="1" x14ac:dyDescent="0.3">
      <c r="A116" s="125" t="s">
        <v>625</v>
      </c>
      <c r="B116" s="126" t="s">
        <v>626</v>
      </c>
      <c r="C116" s="127">
        <v>0</v>
      </c>
      <c r="D116" s="27"/>
    </row>
    <row r="117" spans="1:4" ht="15.75" thickBot="1" x14ac:dyDescent="0.3">
      <c r="A117" s="125" t="s">
        <v>627</v>
      </c>
      <c r="B117" s="126" t="s">
        <v>628</v>
      </c>
      <c r="C117" s="127">
        <v>0</v>
      </c>
      <c r="D117" s="27"/>
    </row>
    <row r="118" spans="1:4" ht="15.75" thickBot="1" x14ac:dyDescent="0.3">
      <c r="A118" s="125" t="s">
        <v>629</v>
      </c>
      <c r="B118" s="126" t="s">
        <v>630</v>
      </c>
      <c r="C118" s="127">
        <v>0</v>
      </c>
      <c r="D118" s="27"/>
    </row>
    <row r="119" spans="1:4" ht="15.75" thickBot="1" x14ac:dyDescent="0.3">
      <c r="A119" s="123" t="s">
        <v>631</v>
      </c>
      <c r="B119" s="124" t="s">
        <v>632</v>
      </c>
      <c r="C119" s="122">
        <v>129531</v>
      </c>
      <c r="D119" s="27"/>
    </row>
    <row r="120" spans="1:4" ht="15.75" thickBot="1" x14ac:dyDescent="0.3">
      <c r="A120" s="125" t="s">
        <v>633</v>
      </c>
      <c r="B120" s="126" t="s">
        <v>634</v>
      </c>
      <c r="C120" s="127">
        <v>77319</v>
      </c>
      <c r="D120" s="27"/>
    </row>
    <row r="121" spans="1:4" ht="15.75" thickBot="1" x14ac:dyDescent="0.3">
      <c r="A121" s="125" t="s">
        <v>635</v>
      </c>
      <c r="B121" s="126" t="s">
        <v>636</v>
      </c>
      <c r="C121" s="127">
        <v>0</v>
      </c>
      <c r="D121" s="27"/>
    </row>
    <row r="122" spans="1:4" ht="15.75" thickBot="1" x14ac:dyDescent="0.3">
      <c r="A122" s="125" t="s">
        <v>637</v>
      </c>
      <c r="B122" s="126" t="s">
        <v>638</v>
      </c>
      <c r="C122" s="127">
        <v>0</v>
      </c>
      <c r="D122" s="27"/>
    </row>
    <row r="123" spans="1:4" ht="15.75" thickBot="1" x14ac:dyDescent="0.3">
      <c r="A123" s="125" t="s">
        <v>639</v>
      </c>
      <c r="B123" s="126" t="s">
        <v>640</v>
      </c>
      <c r="C123" s="127">
        <v>52212</v>
      </c>
      <c r="D123" s="27"/>
    </row>
    <row r="124" spans="1:4" ht="15.75" thickBot="1" x14ac:dyDescent="0.3">
      <c r="A124" s="123" t="s">
        <v>641</v>
      </c>
      <c r="B124" s="124" t="s">
        <v>642</v>
      </c>
      <c r="C124" s="122">
        <v>275552</v>
      </c>
      <c r="D124" s="27"/>
    </row>
    <row r="125" spans="1:4" ht="15.75" thickBot="1" x14ac:dyDescent="0.3">
      <c r="A125" s="125" t="s">
        <v>643</v>
      </c>
      <c r="B125" s="126" t="s">
        <v>644</v>
      </c>
      <c r="C125" s="127">
        <v>247555</v>
      </c>
      <c r="D125" s="27"/>
    </row>
    <row r="126" spans="1:4" ht="15.75" thickBot="1" x14ac:dyDescent="0.3">
      <c r="A126" s="125" t="s">
        <v>645</v>
      </c>
      <c r="B126" s="126" t="s">
        <v>646</v>
      </c>
      <c r="C126" s="127">
        <v>0</v>
      </c>
      <c r="D126" s="27"/>
    </row>
    <row r="127" spans="1:4" ht="15.75" thickBot="1" x14ac:dyDescent="0.3">
      <c r="A127" s="125" t="s">
        <v>647</v>
      </c>
      <c r="B127" s="126" t="s">
        <v>648</v>
      </c>
      <c r="C127" s="127">
        <v>0</v>
      </c>
      <c r="D127" s="27"/>
    </row>
    <row r="128" spans="1:4" ht="15.75" thickBot="1" x14ac:dyDescent="0.3">
      <c r="A128" s="125" t="s">
        <v>649</v>
      </c>
      <c r="B128" s="126" t="s">
        <v>650</v>
      </c>
      <c r="C128" s="127">
        <v>11833</v>
      </c>
      <c r="D128" s="27"/>
    </row>
    <row r="129" spans="1:4" ht="15.75" thickBot="1" x14ac:dyDescent="0.3">
      <c r="A129" s="125" t="s">
        <v>651</v>
      </c>
      <c r="B129" s="126" t="s">
        <v>652</v>
      </c>
      <c r="C129" s="127">
        <v>15918</v>
      </c>
      <c r="D129" s="27"/>
    </row>
    <row r="130" spans="1:4" ht="15.75" thickBot="1" x14ac:dyDescent="0.3">
      <c r="A130" s="125" t="s">
        <v>653</v>
      </c>
      <c r="B130" s="126" t="s">
        <v>602</v>
      </c>
      <c r="C130" s="127">
        <v>246</v>
      </c>
      <c r="D130" s="27"/>
    </row>
    <row r="131" spans="1:4" ht="15.75" thickBot="1" x14ac:dyDescent="0.3">
      <c r="A131" s="123" t="s">
        <v>654</v>
      </c>
      <c r="B131" s="124" t="s">
        <v>655</v>
      </c>
      <c r="C131" s="122">
        <v>299845997</v>
      </c>
      <c r="D131" s="27"/>
    </row>
    <row r="132" spans="1:4" ht="15.75" thickBot="1" x14ac:dyDescent="0.3">
      <c r="A132" s="125" t="s">
        <v>656</v>
      </c>
      <c r="B132" s="126" t="s">
        <v>657</v>
      </c>
      <c r="C132" s="127">
        <v>143052888</v>
      </c>
      <c r="D132" s="27"/>
    </row>
    <row r="133" spans="1:4" ht="15.75" thickBot="1" x14ac:dyDescent="0.3">
      <c r="A133" s="125" t="s">
        <v>658</v>
      </c>
      <c r="B133" s="126" t="s">
        <v>659</v>
      </c>
      <c r="C133" s="127">
        <v>13629519</v>
      </c>
      <c r="D133" s="27"/>
    </row>
    <row r="134" spans="1:4" ht="15.75" thickBot="1" x14ac:dyDescent="0.3">
      <c r="A134" s="125" t="s">
        <v>660</v>
      </c>
      <c r="B134" s="126" t="s">
        <v>661</v>
      </c>
      <c r="C134" s="127">
        <v>14835784</v>
      </c>
      <c r="D134" s="27"/>
    </row>
    <row r="135" spans="1:4" ht="15.75" thickBot="1" x14ac:dyDescent="0.3">
      <c r="A135" s="125" t="s">
        <v>662</v>
      </c>
      <c r="B135" s="126" t="s">
        <v>663</v>
      </c>
      <c r="C135" s="127">
        <v>294700</v>
      </c>
      <c r="D135" s="27"/>
    </row>
    <row r="136" spans="1:4" ht="15.75" thickBot="1" x14ac:dyDescent="0.3">
      <c r="A136" s="125" t="s">
        <v>664</v>
      </c>
      <c r="B136" s="126" t="s">
        <v>665</v>
      </c>
      <c r="C136" s="127">
        <v>32292775</v>
      </c>
      <c r="D136" s="27"/>
    </row>
    <row r="137" spans="1:4" ht="15.75" thickBot="1" x14ac:dyDescent="0.3">
      <c r="A137" s="125" t="s">
        <v>666</v>
      </c>
      <c r="B137" s="126" t="s">
        <v>667</v>
      </c>
      <c r="C137" s="127">
        <v>4843917</v>
      </c>
      <c r="D137" s="27"/>
    </row>
    <row r="138" spans="1:4" ht="15.75" thickBot="1" x14ac:dyDescent="0.3">
      <c r="A138" s="125" t="s">
        <v>668</v>
      </c>
      <c r="B138" s="126" t="s">
        <v>669</v>
      </c>
      <c r="C138" s="127">
        <v>80241402</v>
      </c>
      <c r="D138" s="27"/>
    </row>
    <row r="139" spans="1:4" ht="15.75" thickBot="1" x14ac:dyDescent="0.3">
      <c r="A139" s="125" t="s">
        <v>670</v>
      </c>
      <c r="B139" s="126" t="s">
        <v>671</v>
      </c>
      <c r="C139" s="127">
        <v>10655012</v>
      </c>
      <c r="D139" s="27"/>
    </row>
    <row r="140" spans="1:4" ht="15.75" thickBot="1" x14ac:dyDescent="0.3">
      <c r="A140" s="125" t="s">
        <v>672</v>
      </c>
      <c r="B140" s="126" t="s">
        <v>673</v>
      </c>
      <c r="C140" s="127">
        <v>0</v>
      </c>
      <c r="D140" s="27"/>
    </row>
    <row r="141" spans="1:4" ht="15.75" thickBot="1" x14ac:dyDescent="0.3">
      <c r="A141" s="123" t="s">
        <v>674</v>
      </c>
      <c r="B141" s="124" t="s">
        <v>675</v>
      </c>
      <c r="C141" s="122">
        <v>2358174</v>
      </c>
      <c r="D141" s="27"/>
    </row>
    <row r="142" spans="1:4" ht="15.75" thickBot="1" x14ac:dyDescent="0.3">
      <c r="A142" s="125" t="s">
        <v>676</v>
      </c>
      <c r="B142" s="126" t="s">
        <v>677</v>
      </c>
      <c r="C142" s="127">
        <v>255117</v>
      </c>
      <c r="D142" s="27"/>
    </row>
    <row r="143" spans="1:4" ht="15.75" thickBot="1" x14ac:dyDescent="0.3">
      <c r="A143" s="125" t="s">
        <v>678</v>
      </c>
      <c r="B143" s="126" t="s">
        <v>679</v>
      </c>
      <c r="C143" s="127">
        <v>0</v>
      </c>
      <c r="D143" s="27"/>
    </row>
    <row r="144" spans="1:4" ht="15.75" thickBot="1" x14ac:dyDescent="0.3">
      <c r="A144" s="125" t="s">
        <v>680</v>
      </c>
      <c r="B144" s="126" t="s">
        <v>681</v>
      </c>
      <c r="C144" s="127">
        <v>0</v>
      </c>
      <c r="D144" s="27"/>
    </row>
    <row r="145" spans="1:4" ht="15.75" thickBot="1" x14ac:dyDescent="0.3">
      <c r="A145" s="125" t="s">
        <v>682</v>
      </c>
      <c r="B145" s="126" t="s">
        <v>683</v>
      </c>
      <c r="C145" s="127">
        <v>0</v>
      </c>
      <c r="D145" s="27"/>
    </row>
    <row r="146" spans="1:4" ht="15.75" thickBot="1" x14ac:dyDescent="0.3">
      <c r="A146" s="125" t="s">
        <v>684</v>
      </c>
      <c r="B146" s="126" t="s">
        <v>685</v>
      </c>
      <c r="C146" s="127">
        <v>0</v>
      </c>
      <c r="D146" s="27"/>
    </row>
    <row r="147" spans="1:4" ht="15.75" thickBot="1" x14ac:dyDescent="0.3">
      <c r="A147" s="125" t="s">
        <v>686</v>
      </c>
      <c r="B147" s="126" t="s">
        <v>687</v>
      </c>
      <c r="C147" s="127">
        <v>2099460</v>
      </c>
      <c r="D147" s="27"/>
    </row>
    <row r="148" spans="1:4" ht="15.75" thickBot="1" x14ac:dyDescent="0.3">
      <c r="A148" s="125" t="s">
        <v>688</v>
      </c>
      <c r="B148" s="126" t="s">
        <v>689</v>
      </c>
      <c r="C148" s="127">
        <v>0</v>
      </c>
      <c r="D148" s="27"/>
    </row>
    <row r="149" spans="1:4" ht="15.75" thickBot="1" x14ac:dyDescent="0.3">
      <c r="A149" s="125" t="s">
        <v>690</v>
      </c>
      <c r="B149" s="126" t="s">
        <v>691</v>
      </c>
      <c r="C149" s="127">
        <v>3597</v>
      </c>
      <c r="D149" s="27"/>
    </row>
    <row r="150" spans="1:4" ht="15.75" thickBot="1" x14ac:dyDescent="0.3">
      <c r="A150" s="123" t="s">
        <v>692</v>
      </c>
      <c r="B150" s="124" t="s">
        <v>693</v>
      </c>
      <c r="C150" s="122">
        <v>632210</v>
      </c>
      <c r="D150" s="27"/>
    </row>
    <row r="151" spans="1:4" ht="15.75" thickBot="1" x14ac:dyDescent="0.3">
      <c r="A151" s="125" t="s">
        <v>694</v>
      </c>
      <c r="B151" s="126" t="s">
        <v>695</v>
      </c>
      <c r="C151" s="127">
        <v>324352</v>
      </c>
      <c r="D151" s="27"/>
    </row>
    <row r="152" spans="1:4" ht="15.75" thickBot="1" x14ac:dyDescent="0.3">
      <c r="A152" s="125" t="s">
        <v>696</v>
      </c>
      <c r="B152" s="126" t="s">
        <v>697</v>
      </c>
      <c r="C152" s="127">
        <v>251890</v>
      </c>
      <c r="D152" s="27"/>
    </row>
    <row r="153" spans="1:4" ht="15.75" thickBot="1" x14ac:dyDescent="0.3">
      <c r="A153" s="125" t="s">
        <v>698</v>
      </c>
      <c r="B153" s="126" t="s">
        <v>699</v>
      </c>
      <c r="C153" s="127">
        <v>55968</v>
      </c>
      <c r="D153" s="27"/>
    </row>
    <row r="154" spans="1:4" ht="15.75" thickBot="1" x14ac:dyDescent="0.3">
      <c r="A154" s="123" t="s">
        <v>700</v>
      </c>
      <c r="B154" s="124" t="s">
        <v>701</v>
      </c>
      <c r="C154" s="122">
        <v>29138881</v>
      </c>
      <c r="D154" s="27"/>
    </row>
    <row r="155" spans="1:4" ht="15.75" thickBot="1" x14ac:dyDescent="0.3">
      <c r="A155" s="125" t="s">
        <v>702</v>
      </c>
      <c r="B155" s="126" t="s">
        <v>703</v>
      </c>
      <c r="C155" s="127">
        <v>23052831</v>
      </c>
      <c r="D155" s="27"/>
    </row>
    <row r="156" spans="1:4" ht="15.75" thickBot="1" x14ac:dyDescent="0.3">
      <c r="A156" s="125" t="s">
        <v>704</v>
      </c>
      <c r="B156" s="126" t="s">
        <v>705</v>
      </c>
      <c r="C156" s="127">
        <v>360317</v>
      </c>
      <c r="D156" s="27"/>
    </row>
    <row r="157" spans="1:4" ht="15.75" thickBot="1" x14ac:dyDescent="0.3">
      <c r="A157" s="125" t="s">
        <v>706</v>
      </c>
      <c r="B157" s="126" t="s">
        <v>707</v>
      </c>
      <c r="C157" s="127">
        <v>1334718</v>
      </c>
      <c r="D157" s="27"/>
    </row>
    <row r="158" spans="1:4" ht="15.75" thickBot="1" x14ac:dyDescent="0.3">
      <c r="A158" s="125" t="s">
        <v>708</v>
      </c>
      <c r="B158" s="126" t="s">
        <v>709</v>
      </c>
      <c r="C158" s="127">
        <v>4391015</v>
      </c>
      <c r="D158" s="27"/>
    </row>
    <row r="159" spans="1:4" ht="15.75" thickBot="1" x14ac:dyDescent="0.3">
      <c r="A159" s="123" t="s">
        <v>710</v>
      </c>
      <c r="B159" s="124" t="s">
        <v>711</v>
      </c>
      <c r="C159" s="122">
        <v>8128581</v>
      </c>
      <c r="D159" s="27"/>
    </row>
    <row r="160" spans="1:4" ht="15.75" thickBot="1" x14ac:dyDescent="0.3">
      <c r="A160" s="125" t="s">
        <v>712</v>
      </c>
      <c r="B160" s="126" t="s">
        <v>713</v>
      </c>
      <c r="C160" s="127">
        <v>28677</v>
      </c>
      <c r="D160" s="27"/>
    </row>
    <row r="161" spans="1:4" ht="15.75" thickBot="1" x14ac:dyDescent="0.3">
      <c r="A161" s="125" t="s">
        <v>714</v>
      </c>
      <c r="B161" s="126" t="s">
        <v>715</v>
      </c>
      <c r="C161" s="127">
        <v>332094</v>
      </c>
      <c r="D161" s="27"/>
    </row>
    <row r="162" spans="1:4" ht="15.75" thickBot="1" x14ac:dyDescent="0.3">
      <c r="A162" s="125" t="s">
        <v>716</v>
      </c>
      <c r="B162" s="126" t="s">
        <v>717</v>
      </c>
      <c r="C162" s="127">
        <v>8407</v>
      </c>
      <c r="D162" s="27"/>
    </row>
    <row r="163" spans="1:4" ht="15.75" thickBot="1" x14ac:dyDescent="0.3">
      <c r="A163" s="125" t="s">
        <v>718</v>
      </c>
      <c r="B163" s="126" t="s">
        <v>719</v>
      </c>
      <c r="C163" s="127">
        <v>0</v>
      </c>
      <c r="D163" s="27"/>
    </row>
    <row r="164" spans="1:4" ht="15.75" thickBot="1" x14ac:dyDescent="0.3">
      <c r="A164" s="125" t="s">
        <v>720</v>
      </c>
      <c r="B164" s="126" t="s">
        <v>721</v>
      </c>
      <c r="C164" s="127">
        <v>3399981</v>
      </c>
      <c r="D164" s="27"/>
    </row>
    <row r="165" spans="1:4" ht="15.75" thickBot="1" x14ac:dyDescent="0.3">
      <c r="A165" s="125" t="s">
        <v>722</v>
      </c>
      <c r="B165" s="126" t="s">
        <v>723</v>
      </c>
      <c r="C165" s="127">
        <v>4359422</v>
      </c>
      <c r="D165" s="27"/>
    </row>
    <row r="166" spans="1:4" ht="15.75" thickBot="1" x14ac:dyDescent="0.3">
      <c r="A166" s="120">
        <v>4.4000000000000004</v>
      </c>
      <c r="B166" s="124" t="s">
        <v>724</v>
      </c>
      <c r="C166" s="122">
        <v>12023370</v>
      </c>
      <c r="D166" s="27"/>
    </row>
    <row r="167" spans="1:4" ht="15.75" thickBot="1" x14ac:dyDescent="0.3">
      <c r="A167" s="123" t="s">
        <v>725</v>
      </c>
      <c r="B167" s="124" t="s">
        <v>726</v>
      </c>
      <c r="C167" s="122">
        <v>12023370</v>
      </c>
      <c r="D167" s="27"/>
    </row>
    <row r="168" spans="1:4" ht="15.75" thickBot="1" x14ac:dyDescent="0.3">
      <c r="A168" s="125" t="s">
        <v>727</v>
      </c>
      <c r="B168" s="126" t="s">
        <v>728</v>
      </c>
      <c r="C168" s="127">
        <v>692994</v>
      </c>
      <c r="D168" s="27"/>
    </row>
    <row r="169" spans="1:4" ht="15.75" thickBot="1" x14ac:dyDescent="0.3">
      <c r="A169" s="125" t="s">
        <v>729</v>
      </c>
      <c r="B169" s="126" t="s">
        <v>730</v>
      </c>
      <c r="C169" s="127">
        <v>887357</v>
      </c>
      <c r="D169" s="27"/>
    </row>
    <row r="170" spans="1:4" ht="15.75" thickBot="1" x14ac:dyDescent="0.3">
      <c r="A170" s="125" t="s">
        <v>731</v>
      </c>
      <c r="B170" s="126" t="s">
        <v>732</v>
      </c>
      <c r="C170" s="127">
        <v>0</v>
      </c>
      <c r="D170" s="27"/>
    </row>
    <row r="171" spans="1:4" ht="15.75" thickBot="1" x14ac:dyDescent="0.3">
      <c r="A171" s="125" t="s">
        <v>733</v>
      </c>
      <c r="B171" s="126" t="s">
        <v>734</v>
      </c>
      <c r="C171" s="127">
        <v>10443019</v>
      </c>
      <c r="D171" s="27"/>
    </row>
    <row r="172" spans="1:4" ht="15.75" thickBot="1" x14ac:dyDescent="0.3">
      <c r="A172" s="125" t="s">
        <v>735</v>
      </c>
      <c r="B172" s="126" t="s">
        <v>736</v>
      </c>
      <c r="C172" s="127">
        <v>0</v>
      </c>
      <c r="D172" s="27"/>
    </row>
    <row r="173" spans="1:4" ht="15.75" thickBot="1" x14ac:dyDescent="0.3">
      <c r="A173" s="120">
        <v>4.5</v>
      </c>
      <c r="B173" s="124" t="s">
        <v>737</v>
      </c>
      <c r="C173" s="122">
        <v>42894491</v>
      </c>
      <c r="D173" s="27"/>
    </row>
    <row r="174" spans="1:4" ht="15.75" thickBot="1" x14ac:dyDescent="0.3">
      <c r="A174" s="123" t="s">
        <v>738</v>
      </c>
      <c r="B174" s="124" t="s">
        <v>474</v>
      </c>
      <c r="C174" s="122">
        <v>14265041</v>
      </c>
      <c r="D174" s="27"/>
    </row>
    <row r="175" spans="1:4" ht="15.75" thickBot="1" x14ac:dyDescent="0.3">
      <c r="A175" s="125" t="s">
        <v>739</v>
      </c>
      <c r="B175" s="126" t="s">
        <v>476</v>
      </c>
      <c r="C175" s="127">
        <v>14265041</v>
      </c>
      <c r="D175" s="27"/>
    </row>
    <row r="176" spans="1:4" ht="15.75" thickBot="1" x14ac:dyDescent="0.3">
      <c r="A176" s="123" t="s">
        <v>740</v>
      </c>
      <c r="B176" s="124" t="s">
        <v>477</v>
      </c>
      <c r="C176" s="122">
        <v>25083162</v>
      </c>
      <c r="D176" s="27"/>
    </row>
    <row r="177" spans="1:4" ht="15.75" thickBot="1" x14ac:dyDescent="0.3">
      <c r="A177" s="125" t="s">
        <v>741</v>
      </c>
      <c r="B177" s="126" t="s">
        <v>479</v>
      </c>
      <c r="C177" s="127">
        <v>25083162</v>
      </c>
      <c r="D177" s="27"/>
    </row>
    <row r="178" spans="1:4" ht="15.75" thickBot="1" x14ac:dyDescent="0.3">
      <c r="A178" s="123" t="s">
        <v>742</v>
      </c>
      <c r="B178" s="124" t="s">
        <v>481</v>
      </c>
      <c r="C178" s="122">
        <v>1572758</v>
      </c>
      <c r="D178" s="27"/>
    </row>
    <row r="179" spans="1:4" ht="15.75" thickBot="1" x14ac:dyDescent="0.3">
      <c r="A179" s="125" t="s">
        <v>743</v>
      </c>
      <c r="B179" s="126" t="s">
        <v>483</v>
      </c>
      <c r="C179" s="127">
        <v>1572758</v>
      </c>
      <c r="D179" s="27"/>
    </row>
    <row r="180" spans="1:4" ht="15.75" thickBot="1" x14ac:dyDescent="0.3">
      <c r="A180" s="123" t="s">
        <v>744</v>
      </c>
      <c r="B180" s="124" t="s">
        <v>485</v>
      </c>
      <c r="C180" s="122">
        <v>1757432</v>
      </c>
      <c r="D180" s="27"/>
    </row>
    <row r="181" spans="1:4" ht="15.75" thickBot="1" x14ac:dyDescent="0.3">
      <c r="A181" s="125" t="s">
        <v>745</v>
      </c>
      <c r="B181" s="126" t="s">
        <v>487</v>
      </c>
      <c r="C181" s="127">
        <v>1757432</v>
      </c>
      <c r="D181" s="27"/>
    </row>
    <row r="182" spans="1:4" ht="15.75" thickBot="1" x14ac:dyDescent="0.3">
      <c r="A182" s="125" t="s">
        <v>746</v>
      </c>
      <c r="B182" s="126" t="s">
        <v>489</v>
      </c>
      <c r="C182" s="127">
        <v>0</v>
      </c>
      <c r="D182" s="27"/>
    </row>
    <row r="183" spans="1:4" ht="15.75" thickBot="1" x14ac:dyDescent="0.3">
      <c r="A183" s="125" t="s">
        <v>747</v>
      </c>
      <c r="B183" s="126" t="s">
        <v>491</v>
      </c>
      <c r="C183" s="127">
        <v>0</v>
      </c>
      <c r="D183" s="27"/>
    </row>
    <row r="184" spans="1:4" ht="15.75" thickBot="1" x14ac:dyDescent="0.3">
      <c r="A184" s="123" t="s">
        <v>748</v>
      </c>
      <c r="B184" s="124" t="s">
        <v>493</v>
      </c>
      <c r="C184" s="122">
        <v>216098</v>
      </c>
      <c r="D184" s="27"/>
    </row>
    <row r="185" spans="1:4" ht="15.75" thickBot="1" x14ac:dyDescent="0.3">
      <c r="A185" s="125" t="s">
        <v>749</v>
      </c>
      <c r="B185" s="126" t="s">
        <v>493</v>
      </c>
      <c r="C185" s="127">
        <v>216098</v>
      </c>
      <c r="D185" s="27"/>
    </row>
    <row r="186" spans="1:4" ht="15.75" thickBot="1" x14ac:dyDescent="0.3">
      <c r="A186" s="123" t="s">
        <v>750</v>
      </c>
      <c r="B186" s="124" t="s">
        <v>496</v>
      </c>
      <c r="C186" s="122">
        <v>0</v>
      </c>
      <c r="D186" s="27"/>
    </row>
    <row r="187" spans="1:4" ht="15.75" thickBot="1" x14ac:dyDescent="0.3">
      <c r="A187" s="125" t="s">
        <v>751</v>
      </c>
      <c r="B187" s="126" t="s">
        <v>498</v>
      </c>
      <c r="C187" s="127">
        <v>0</v>
      </c>
      <c r="D187" s="27"/>
    </row>
    <row r="188" spans="1:4" ht="15.75" thickBot="1" x14ac:dyDescent="0.3">
      <c r="A188" s="120">
        <v>4.9000000000000004</v>
      </c>
      <c r="B188" s="124" t="s">
        <v>752</v>
      </c>
      <c r="C188" s="122">
        <v>0</v>
      </c>
      <c r="D188" s="27"/>
    </row>
    <row r="189" spans="1:4" ht="15.75" thickBot="1" x14ac:dyDescent="0.3">
      <c r="A189" s="123" t="s">
        <v>753</v>
      </c>
      <c r="B189" s="124" t="s">
        <v>754</v>
      </c>
      <c r="C189" s="122">
        <v>0</v>
      </c>
      <c r="D189" s="27"/>
    </row>
    <row r="190" spans="1:4" ht="15.75" thickBot="1" x14ac:dyDescent="0.3">
      <c r="A190" s="125" t="s">
        <v>755</v>
      </c>
      <c r="B190" s="126" t="s">
        <v>756</v>
      </c>
      <c r="C190" s="127">
        <v>0</v>
      </c>
      <c r="D190" s="27"/>
    </row>
    <row r="191" spans="1:4" ht="15.75" thickBot="1" x14ac:dyDescent="0.3">
      <c r="A191" s="128">
        <v>5</v>
      </c>
      <c r="B191" s="129" t="s">
        <v>757</v>
      </c>
      <c r="C191" s="130">
        <v>27836275</v>
      </c>
      <c r="D191" s="27"/>
    </row>
    <row r="192" spans="1:4" ht="15.75" thickBot="1" x14ac:dyDescent="0.3">
      <c r="A192" s="120">
        <v>5.0999999999999996</v>
      </c>
      <c r="B192" s="124" t="s">
        <v>757</v>
      </c>
      <c r="C192" s="122">
        <v>27836275</v>
      </c>
      <c r="D192" s="27"/>
    </row>
    <row r="193" spans="1:4" ht="15.75" thickBot="1" x14ac:dyDescent="0.3">
      <c r="A193" s="123" t="s">
        <v>758</v>
      </c>
      <c r="B193" s="124" t="s">
        <v>759</v>
      </c>
      <c r="C193" s="122">
        <v>662667</v>
      </c>
      <c r="D193" s="27"/>
    </row>
    <row r="194" spans="1:4" ht="15.75" thickBot="1" x14ac:dyDescent="0.3">
      <c r="A194" s="125" t="s">
        <v>760</v>
      </c>
      <c r="B194" s="126" t="s">
        <v>549</v>
      </c>
      <c r="C194" s="127">
        <v>0</v>
      </c>
      <c r="D194" s="27"/>
    </row>
    <row r="195" spans="1:4" ht="15.75" thickBot="1" x14ac:dyDescent="0.3">
      <c r="A195" s="125" t="s">
        <v>761</v>
      </c>
      <c r="B195" s="126" t="s">
        <v>551</v>
      </c>
      <c r="C195" s="127">
        <v>0</v>
      </c>
      <c r="D195" s="27"/>
    </row>
    <row r="196" spans="1:4" ht="15.75" thickBot="1" x14ac:dyDescent="0.3">
      <c r="A196" s="125" t="s">
        <v>762</v>
      </c>
      <c r="B196" s="126" t="s">
        <v>553</v>
      </c>
      <c r="C196" s="127">
        <v>0</v>
      </c>
      <c r="D196" s="27"/>
    </row>
    <row r="197" spans="1:4" ht="15.75" thickBot="1" x14ac:dyDescent="0.3">
      <c r="A197" s="125" t="s">
        <v>763</v>
      </c>
      <c r="B197" s="126" t="s">
        <v>555</v>
      </c>
      <c r="C197" s="127">
        <v>0</v>
      </c>
      <c r="D197" s="27"/>
    </row>
    <row r="198" spans="1:4" ht="15.75" thickBot="1" x14ac:dyDescent="0.3">
      <c r="A198" s="125" t="s">
        <v>764</v>
      </c>
      <c r="B198" s="126" t="s">
        <v>557</v>
      </c>
      <c r="C198" s="127">
        <v>662667</v>
      </c>
      <c r="D198" s="27"/>
    </row>
    <row r="199" spans="1:4" ht="15.75" thickBot="1" x14ac:dyDescent="0.3">
      <c r="A199" s="123" t="s">
        <v>765</v>
      </c>
      <c r="B199" s="124" t="s">
        <v>766</v>
      </c>
      <c r="C199" s="122">
        <v>0</v>
      </c>
      <c r="D199" s="27"/>
    </row>
    <row r="200" spans="1:4" ht="15.75" thickBot="1" x14ac:dyDescent="0.3">
      <c r="A200" s="125" t="s">
        <v>767</v>
      </c>
      <c r="B200" s="126" t="s">
        <v>539</v>
      </c>
      <c r="C200" s="127">
        <v>0</v>
      </c>
      <c r="D200" s="27"/>
    </row>
    <row r="201" spans="1:4" ht="15.75" thickBot="1" x14ac:dyDescent="0.3">
      <c r="A201" s="125" t="s">
        <v>768</v>
      </c>
      <c r="B201" s="126" t="s">
        <v>541</v>
      </c>
      <c r="C201" s="127">
        <v>0</v>
      </c>
      <c r="D201" s="27"/>
    </row>
    <row r="202" spans="1:4" ht="15.75" thickBot="1" x14ac:dyDescent="0.3">
      <c r="A202" s="125" t="s">
        <v>769</v>
      </c>
      <c r="B202" s="126" t="s">
        <v>543</v>
      </c>
      <c r="C202" s="127">
        <v>0</v>
      </c>
      <c r="D202" s="27"/>
    </row>
    <row r="203" spans="1:4" ht="15.75" thickBot="1" x14ac:dyDescent="0.3">
      <c r="A203" s="125" t="s">
        <v>770</v>
      </c>
      <c r="B203" s="126" t="s">
        <v>771</v>
      </c>
      <c r="C203" s="127">
        <v>0</v>
      </c>
      <c r="D203" s="27"/>
    </row>
    <row r="204" spans="1:4" ht="15.75" thickBot="1" x14ac:dyDescent="0.3">
      <c r="A204" s="123" t="s">
        <v>772</v>
      </c>
      <c r="B204" s="124" t="s">
        <v>773</v>
      </c>
      <c r="C204" s="122">
        <v>27173608</v>
      </c>
      <c r="D204" s="27"/>
    </row>
    <row r="205" spans="1:4" ht="15.75" thickBot="1" x14ac:dyDescent="0.3">
      <c r="A205" s="125" t="s">
        <v>774</v>
      </c>
      <c r="B205" s="126" t="s">
        <v>775</v>
      </c>
      <c r="C205" s="127">
        <v>11387472</v>
      </c>
      <c r="D205" s="27"/>
    </row>
    <row r="206" spans="1:4" ht="15.75" thickBot="1" x14ac:dyDescent="0.3">
      <c r="A206" s="125" t="s">
        <v>776</v>
      </c>
      <c r="B206" s="126" t="s">
        <v>777</v>
      </c>
      <c r="C206" s="127">
        <v>204580</v>
      </c>
      <c r="D206" s="27"/>
    </row>
    <row r="207" spans="1:4" ht="15.75" thickBot="1" x14ac:dyDescent="0.3">
      <c r="A207" s="125" t="s">
        <v>778</v>
      </c>
      <c r="B207" s="126" t="s">
        <v>779</v>
      </c>
      <c r="C207" s="127">
        <v>0</v>
      </c>
      <c r="D207" s="27"/>
    </row>
    <row r="208" spans="1:4" ht="15.75" thickBot="1" x14ac:dyDescent="0.3">
      <c r="A208" s="125" t="s">
        <v>780</v>
      </c>
      <c r="B208" s="126" t="s">
        <v>781</v>
      </c>
      <c r="C208" s="127">
        <v>0</v>
      </c>
      <c r="D208" s="27"/>
    </row>
    <row r="209" spans="1:4" ht="15.75" thickBot="1" x14ac:dyDescent="0.3">
      <c r="A209" s="125" t="s">
        <v>782</v>
      </c>
      <c r="B209" s="126" t="s">
        <v>783</v>
      </c>
      <c r="C209" s="127">
        <v>0</v>
      </c>
      <c r="D209" s="27"/>
    </row>
    <row r="210" spans="1:4" ht="15.75" thickBot="1" x14ac:dyDescent="0.3">
      <c r="A210" s="125" t="s">
        <v>784</v>
      </c>
      <c r="B210" s="126" t="s">
        <v>785</v>
      </c>
      <c r="C210" s="127">
        <v>0</v>
      </c>
      <c r="D210" s="27"/>
    </row>
    <row r="211" spans="1:4" ht="15.75" thickBot="1" x14ac:dyDescent="0.3">
      <c r="A211" s="125" t="s">
        <v>786</v>
      </c>
      <c r="B211" s="126" t="s">
        <v>787</v>
      </c>
      <c r="C211" s="127">
        <v>0</v>
      </c>
      <c r="D211" s="27"/>
    </row>
    <row r="212" spans="1:4" ht="15.75" thickBot="1" x14ac:dyDescent="0.3">
      <c r="A212" s="125" t="s">
        <v>788</v>
      </c>
      <c r="B212" s="126" t="s">
        <v>789</v>
      </c>
      <c r="C212" s="127">
        <v>28566</v>
      </c>
      <c r="D212" s="27"/>
    </row>
    <row r="213" spans="1:4" ht="15.75" thickBot="1" x14ac:dyDescent="0.3">
      <c r="A213" s="125" t="s">
        <v>790</v>
      </c>
      <c r="B213" s="126" t="s">
        <v>791</v>
      </c>
      <c r="C213" s="127">
        <v>15552990</v>
      </c>
      <c r="D213" s="27"/>
    </row>
    <row r="214" spans="1:4" ht="15.75" thickBot="1" x14ac:dyDescent="0.3">
      <c r="A214" s="120">
        <v>5.9</v>
      </c>
      <c r="B214" s="124" t="s">
        <v>792</v>
      </c>
      <c r="C214" s="122">
        <v>0</v>
      </c>
      <c r="D214" s="27"/>
    </row>
    <row r="215" spans="1:4" ht="15.75" thickBot="1" x14ac:dyDescent="0.3">
      <c r="A215" s="128">
        <v>6</v>
      </c>
      <c r="B215" s="129" t="s">
        <v>793</v>
      </c>
      <c r="C215" s="130">
        <v>58499076</v>
      </c>
      <c r="D215" s="27"/>
    </row>
    <row r="216" spans="1:4" ht="15.75" thickBot="1" x14ac:dyDescent="0.3">
      <c r="A216" s="120">
        <v>6.1</v>
      </c>
      <c r="B216" s="124" t="s">
        <v>793</v>
      </c>
      <c r="C216" s="122">
        <v>52085186</v>
      </c>
      <c r="D216" s="27"/>
    </row>
    <row r="217" spans="1:4" ht="15.75" thickBot="1" x14ac:dyDescent="0.3">
      <c r="A217" s="123" t="s">
        <v>794</v>
      </c>
      <c r="B217" s="124" t="s">
        <v>477</v>
      </c>
      <c r="C217" s="122">
        <v>15359859</v>
      </c>
      <c r="D217" s="27"/>
    </row>
    <row r="218" spans="1:4" ht="15.75" thickBot="1" x14ac:dyDescent="0.3">
      <c r="A218" s="125" t="s">
        <v>795</v>
      </c>
      <c r="B218" s="126" t="s">
        <v>479</v>
      </c>
      <c r="C218" s="127">
        <v>15359859</v>
      </c>
      <c r="D218" s="27"/>
    </row>
    <row r="219" spans="1:4" ht="15.75" thickBot="1" x14ac:dyDescent="0.3">
      <c r="A219" s="123" t="s">
        <v>796</v>
      </c>
      <c r="B219" s="124" t="s">
        <v>797</v>
      </c>
      <c r="C219" s="122">
        <v>1285277</v>
      </c>
      <c r="D219" s="27"/>
    </row>
    <row r="220" spans="1:4" ht="15.75" thickBot="1" x14ac:dyDescent="0.3">
      <c r="A220" s="125" t="s">
        <v>798</v>
      </c>
      <c r="B220" s="126" t="s">
        <v>797</v>
      </c>
      <c r="C220" s="127">
        <v>1285277</v>
      </c>
      <c r="D220" s="27"/>
    </row>
    <row r="221" spans="1:4" ht="15.75" thickBot="1" x14ac:dyDescent="0.3">
      <c r="A221" s="123" t="s">
        <v>799</v>
      </c>
      <c r="B221" s="124" t="s">
        <v>800</v>
      </c>
      <c r="C221" s="122">
        <v>0</v>
      </c>
      <c r="D221" s="27"/>
    </row>
    <row r="222" spans="1:4" ht="15.75" thickBot="1" x14ac:dyDescent="0.3">
      <c r="A222" s="125" t="s">
        <v>801</v>
      </c>
      <c r="B222" s="126" t="s">
        <v>800</v>
      </c>
      <c r="C222" s="127">
        <v>0</v>
      </c>
      <c r="D222" s="27"/>
    </row>
    <row r="223" spans="1:4" ht="15.75" thickBot="1" x14ac:dyDescent="0.3">
      <c r="A223" s="123" t="s">
        <v>802</v>
      </c>
      <c r="B223" s="124" t="s">
        <v>803</v>
      </c>
      <c r="C223" s="122">
        <v>0</v>
      </c>
      <c r="D223" s="27"/>
    </row>
    <row r="224" spans="1:4" ht="15.75" thickBot="1" x14ac:dyDescent="0.3">
      <c r="A224" s="125" t="s">
        <v>804</v>
      </c>
      <c r="B224" s="126" t="s">
        <v>805</v>
      </c>
      <c r="C224" s="127">
        <v>0</v>
      </c>
      <c r="D224" s="27"/>
    </row>
    <row r="225" spans="1:4" ht="15.75" thickBot="1" x14ac:dyDescent="0.3">
      <c r="A225" s="123" t="s">
        <v>806</v>
      </c>
      <c r="B225" s="124" t="s">
        <v>807</v>
      </c>
      <c r="C225" s="122">
        <v>0</v>
      </c>
      <c r="D225" s="27"/>
    </row>
    <row r="226" spans="1:4" ht="15.75" thickBot="1" x14ac:dyDescent="0.3">
      <c r="A226" s="125" t="s">
        <v>808</v>
      </c>
      <c r="B226" s="126" t="s">
        <v>807</v>
      </c>
      <c r="C226" s="127">
        <v>0</v>
      </c>
      <c r="D226" s="27"/>
    </row>
    <row r="227" spans="1:4" ht="15.75" thickBot="1" x14ac:dyDescent="0.3">
      <c r="A227" s="123" t="s">
        <v>809</v>
      </c>
      <c r="B227" s="124" t="s">
        <v>810</v>
      </c>
      <c r="C227" s="122">
        <v>0</v>
      </c>
      <c r="D227" s="27"/>
    </row>
    <row r="228" spans="1:4" ht="15.75" thickBot="1" x14ac:dyDescent="0.3">
      <c r="A228" s="125" t="s">
        <v>811</v>
      </c>
      <c r="B228" s="126" t="s">
        <v>810</v>
      </c>
      <c r="C228" s="127">
        <v>0</v>
      </c>
      <c r="D228" s="27"/>
    </row>
    <row r="229" spans="1:4" ht="15.75" thickBot="1" x14ac:dyDescent="0.3">
      <c r="A229" s="123" t="s">
        <v>812</v>
      </c>
      <c r="B229" s="124" t="s">
        <v>813</v>
      </c>
      <c r="C229" s="122">
        <v>35440050</v>
      </c>
      <c r="D229" s="27"/>
    </row>
    <row r="230" spans="1:4" ht="15.75" thickBot="1" x14ac:dyDescent="0.3">
      <c r="A230" s="125" t="s">
        <v>814</v>
      </c>
      <c r="B230" s="126" t="s">
        <v>815</v>
      </c>
      <c r="C230" s="127">
        <v>35440050</v>
      </c>
      <c r="D230" s="27"/>
    </row>
    <row r="231" spans="1:4" ht="15.75" thickBot="1" x14ac:dyDescent="0.3">
      <c r="A231" s="120">
        <v>6.2</v>
      </c>
      <c r="B231" s="124" t="s">
        <v>816</v>
      </c>
      <c r="C231" s="122">
        <v>0</v>
      </c>
      <c r="D231" s="27"/>
    </row>
    <row r="232" spans="1:4" ht="15.75" thickBot="1" x14ac:dyDescent="0.3">
      <c r="A232" s="120">
        <v>6.3</v>
      </c>
      <c r="B232" s="124" t="s">
        <v>817</v>
      </c>
      <c r="C232" s="122">
        <v>6413890</v>
      </c>
      <c r="D232" s="27"/>
    </row>
    <row r="233" spans="1:4" ht="15.75" thickBot="1" x14ac:dyDescent="0.3">
      <c r="A233" s="123" t="s">
        <v>818</v>
      </c>
      <c r="B233" s="124" t="s">
        <v>496</v>
      </c>
      <c r="C233" s="122">
        <v>6413890</v>
      </c>
      <c r="D233" s="27"/>
    </row>
    <row r="234" spans="1:4" ht="15.75" thickBot="1" x14ac:dyDescent="0.3">
      <c r="A234" s="125" t="s">
        <v>819</v>
      </c>
      <c r="B234" s="126" t="s">
        <v>820</v>
      </c>
      <c r="C234" s="127">
        <v>6413890</v>
      </c>
      <c r="D234" s="27"/>
    </row>
    <row r="235" spans="1:4" ht="15.75" thickBot="1" x14ac:dyDescent="0.3">
      <c r="A235" s="120">
        <v>6.9</v>
      </c>
      <c r="B235" s="124" t="s">
        <v>821</v>
      </c>
      <c r="C235" s="122">
        <v>0</v>
      </c>
      <c r="D235" s="27"/>
    </row>
    <row r="236" spans="1:4" ht="15.75" thickBot="1" x14ac:dyDescent="0.3">
      <c r="A236" s="120" t="s">
        <v>822</v>
      </c>
      <c r="B236" s="124" t="s">
        <v>823</v>
      </c>
      <c r="C236" s="122">
        <v>0</v>
      </c>
      <c r="D236" s="27"/>
    </row>
    <row r="237" spans="1:4" ht="15.75" thickBot="1" x14ac:dyDescent="0.3">
      <c r="A237" s="125" t="s">
        <v>824</v>
      </c>
      <c r="B237" s="126" t="s">
        <v>825</v>
      </c>
      <c r="C237" s="127">
        <v>0</v>
      </c>
      <c r="D237" s="27"/>
    </row>
    <row r="238" spans="1:4" ht="15.75" thickBot="1" x14ac:dyDescent="0.3">
      <c r="A238" s="128">
        <v>7</v>
      </c>
      <c r="B238" s="129" t="s">
        <v>826</v>
      </c>
      <c r="C238" s="130">
        <v>0</v>
      </c>
      <c r="D238" s="27"/>
    </row>
    <row r="239" spans="1:4" ht="15.75" thickBot="1" x14ac:dyDescent="0.3">
      <c r="A239" s="120">
        <v>7.1</v>
      </c>
      <c r="B239" s="124" t="s">
        <v>827</v>
      </c>
      <c r="C239" s="122">
        <v>0</v>
      </c>
      <c r="D239" s="27"/>
    </row>
    <row r="240" spans="1:4" ht="15.75" thickBot="1" x14ac:dyDescent="0.3">
      <c r="A240" s="120">
        <v>7.2</v>
      </c>
      <c r="B240" s="124" t="s">
        <v>828</v>
      </c>
      <c r="C240" s="122">
        <v>0</v>
      </c>
      <c r="D240" s="27"/>
    </row>
    <row r="241" spans="1:4" ht="15.75" thickBot="1" x14ac:dyDescent="0.3">
      <c r="A241" s="120">
        <v>7.3</v>
      </c>
      <c r="B241" s="124" t="s">
        <v>829</v>
      </c>
      <c r="C241" s="122">
        <v>0</v>
      </c>
      <c r="D241" s="27"/>
    </row>
    <row r="242" spans="1:4" ht="15.75" thickBot="1" x14ac:dyDescent="0.3">
      <c r="A242" s="120">
        <v>7.4</v>
      </c>
      <c r="B242" s="124" t="s">
        <v>830</v>
      </c>
      <c r="C242" s="122">
        <v>0</v>
      </c>
      <c r="D242" s="27"/>
    </row>
    <row r="243" spans="1:4" ht="15.75" thickBot="1" x14ac:dyDescent="0.3">
      <c r="A243" s="120">
        <v>7.5</v>
      </c>
      <c r="B243" s="124" t="s">
        <v>831</v>
      </c>
      <c r="C243" s="122">
        <v>0</v>
      </c>
      <c r="D243" s="27"/>
    </row>
    <row r="244" spans="1:4" ht="15.75" thickBot="1" x14ac:dyDescent="0.3">
      <c r="A244" s="120">
        <v>7.6</v>
      </c>
      <c r="B244" s="124" t="s">
        <v>832</v>
      </c>
      <c r="C244" s="122">
        <v>0</v>
      </c>
      <c r="D244" s="27"/>
    </row>
    <row r="245" spans="1:4" ht="15.75" thickBot="1" x14ac:dyDescent="0.3">
      <c r="A245" s="120">
        <v>7.7</v>
      </c>
      <c r="B245" s="124" t="s">
        <v>833</v>
      </c>
      <c r="C245" s="122">
        <v>0</v>
      </c>
      <c r="D245" s="27"/>
    </row>
    <row r="246" spans="1:4" ht="15.75" thickBot="1" x14ac:dyDescent="0.3">
      <c r="A246" s="120">
        <v>7.8</v>
      </c>
      <c r="B246" s="124" t="s">
        <v>834</v>
      </c>
      <c r="C246" s="122">
        <v>0</v>
      </c>
      <c r="D246" s="27"/>
    </row>
    <row r="247" spans="1:4" ht="15.75" thickBot="1" x14ac:dyDescent="0.3">
      <c r="A247" s="120">
        <v>7.9</v>
      </c>
      <c r="B247" s="124" t="s">
        <v>835</v>
      </c>
      <c r="C247" s="122">
        <v>0</v>
      </c>
      <c r="D247" s="27"/>
    </row>
    <row r="248" spans="1:4" ht="15.75" thickBot="1" x14ac:dyDescent="0.3">
      <c r="A248" s="120" t="s">
        <v>836</v>
      </c>
      <c r="B248" s="124" t="s">
        <v>837</v>
      </c>
      <c r="C248" s="122">
        <v>0</v>
      </c>
      <c r="D248" s="27"/>
    </row>
    <row r="249" spans="1:4" ht="15.75" thickBot="1" x14ac:dyDescent="0.3">
      <c r="A249" s="125" t="s">
        <v>838</v>
      </c>
      <c r="B249" s="126" t="s">
        <v>839</v>
      </c>
      <c r="C249" s="127">
        <v>0</v>
      </c>
      <c r="D249" s="27"/>
    </row>
    <row r="250" spans="1:4" ht="15.75" thickBot="1" x14ac:dyDescent="0.3">
      <c r="A250" s="128">
        <v>8</v>
      </c>
      <c r="B250" s="129" t="s">
        <v>840</v>
      </c>
      <c r="C250" s="130">
        <v>1267285171</v>
      </c>
      <c r="D250" s="27"/>
    </row>
    <row r="251" spans="1:4" ht="15.75" thickBot="1" x14ac:dyDescent="0.3">
      <c r="A251" s="120">
        <v>8.1</v>
      </c>
      <c r="B251" s="124" t="s">
        <v>841</v>
      </c>
      <c r="C251" s="122">
        <v>787139059</v>
      </c>
      <c r="D251" s="27"/>
    </row>
    <row r="252" spans="1:4" ht="15.75" thickBot="1" x14ac:dyDescent="0.3">
      <c r="A252" s="123" t="s">
        <v>842</v>
      </c>
      <c r="B252" s="124" t="s">
        <v>843</v>
      </c>
      <c r="C252" s="122">
        <v>669091135</v>
      </c>
      <c r="D252" s="27"/>
    </row>
    <row r="253" spans="1:4" ht="15.75" thickBot="1" x14ac:dyDescent="0.3">
      <c r="A253" s="125" t="s">
        <v>844</v>
      </c>
      <c r="B253" s="126" t="s">
        <v>845</v>
      </c>
      <c r="C253" s="127">
        <v>325859182</v>
      </c>
      <c r="D253" s="27"/>
    </row>
    <row r="254" spans="1:4" ht="15.75" thickBot="1" x14ac:dyDescent="0.3">
      <c r="A254" s="125" t="s">
        <v>846</v>
      </c>
      <c r="B254" s="126" t="s">
        <v>847</v>
      </c>
      <c r="C254" s="127">
        <v>56256749</v>
      </c>
      <c r="D254" s="27"/>
    </row>
    <row r="255" spans="1:4" ht="15.75" thickBot="1" x14ac:dyDescent="0.3">
      <c r="A255" s="125" t="s">
        <v>848</v>
      </c>
      <c r="B255" s="126" t="s">
        <v>849</v>
      </c>
      <c r="C255" s="127">
        <v>35278883</v>
      </c>
      <c r="D255" s="27"/>
    </row>
    <row r="256" spans="1:4" ht="15.75" thickBot="1" x14ac:dyDescent="0.3">
      <c r="A256" s="125" t="s">
        <v>850</v>
      </c>
      <c r="B256" s="126" t="s">
        <v>851</v>
      </c>
      <c r="C256" s="127">
        <v>8255142</v>
      </c>
      <c r="D256" s="27"/>
    </row>
    <row r="257" spans="1:4" ht="15.75" thickBot="1" x14ac:dyDescent="0.3">
      <c r="A257" s="125" t="s">
        <v>852</v>
      </c>
      <c r="B257" s="126" t="s">
        <v>853</v>
      </c>
      <c r="C257" s="127">
        <v>20117698</v>
      </c>
      <c r="D257" s="27"/>
    </row>
    <row r="258" spans="1:4" ht="15.75" thickBot="1" x14ac:dyDescent="0.3">
      <c r="A258" s="125" t="s">
        <v>854</v>
      </c>
      <c r="B258" s="126" t="s">
        <v>855</v>
      </c>
      <c r="C258" s="127">
        <v>122299861</v>
      </c>
      <c r="D258" s="27"/>
    </row>
    <row r="259" spans="1:4" ht="15.75" thickBot="1" x14ac:dyDescent="0.3">
      <c r="A259" s="125" t="s">
        <v>856</v>
      </c>
      <c r="B259" s="126" t="s">
        <v>857</v>
      </c>
      <c r="C259" s="127">
        <v>101023620</v>
      </c>
      <c r="D259" s="27"/>
    </row>
    <row r="260" spans="1:4" ht="15.75" thickBot="1" x14ac:dyDescent="0.3">
      <c r="A260" s="123" t="s">
        <v>858</v>
      </c>
      <c r="B260" s="124" t="s">
        <v>859</v>
      </c>
      <c r="C260" s="122">
        <v>118047924</v>
      </c>
      <c r="D260" s="27"/>
    </row>
    <row r="261" spans="1:4" ht="15.75" thickBot="1" x14ac:dyDescent="0.3">
      <c r="A261" s="125" t="s">
        <v>860</v>
      </c>
      <c r="B261" s="126" t="s">
        <v>861</v>
      </c>
      <c r="C261" s="127">
        <v>118047924</v>
      </c>
      <c r="D261" s="27"/>
    </row>
    <row r="262" spans="1:4" ht="15.75" thickBot="1" x14ac:dyDescent="0.3">
      <c r="A262" s="120">
        <v>8.1999999999999993</v>
      </c>
      <c r="B262" s="124" t="s">
        <v>862</v>
      </c>
      <c r="C262" s="122">
        <v>471296586</v>
      </c>
      <c r="D262" s="27"/>
    </row>
    <row r="263" spans="1:4" ht="15.75" thickBot="1" x14ac:dyDescent="0.3">
      <c r="A263" s="123" t="s">
        <v>863</v>
      </c>
      <c r="B263" s="124" t="s">
        <v>864</v>
      </c>
      <c r="C263" s="122">
        <v>471296586</v>
      </c>
      <c r="D263" s="27"/>
    </row>
    <row r="264" spans="1:4" ht="15.75" thickBot="1" x14ac:dyDescent="0.3">
      <c r="A264" s="125" t="s">
        <v>865</v>
      </c>
      <c r="B264" s="126" t="s">
        <v>866</v>
      </c>
      <c r="C264" s="127">
        <v>52932308</v>
      </c>
      <c r="D264" s="27"/>
    </row>
    <row r="265" spans="1:4" ht="15.75" thickBot="1" x14ac:dyDescent="0.3">
      <c r="A265" s="125" t="s">
        <v>867</v>
      </c>
      <c r="B265" s="126" t="s">
        <v>868</v>
      </c>
      <c r="C265" s="127">
        <v>159359</v>
      </c>
      <c r="D265" s="27"/>
    </row>
    <row r="266" spans="1:4" ht="15.75" thickBot="1" x14ac:dyDescent="0.3">
      <c r="A266" s="125" t="s">
        <v>869</v>
      </c>
      <c r="B266" s="126" t="s">
        <v>870</v>
      </c>
      <c r="C266" s="127">
        <v>416686649</v>
      </c>
      <c r="D266" s="27"/>
    </row>
    <row r="267" spans="1:4" ht="15.75" thickBot="1" x14ac:dyDescent="0.3">
      <c r="A267" s="125" t="s">
        <v>871</v>
      </c>
      <c r="B267" s="126" t="s">
        <v>872</v>
      </c>
      <c r="C267" s="127">
        <v>1518270</v>
      </c>
      <c r="D267" s="27"/>
    </row>
    <row r="268" spans="1:4" ht="15.75" thickBot="1" x14ac:dyDescent="0.3">
      <c r="A268" s="120">
        <v>8.3000000000000007</v>
      </c>
      <c r="B268" s="124" t="s">
        <v>873</v>
      </c>
      <c r="C268" s="122">
        <v>0</v>
      </c>
      <c r="D268" s="27"/>
    </row>
    <row r="269" spans="1:4" ht="15.75" thickBot="1" x14ac:dyDescent="0.3">
      <c r="A269" s="123" t="s">
        <v>874</v>
      </c>
      <c r="B269" s="124" t="s">
        <v>875</v>
      </c>
      <c r="C269" s="122">
        <v>0</v>
      </c>
      <c r="D269" s="27"/>
    </row>
    <row r="270" spans="1:4" ht="15.75" thickBot="1" x14ac:dyDescent="0.3">
      <c r="A270" s="125" t="s">
        <v>876</v>
      </c>
      <c r="B270" s="126" t="s">
        <v>877</v>
      </c>
      <c r="C270" s="127">
        <v>0</v>
      </c>
      <c r="D270" s="27"/>
    </row>
    <row r="271" spans="1:4" ht="15.75" thickBot="1" x14ac:dyDescent="0.3">
      <c r="A271" s="125" t="s">
        <v>878</v>
      </c>
      <c r="B271" s="126" t="s">
        <v>879</v>
      </c>
      <c r="C271" s="127">
        <v>0</v>
      </c>
      <c r="D271" s="27"/>
    </row>
    <row r="272" spans="1:4" ht="15.75" thickBot="1" x14ac:dyDescent="0.3">
      <c r="A272" s="125" t="s">
        <v>880</v>
      </c>
      <c r="B272" s="126" t="s">
        <v>881</v>
      </c>
      <c r="C272" s="127">
        <v>0</v>
      </c>
      <c r="D272" s="27"/>
    </row>
    <row r="273" spans="1:4" ht="15.75" thickBot="1" x14ac:dyDescent="0.3">
      <c r="A273" s="120">
        <v>8.4</v>
      </c>
      <c r="B273" s="124" t="s">
        <v>882</v>
      </c>
      <c r="C273" s="122">
        <v>8849526</v>
      </c>
      <c r="D273" s="27"/>
    </row>
    <row r="274" spans="1:4" ht="15.75" thickBot="1" x14ac:dyDescent="0.3">
      <c r="A274" s="120" t="s">
        <v>883</v>
      </c>
      <c r="B274" s="124" t="s">
        <v>884</v>
      </c>
      <c r="C274" s="122">
        <v>8849526</v>
      </c>
      <c r="D274" s="27"/>
    </row>
    <row r="275" spans="1:4" ht="15.75" thickBot="1" x14ac:dyDescent="0.3">
      <c r="A275" s="125" t="s">
        <v>885</v>
      </c>
      <c r="B275" s="126" t="s">
        <v>886</v>
      </c>
      <c r="C275" s="127">
        <v>20157</v>
      </c>
      <c r="D275" s="27"/>
    </row>
    <row r="276" spans="1:4" ht="15.75" thickBot="1" x14ac:dyDescent="0.3">
      <c r="A276" s="125" t="s">
        <v>887</v>
      </c>
      <c r="B276" s="126" t="s">
        <v>888</v>
      </c>
      <c r="C276" s="127">
        <v>2744187</v>
      </c>
      <c r="D276" s="27"/>
    </row>
    <row r="277" spans="1:4" ht="15.75" thickBot="1" x14ac:dyDescent="0.3">
      <c r="A277" s="125" t="s">
        <v>889</v>
      </c>
      <c r="B277" s="126" t="s">
        <v>890</v>
      </c>
      <c r="C277" s="127">
        <v>6085182</v>
      </c>
      <c r="D277" s="27"/>
    </row>
    <row r="278" spans="1:4" ht="15.75" thickBot="1" x14ac:dyDescent="0.3">
      <c r="A278" s="125" t="s">
        <v>891</v>
      </c>
      <c r="B278" s="126" t="s">
        <v>892</v>
      </c>
      <c r="C278" s="127">
        <v>0</v>
      </c>
      <c r="D278" s="27"/>
    </row>
    <row r="279" spans="1:4" ht="15.75" thickBot="1" x14ac:dyDescent="0.3">
      <c r="A279" s="120">
        <v>8.5</v>
      </c>
      <c r="B279" s="124" t="s">
        <v>893</v>
      </c>
      <c r="C279" s="122">
        <v>0</v>
      </c>
      <c r="D279" s="27"/>
    </row>
    <row r="280" spans="1:4" ht="15.75" thickBot="1" x14ac:dyDescent="0.3">
      <c r="A280" s="128">
        <v>9</v>
      </c>
      <c r="B280" s="129" t="s">
        <v>894</v>
      </c>
      <c r="C280" s="130">
        <v>0</v>
      </c>
      <c r="D280" s="27"/>
    </row>
    <row r="281" spans="1:4" ht="15.75" thickBot="1" x14ac:dyDescent="0.3">
      <c r="A281" s="120">
        <v>9.1</v>
      </c>
      <c r="B281" s="124" t="s">
        <v>895</v>
      </c>
      <c r="C281" s="122">
        <v>0</v>
      </c>
      <c r="D281" s="27"/>
    </row>
    <row r="282" spans="1:4" ht="15.75" thickBot="1" x14ac:dyDescent="0.3">
      <c r="A282" s="123" t="s">
        <v>896</v>
      </c>
      <c r="B282" s="124" t="s">
        <v>897</v>
      </c>
      <c r="C282" s="122">
        <v>0</v>
      </c>
      <c r="D282" s="27"/>
    </row>
    <row r="283" spans="1:4" ht="15.75" thickBot="1" x14ac:dyDescent="0.3">
      <c r="A283" s="125" t="s">
        <v>898</v>
      </c>
      <c r="B283" s="126" t="s">
        <v>897</v>
      </c>
      <c r="C283" s="127">
        <v>0</v>
      </c>
      <c r="D283" s="27"/>
    </row>
    <row r="284" spans="1:4" ht="15.75" thickBot="1" x14ac:dyDescent="0.3">
      <c r="A284" s="120">
        <v>9.3000000000000007</v>
      </c>
      <c r="B284" s="124" t="s">
        <v>899</v>
      </c>
      <c r="C284" s="122">
        <v>0</v>
      </c>
      <c r="D284" s="27"/>
    </row>
    <row r="285" spans="1:4" ht="15.75" thickBot="1" x14ac:dyDescent="0.3">
      <c r="A285" s="123" t="s">
        <v>900</v>
      </c>
      <c r="B285" s="124" t="s">
        <v>901</v>
      </c>
      <c r="C285" s="122">
        <v>0</v>
      </c>
      <c r="D285" s="27"/>
    </row>
    <row r="286" spans="1:4" ht="15.75" thickBot="1" x14ac:dyDescent="0.3">
      <c r="A286" s="125" t="s">
        <v>902</v>
      </c>
      <c r="B286" s="126" t="s">
        <v>901</v>
      </c>
      <c r="C286" s="127">
        <v>0</v>
      </c>
      <c r="D286" s="27"/>
    </row>
    <row r="287" spans="1:4" ht="15.75" thickBot="1" x14ac:dyDescent="0.3">
      <c r="A287" s="123" t="s">
        <v>903</v>
      </c>
      <c r="B287" s="124" t="s">
        <v>904</v>
      </c>
      <c r="C287" s="122">
        <v>0</v>
      </c>
      <c r="D287" s="27"/>
    </row>
    <row r="288" spans="1:4" ht="15.75" thickBot="1" x14ac:dyDescent="0.3">
      <c r="A288" s="125" t="s">
        <v>905</v>
      </c>
      <c r="B288" s="126" t="s">
        <v>904</v>
      </c>
      <c r="C288" s="127">
        <v>0</v>
      </c>
      <c r="D288" s="27"/>
    </row>
    <row r="289" spans="1:4" ht="15.75" thickBot="1" x14ac:dyDescent="0.3">
      <c r="A289" s="120">
        <v>9.5</v>
      </c>
      <c r="B289" s="124" t="s">
        <v>906</v>
      </c>
      <c r="C289" s="122">
        <v>0</v>
      </c>
      <c r="D289" s="27"/>
    </row>
    <row r="290" spans="1:4" ht="15.75" thickBot="1" x14ac:dyDescent="0.3">
      <c r="A290" s="120">
        <v>9.6999999999999993</v>
      </c>
      <c r="B290" s="124" t="s">
        <v>907</v>
      </c>
      <c r="C290" s="122">
        <v>0</v>
      </c>
      <c r="D290" s="27"/>
    </row>
    <row r="291" spans="1:4" ht="15.75" thickBot="1" x14ac:dyDescent="0.3">
      <c r="A291" s="128">
        <v>10</v>
      </c>
      <c r="B291" s="129" t="s">
        <v>908</v>
      </c>
      <c r="C291" s="130">
        <v>0</v>
      </c>
      <c r="D291" s="27"/>
    </row>
    <row r="292" spans="1:4" ht="15.75" thickBot="1" x14ac:dyDescent="0.3">
      <c r="A292" s="120">
        <v>10.1</v>
      </c>
      <c r="B292" s="124" t="s">
        <v>909</v>
      </c>
      <c r="C292" s="122">
        <v>0</v>
      </c>
      <c r="D292" s="27"/>
    </row>
    <row r="293" spans="1:4" ht="15.75" thickBot="1" x14ac:dyDescent="0.3">
      <c r="A293" s="123" t="s">
        <v>910</v>
      </c>
      <c r="B293" s="124" t="s">
        <v>911</v>
      </c>
      <c r="C293" s="122">
        <v>0</v>
      </c>
      <c r="D293" s="27"/>
    </row>
    <row r="294" spans="1:4" ht="15.75" thickBot="1" x14ac:dyDescent="0.3">
      <c r="A294" s="125" t="s">
        <v>912</v>
      </c>
      <c r="B294" s="126" t="s">
        <v>913</v>
      </c>
      <c r="C294" s="127">
        <v>0</v>
      </c>
      <c r="D294" s="27"/>
    </row>
    <row r="295" spans="1:4" ht="15.75" thickBot="1" x14ac:dyDescent="0.3">
      <c r="A295" s="125" t="s">
        <v>914</v>
      </c>
      <c r="B295" s="126" t="s">
        <v>915</v>
      </c>
      <c r="C295" s="127">
        <v>0</v>
      </c>
      <c r="D295" s="27"/>
    </row>
    <row r="296" spans="1:4" ht="15.75" thickBot="1" x14ac:dyDescent="0.3">
      <c r="A296" s="125" t="s">
        <v>916</v>
      </c>
      <c r="B296" s="126" t="s">
        <v>917</v>
      </c>
      <c r="C296" s="127">
        <v>0</v>
      </c>
      <c r="D296" s="27"/>
    </row>
    <row r="297" spans="1:4" ht="15.75" thickBot="1" x14ac:dyDescent="0.3">
      <c r="A297" s="125" t="s">
        <v>918</v>
      </c>
      <c r="B297" s="126" t="s">
        <v>919</v>
      </c>
      <c r="C297" s="127">
        <v>0</v>
      </c>
      <c r="D297" s="27"/>
    </row>
    <row r="298" spans="1:4" ht="15.75" thickBot="1" x14ac:dyDescent="0.3">
      <c r="A298" s="120">
        <v>10.199999999999999</v>
      </c>
      <c r="B298" s="124" t="s">
        <v>920</v>
      </c>
      <c r="C298" s="122">
        <v>0</v>
      </c>
      <c r="D298" s="27"/>
    </row>
    <row r="299" spans="1:4" ht="15.75" thickBot="1" x14ac:dyDescent="0.3">
      <c r="A299" s="120">
        <v>10.3</v>
      </c>
      <c r="B299" s="124" t="s">
        <v>921</v>
      </c>
      <c r="C299" s="122">
        <v>0</v>
      </c>
      <c r="D299" s="27"/>
    </row>
    <row r="300" spans="1:4" ht="15.75" thickBot="1" x14ac:dyDescent="0.3">
      <c r="A300" s="132"/>
      <c r="B300" s="132" t="s">
        <v>429</v>
      </c>
      <c r="C300" s="133">
        <v>2867043719</v>
      </c>
      <c r="D300" s="27"/>
    </row>
  </sheetData>
  <mergeCells count="5">
    <mergeCell ref="A1:C1"/>
    <mergeCell ref="A2:C2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22" workbookViewId="0">
      <selection activeCell="A21" sqref="A21"/>
    </sheetView>
  </sheetViews>
  <sheetFormatPr baseColWidth="10" defaultColWidth="10.85546875" defaultRowHeight="15" x14ac:dyDescent="0.25"/>
  <cols>
    <col min="1" max="1" width="4.7109375" bestFit="1" customWidth="1"/>
    <col min="2" max="2" width="60.28515625" bestFit="1" customWidth="1"/>
    <col min="3" max="3" width="20.7109375" hidden="1" customWidth="1"/>
    <col min="4" max="15" width="12.85546875" bestFit="1" customWidth="1"/>
    <col min="16" max="16" width="10" style="28" customWidth="1"/>
    <col min="17" max="17" width="14.5703125" style="28" bestFit="1" customWidth="1"/>
  </cols>
  <sheetData>
    <row r="1" spans="1:15" ht="9" customHeight="1" x14ac:dyDescent="0.3"/>
    <row r="2" spans="1:15" ht="23.25" customHeight="1" x14ac:dyDescent="0.3">
      <c r="A2" s="173" t="s">
        <v>971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21" customHeight="1" x14ac:dyDescent="0.25">
      <c r="A3" s="173" t="s">
        <v>957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21" customHeight="1" x14ac:dyDescent="0.3">
      <c r="A4" s="174" t="s">
        <v>958</v>
      </c>
      <c r="B4" s="174"/>
      <c r="C4" s="29" t="s">
        <v>429</v>
      </c>
      <c r="D4" s="30" t="s">
        <v>959</v>
      </c>
      <c r="E4" s="30" t="s">
        <v>960</v>
      </c>
      <c r="F4" s="30" t="s">
        <v>961</v>
      </c>
      <c r="G4" s="30" t="s">
        <v>962</v>
      </c>
      <c r="H4" s="30" t="s">
        <v>963</v>
      </c>
      <c r="I4" s="30" t="s">
        <v>964</v>
      </c>
      <c r="J4" s="30" t="s">
        <v>965</v>
      </c>
      <c r="K4" s="30" t="s">
        <v>966</v>
      </c>
      <c r="L4" s="30" t="s">
        <v>967</v>
      </c>
      <c r="M4" s="30" t="s">
        <v>968</v>
      </c>
      <c r="N4" s="30" t="s">
        <v>969</v>
      </c>
      <c r="O4" s="30" t="s">
        <v>970</v>
      </c>
    </row>
    <row r="5" spans="1:15" ht="14.45" x14ac:dyDescent="0.3">
      <c r="A5" s="31">
        <v>1000</v>
      </c>
      <c r="B5" s="31" t="s">
        <v>21</v>
      </c>
      <c r="C5" s="32">
        <f>SUM(C6:C10)</f>
        <v>1336922000</v>
      </c>
      <c r="D5" s="32">
        <f>SUM(D6:D10)</f>
        <v>111410166.66666667</v>
      </c>
      <c r="E5" s="32">
        <v>111410166.66666667</v>
      </c>
      <c r="F5" s="32">
        <v>111410166.66666667</v>
      </c>
      <c r="G5" s="32">
        <v>111410166.66666667</v>
      </c>
      <c r="H5" s="32">
        <v>111410166.66666667</v>
      </c>
      <c r="I5" s="32">
        <v>111410166.66666667</v>
      </c>
      <c r="J5" s="32">
        <v>111410166.66666667</v>
      </c>
      <c r="K5" s="32">
        <v>111410166.66666667</v>
      </c>
      <c r="L5" s="32">
        <v>111410166.66666667</v>
      </c>
      <c r="M5" s="32">
        <v>111410166.66666667</v>
      </c>
      <c r="N5" s="32">
        <v>111410166.66666667</v>
      </c>
      <c r="O5" s="32">
        <v>111410166.66666667</v>
      </c>
    </row>
    <row r="6" spans="1:15" ht="14.45" x14ac:dyDescent="0.3">
      <c r="A6" s="33">
        <v>1100</v>
      </c>
      <c r="B6" s="34" t="s">
        <v>923</v>
      </c>
      <c r="C6" s="35">
        <v>657042653.56999993</v>
      </c>
      <c r="D6" s="35">
        <f>C6/12</f>
        <v>54753554.464166664</v>
      </c>
      <c r="E6" s="35">
        <v>54753554.464166664</v>
      </c>
      <c r="F6" s="35">
        <v>54753554.464166664</v>
      </c>
      <c r="G6" s="35">
        <v>54753554.464166664</v>
      </c>
      <c r="H6" s="35">
        <v>54753554.464166664</v>
      </c>
      <c r="I6" s="35">
        <v>54753554.464166664</v>
      </c>
      <c r="J6" s="35">
        <v>54753554.464166664</v>
      </c>
      <c r="K6" s="35">
        <v>54753554.464166664</v>
      </c>
      <c r="L6" s="35">
        <v>54753554.464166664</v>
      </c>
      <c r="M6" s="35">
        <v>54753554.464166664</v>
      </c>
      <c r="N6" s="35">
        <v>54753554.464166664</v>
      </c>
      <c r="O6" s="35">
        <v>54753554.464166664</v>
      </c>
    </row>
    <row r="7" spans="1:15" ht="14.45" x14ac:dyDescent="0.3">
      <c r="A7" s="33">
        <v>1200</v>
      </c>
      <c r="B7" s="34" t="s">
        <v>924</v>
      </c>
      <c r="C7" s="35">
        <v>123318538.7</v>
      </c>
      <c r="D7" s="35">
        <f t="shared" ref="D7:D46" si="0">C7/12</f>
        <v>10276544.891666668</v>
      </c>
      <c r="E7" s="35">
        <v>10276544.891666668</v>
      </c>
      <c r="F7" s="35">
        <v>10276544.891666668</v>
      </c>
      <c r="G7" s="35">
        <v>10276544.891666668</v>
      </c>
      <c r="H7" s="35">
        <v>10276544.891666668</v>
      </c>
      <c r="I7" s="35">
        <v>10276544.891666668</v>
      </c>
      <c r="J7" s="35">
        <v>10276544.891666668</v>
      </c>
      <c r="K7" s="35">
        <v>10276544.891666668</v>
      </c>
      <c r="L7" s="35">
        <v>10276544.891666668</v>
      </c>
      <c r="M7" s="35">
        <v>10276544.891666668</v>
      </c>
      <c r="N7" s="35">
        <v>10276544.891666668</v>
      </c>
      <c r="O7" s="35">
        <v>10276544.891666668</v>
      </c>
    </row>
    <row r="8" spans="1:15" ht="14.45" x14ac:dyDescent="0.3">
      <c r="A8" s="33">
        <v>1300</v>
      </c>
      <c r="B8" s="34" t="s">
        <v>925</v>
      </c>
      <c r="C8" s="35">
        <v>186349160.5</v>
      </c>
      <c r="D8" s="35">
        <f t="shared" si="0"/>
        <v>15529096.708333334</v>
      </c>
      <c r="E8" s="35">
        <v>15529096.708333334</v>
      </c>
      <c r="F8" s="35">
        <v>15529096.708333334</v>
      </c>
      <c r="G8" s="35">
        <v>15529096.708333334</v>
      </c>
      <c r="H8" s="35">
        <v>15529096.708333334</v>
      </c>
      <c r="I8" s="35">
        <v>15529096.708333334</v>
      </c>
      <c r="J8" s="35">
        <v>15529096.708333334</v>
      </c>
      <c r="K8" s="35">
        <v>15529096.708333334</v>
      </c>
      <c r="L8" s="35">
        <v>15529096.708333334</v>
      </c>
      <c r="M8" s="35">
        <v>15529096.708333334</v>
      </c>
      <c r="N8" s="35">
        <v>15529096.708333334</v>
      </c>
      <c r="O8" s="35">
        <v>15529096.708333334</v>
      </c>
    </row>
    <row r="9" spans="1:15" ht="14.45" x14ac:dyDescent="0.3">
      <c r="A9" s="33">
        <v>1400</v>
      </c>
      <c r="B9" s="34" t="s">
        <v>926</v>
      </c>
      <c r="C9" s="35">
        <v>264257983.30999997</v>
      </c>
      <c r="D9" s="35">
        <f t="shared" si="0"/>
        <v>22021498.609166663</v>
      </c>
      <c r="E9" s="35">
        <v>22021498.609166663</v>
      </c>
      <c r="F9" s="35">
        <v>22021498.609166663</v>
      </c>
      <c r="G9" s="35">
        <v>22021498.609166663</v>
      </c>
      <c r="H9" s="35">
        <v>22021498.609166663</v>
      </c>
      <c r="I9" s="35">
        <v>22021498.609166663</v>
      </c>
      <c r="J9" s="35">
        <v>22021498.609166663</v>
      </c>
      <c r="K9" s="35">
        <v>22021498.609166663</v>
      </c>
      <c r="L9" s="35">
        <v>22021498.609166663</v>
      </c>
      <c r="M9" s="35">
        <v>22021498.609166663</v>
      </c>
      <c r="N9" s="35">
        <v>22021498.609166663</v>
      </c>
      <c r="O9" s="35">
        <v>22021498.609166663</v>
      </c>
    </row>
    <row r="10" spans="1:15" ht="14.45" x14ac:dyDescent="0.3">
      <c r="A10" s="33">
        <v>1500</v>
      </c>
      <c r="B10" s="34" t="s">
        <v>927</v>
      </c>
      <c r="C10" s="35">
        <v>105953663.92</v>
      </c>
      <c r="D10" s="35">
        <f t="shared" si="0"/>
        <v>8829471.9933333341</v>
      </c>
      <c r="E10" s="35">
        <v>8829471.9933333341</v>
      </c>
      <c r="F10" s="35">
        <v>8829471.9933333341</v>
      </c>
      <c r="G10" s="35">
        <v>8829471.9933333341</v>
      </c>
      <c r="H10" s="35">
        <v>8829471.9933333341</v>
      </c>
      <c r="I10" s="35">
        <v>8829471.9933333341</v>
      </c>
      <c r="J10" s="35">
        <v>8829471.9933333341</v>
      </c>
      <c r="K10" s="35">
        <v>8829471.9933333341</v>
      </c>
      <c r="L10" s="35">
        <v>8829471.9933333341</v>
      </c>
      <c r="M10" s="35">
        <v>8829471.9933333341</v>
      </c>
      <c r="N10" s="35">
        <v>8829471.9933333341</v>
      </c>
      <c r="O10" s="35">
        <v>8829471.9933333341</v>
      </c>
    </row>
    <row r="11" spans="1:15" ht="14.45" x14ac:dyDescent="0.3">
      <c r="A11" s="31">
        <v>2000</v>
      </c>
      <c r="B11" s="31" t="s">
        <v>45</v>
      </c>
      <c r="C11" s="36">
        <f>SUM(C12:C20)</f>
        <v>151823577</v>
      </c>
      <c r="D11" s="36">
        <f>SUM(D12:D20)</f>
        <v>12651964.75</v>
      </c>
      <c r="E11" s="36">
        <v>12651964.75</v>
      </c>
      <c r="F11" s="36">
        <v>12651964.75</v>
      </c>
      <c r="G11" s="36">
        <v>12651964.75</v>
      </c>
      <c r="H11" s="36">
        <v>12651964.75</v>
      </c>
      <c r="I11" s="36">
        <v>12651964.75</v>
      </c>
      <c r="J11" s="36">
        <v>12651964.75</v>
      </c>
      <c r="K11" s="36">
        <v>12651964.75</v>
      </c>
      <c r="L11" s="36">
        <v>12651964.75</v>
      </c>
      <c r="M11" s="36">
        <v>12651964.75</v>
      </c>
      <c r="N11" s="36">
        <v>12651964.75</v>
      </c>
      <c r="O11" s="36">
        <v>12651964.75</v>
      </c>
    </row>
    <row r="12" spans="1:15" ht="14.45" x14ac:dyDescent="0.3">
      <c r="A12" s="33">
        <v>2100</v>
      </c>
      <c r="B12" s="34" t="s">
        <v>928</v>
      </c>
      <c r="C12" s="35">
        <v>8787057</v>
      </c>
      <c r="D12" s="35">
        <f t="shared" si="0"/>
        <v>732254.75</v>
      </c>
      <c r="E12" s="35">
        <v>732254.75</v>
      </c>
      <c r="F12" s="35">
        <v>732254.75</v>
      </c>
      <c r="G12" s="35">
        <v>732254.75</v>
      </c>
      <c r="H12" s="35">
        <v>732254.75</v>
      </c>
      <c r="I12" s="35">
        <v>732254.75</v>
      </c>
      <c r="J12" s="35">
        <v>732254.75</v>
      </c>
      <c r="K12" s="35">
        <v>732254.75</v>
      </c>
      <c r="L12" s="35">
        <v>732254.75</v>
      </c>
      <c r="M12" s="35">
        <v>732254.75</v>
      </c>
      <c r="N12" s="35">
        <v>732254.75</v>
      </c>
      <c r="O12" s="35">
        <v>732254.75</v>
      </c>
    </row>
    <row r="13" spans="1:15" ht="14.45" x14ac:dyDescent="0.3">
      <c r="A13" s="33">
        <v>2200</v>
      </c>
      <c r="B13" s="34" t="s">
        <v>929</v>
      </c>
      <c r="C13" s="35">
        <v>1587018</v>
      </c>
      <c r="D13" s="35">
        <f t="shared" si="0"/>
        <v>132251.5</v>
      </c>
      <c r="E13" s="35">
        <v>132251.5</v>
      </c>
      <c r="F13" s="35">
        <v>132251.5</v>
      </c>
      <c r="G13" s="35">
        <v>132251.5</v>
      </c>
      <c r="H13" s="35">
        <v>132251.5</v>
      </c>
      <c r="I13" s="35">
        <v>132251.5</v>
      </c>
      <c r="J13" s="35">
        <v>132251.5</v>
      </c>
      <c r="K13" s="35">
        <v>132251.5</v>
      </c>
      <c r="L13" s="35">
        <v>132251.5</v>
      </c>
      <c r="M13" s="35">
        <v>132251.5</v>
      </c>
      <c r="N13" s="35">
        <v>132251.5</v>
      </c>
      <c r="O13" s="35">
        <v>132251.5</v>
      </c>
    </row>
    <row r="14" spans="1:15" ht="14.45" x14ac:dyDescent="0.3">
      <c r="A14" s="33">
        <v>2300</v>
      </c>
      <c r="B14" s="34" t="s">
        <v>930</v>
      </c>
      <c r="C14" s="35">
        <v>1200000</v>
      </c>
      <c r="D14" s="35">
        <f t="shared" si="0"/>
        <v>100000</v>
      </c>
      <c r="E14" s="35">
        <v>100000</v>
      </c>
      <c r="F14" s="35">
        <v>100000</v>
      </c>
      <c r="G14" s="35">
        <v>100000</v>
      </c>
      <c r="H14" s="35">
        <v>100000</v>
      </c>
      <c r="I14" s="35">
        <v>100000</v>
      </c>
      <c r="J14" s="35">
        <v>100000</v>
      </c>
      <c r="K14" s="35">
        <v>100000</v>
      </c>
      <c r="L14" s="35">
        <v>100000</v>
      </c>
      <c r="M14" s="35">
        <v>100000</v>
      </c>
      <c r="N14" s="35">
        <v>100000</v>
      </c>
      <c r="O14" s="35">
        <v>100000</v>
      </c>
    </row>
    <row r="15" spans="1:15" ht="14.45" x14ac:dyDescent="0.3">
      <c r="A15" s="33">
        <v>2400</v>
      </c>
      <c r="B15" s="34" t="s">
        <v>931</v>
      </c>
      <c r="C15" s="35">
        <v>30715000</v>
      </c>
      <c r="D15" s="35">
        <f t="shared" si="0"/>
        <v>2559583.3333333335</v>
      </c>
      <c r="E15" s="35">
        <v>2559583.3333333335</v>
      </c>
      <c r="F15" s="35">
        <v>2559583.3333333335</v>
      </c>
      <c r="G15" s="35">
        <v>2559583.3333333335</v>
      </c>
      <c r="H15" s="35">
        <v>2559583.3333333335</v>
      </c>
      <c r="I15" s="35">
        <v>2559583.3333333335</v>
      </c>
      <c r="J15" s="35">
        <v>2559583.3333333335</v>
      </c>
      <c r="K15" s="35">
        <v>2559583.3333333335</v>
      </c>
      <c r="L15" s="35">
        <v>2559583.3333333335</v>
      </c>
      <c r="M15" s="35">
        <v>2559583.3333333335</v>
      </c>
      <c r="N15" s="35">
        <v>2559583.3333333335</v>
      </c>
      <c r="O15" s="35">
        <v>2559583.3333333335</v>
      </c>
    </row>
    <row r="16" spans="1:15" ht="14.45" x14ac:dyDescent="0.3">
      <c r="A16" s="33">
        <v>2500</v>
      </c>
      <c r="B16" s="34" t="s">
        <v>932</v>
      </c>
      <c r="C16" s="35">
        <v>21177202</v>
      </c>
      <c r="D16" s="35">
        <f t="shared" si="0"/>
        <v>1764766.8333333333</v>
      </c>
      <c r="E16" s="35">
        <v>1764766.8333333333</v>
      </c>
      <c r="F16" s="35">
        <v>1764766.8333333333</v>
      </c>
      <c r="G16" s="35">
        <v>1764766.8333333333</v>
      </c>
      <c r="H16" s="35">
        <v>1764766.8333333333</v>
      </c>
      <c r="I16" s="35">
        <v>1764766.8333333333</v>
      </c>
      <c r="J16" s="35">
        <v>1764766.8333333333</v>
      </c>
      <c r="K16" s="35">
        <v>1764766.8333333333</v>
      </c>
      <c r="L16" s="35">
        <v>1764766.8333333333</v>
      </c>
      <c r="M16" s="35">
        <v>1764766.8333333333</v>
      </c>
      <c r="N16" s="35">
        <v>1764766.8333333333</v>
      </c>
      <c r="O16" s="35">
        <v>1764766.8333333333</v>
      </c>
    </row>
    <row r="17" spans="1:15" ht="14.45" x14ac:dyDescent="0.3">
      <c r="A17" s="33">
        <v>2600</v>
      </c>
      <c r="B17" s="34" t="s">
        <v>167</v>
      </c>
      <c r="C17" s="35">
        <v>70000000</v>
      </c>
      <c r="D17" s="35">
        <f t="shared" si="0"/>
        <v>5833333.333333333</v>
      </c>
      <c r="E17" s="35">
        <v>5833333.333333333</v>
      </c>
      <c r="F17" s="35">
        <v>5833333.333333333</v>
      </c>
      <c r="G17" s="35">
        <v>5833333.333333333</v>
      </c>
      <c r="H17" s="35">
        <v>5833333.333333333</v>
      </c>
      <c r="I17" s="35">
        <v>5833333.333333333</v>
      </c>
      <c r="J17" s="35">
        <v>5833333.333333333</v>
      </c>
      <c r="K17" s="35">
        <v>5833333.333333333</v>
      </c>
      <c r="L17" s="35">
        <v>5833333.333333333</v>
      </c>
      <c r="M17" s="35">
        <v>5833333.333333333</v>
      </c>
      <c r="N17" s="35">
        <v>5833333.333333333</v>
      </c>
      <c r="O17" s="35">
        <v>5833333.333333333</v>
      </c>
    </row>
    <row r="18" spans="1:15" ht="14.45" x14ac:dyDescent="0.3">
      <c r="A18" s="33">
        <v>2700</v>
      </c>
      <c r="B18" s="34" t="s">
        <v>933</v>
      </c>
      <c r="C18" s="35">
        <v>7905300</v>
      </c>
      <c r="D18" s="35">
        <f t="shared" si="0"/>
        <v>658775</v>
      </c>
      <c r="E18" s="35">
        <v>658775</v>
      </c>
      <c r="F18" s="35">
        <v>658775</v>
      </c>
      <c r="G18" s="35">
        <v>658775</v>
      </c>
      <c r="H18" s="35">
        <v>658775</v>
      </c>
      <c r="I18" s="35">
        <v>658775</v>
      </c>
      <c r="J18" s="35">
        <v>658775</v>
      </c>
      <c r="K18" s="35">
        <v>658775</v>
      </c>
      <c r="L18" s="35">
        <v>658775</v>
      </c>
      <c r="M18" s="35">
        <v>658775</v>
      </c>
      <c r="N18" s="35">
        <v>658775</v>
      </c>
      <c r="O18" s="35">
        <v>658775</v>
      </c>
    </row>
    <row r="19" spans="1:15" ht="14.45" x14ac:dyDescent="0.3">
      <c r="A19" s="33">
        <v>2800</v>
      </c>
      <c r="B19" s="34" t="s">
        <v>934</v>
      </c>
      <c r="C19" s="35">
        <v>4000000</v>
      </c>
      <c r="D19" s="35">
        <f t="shared" si="0"/>
        <v>333333.33333333331</v>
      </c>
      <c r="E19" s="35">
        <v>333333.33333333331</v>
      </c>
      <c r="F19" s="35">
        <v>333333.33333333331</v>
      </c>
      <c r="G19" s="35">
        <v>333333.33333333331</v>
      </c>
      <c r="H19" s="35">
        <v>333333.33333333331</v>
      </c>
      <c r="I19" s="35">
        <v>333333.33333333331</v>
      </c>
      <c r="J19" s="35">
        <v>333333.33333333331</v>
      </c>
      <c r="K19" s="35">
        <v>333333.33333333331</v>
      </c>
      <c r="L19" s="35">
        <v>333333.33333333331</v>
      </c>
      <c r="M19" s="35">
        <v>333333.33333333331</v>
      </c>
      <c r="N19" s="35">
        <v>333333.33333333331</v>
      </c>
      <c r="O19" s="35">
        <v>333333.33333333331</v>
      </c>
    </row>
    <row r="20" spans="1:15" ht="14.45" x14ac:dyDescent="0.3">
      <c r="A20" s="33">
        <v>2900</v>
      </c>
      <c r="B20" s="34" t="s">
        <v>935</v>
      </c>
      <c r="C20" s="35">
        <v>6452000</v>
      </c>
      <c r="D20" s="35">
        <f t="shared" si="0"/>
        <v>537666.66666666663</v>
      </c>
      <c r="E20" s="35">
        <v>537666.66666666663</v>
      </c>
      <c r="F20" s="35">
        <v>537666.66666666663</v>
      </c>
      <c r="G20" s="35">
        <v>537666.66666666663</v>
      </c>
      <c r="H20" s="35">
        <v>537666.66666666663</v>
      </c>
      <c r="I20" s="35">
        <v>537666.66666666663</v>
      </c>
      <c r="J20" s="35">
        <v>537666.66666666663</v>
      </c>
      <c r="K20" s="35">
        <v>537666.66666666663</v>
      </c>
      <c r="L20" s="35">
        <v>537666.66666666663</v>
      </c>
      <c r="M20" s="35">
        <v>537666.66666666663</v>
      </c>
      <c r="N20" s="35">
        <v>537666.66666666663</v>
      </c>
      <c r="O20" s="35">
        <v>537666.66666666663</v>
      </c>
    </row>
    <row r="21" spans="1:15" ht="14.45" x14ac:dyDescent="0.3">
      <c r="A21" s="31">
        <v>3000</v>
      </c>
      <c r="B21" s="31" t="s">
        <v>104</v>
      </c>
      <c r="C21" s="36">
        <f>SUM(C22:C29)</f>
        <v>755778194.43842053</v>
      </c>
      <c r="D21" s="36">
        <f>SUM(D22:D29)</f>
        <v>62981516.203201719</v>
      </c>
      <c r="E21" s="36">
        <v>62981516.203201719</v>
      </c>
      <c r="F21" s="36">
        <v>62981516.203201719</v>
      </c>
      <c r="G21" s="36">
        <v>62981516.203201719</v>
      </c>
      <c r="H21" s="36">
        <v>62981516.203201719</v>
      </c>
      <c r="I21" s="36">
        <v>62981516.203201719</v>
      </c>
      <c r="J21" s="36">
        <v>62981516.203201719</v>
      </c>
      <c r="K21" s="36">
        <v>62981516.203201719</v>
      </c>
      <c r="L21" s="36">
        <v>62981516.203201719</v>
      </c>
      <c r="M21" s="36">
        <v>62981516.203201719</v>
      </c>
      <c r="N21" s="36">
        <v>62981516.203201719</v>
      </c>
      <c r="O21" s="36">
        <v>62981516.203201719</v>
      </c>
    </row>
    <row r="22" spans="1:15" ht="14.45" x14ac:dyDescent="0.3">
      <c r="A22" s="33">
        <v>3100</v>
      </c>
      <c r="B22" s="34" t="s">
        <v>936</v>
      </c>
      <c r="C22" s="35">
        <v>196710897.57999992</v>
      </c>
      <c r="D22" s="35">
        <f t="shared" si="0"/>
        <v>16392574.798333326</v>
      </c>
      <c r="E22" s="35">
        <v>16392574.798333326</v>
      </c>
      <c r="F22" s="35">
        <v>16392574.798333326</v>
      </c>
      <c r="G22" s="35">
        <v>16392574.798333326</v>
      </c>
      <c r="H22" s="35">
        <v>16392574.798333326</v>
      </c>
      <c r="I22" s="35">
        <v>16392574.798333326</v>
      </c>
      <c r="J22" s="35">
        <v>16392574.798333326</v>
      </c>
      <c r="K22" s="35">
        <v>16392574.798333326</v>
      </c>
      <c r="L22" s="35">
        <v>16392574.798333326</v>
      </c>
      <c r="M22" s="35">
        <v>16392574.798333326</v>
      </c>
      <c r="N22" s="35">
        <v>16392574.798333326</v>
      </c>
      <c r="O22" s="35">
        <v>16392574.798333326</v>
      </c>
    </row>
    <row r="23" spans="1:15" ht="14.45" x14ac:dyDescent="0.3">
      <c r="A23" s="33">
        <v>3200</v>
      </c>
      <c r="B23" s="34" t="s">
        <v>937</v>
      </c>
      <c r="C23" s="35">
        <v>119916971</v>
      </c>
      <c r="D23" s="35">
        <f t="shared" si="0"/>
        <v>9993080.916666666</v>
      </c>
      <c r="E23" s="35">
        <v>9993080.916666666</v>
      </c>
      <c r="F23" s="35">
        <v>9993080.916666666</v>
      </c>
      <c r="G23" s="35">
        <v>9993080.916666666</v>
      </c>
      <c r="H23" s="35">
        <v>9993080.916666666</v>
      </c>
      <c r="I23" s="35">
        <v>9993080.916666666</v>
      </c>
      <c r="J23" s="35">
        <v>9993080.916666666</v>
      </c>
      <c r="K23" s="35">
        <v>9993080.916666666</v>
      </c>
      <c r="L23" s="35">
        <v>9993080.916666666</v>
      </c>
      <c r="M23" s="35">
        <v>9993080.916666666</v>
      </c>
      <c r="N23" s="35">
        <v>9993080.916666666</v>
      </c>
      <c r="O23" s="35">
        <v>9993080.916666666</v>
      </c>
    </row>
    <row r="24" spans="1:15" ht="14.45" x14ac:dyDescent="0.3">
      <c r="A24" s="33">
        <v>3300</v>
      </c>
      <c r="B24" s="34" t="s">
        <v>938</v>
      </c>
      <c r="C24" s="35">
        <v>88844495</v>
      </c>
      <c r="D24" s="35">
        <f t="shared" si="0"/>
        <v>7403707.916666667</v>
      </c>
      <c r="E24" s="35">
        <v>7403707.916666667</v>
      </c>
      <c r="F24" s="35">
        <v>7403707.916666667</v>
      </c>
      <c r="G24" s="35">
        <v>7403707.916666667</v>
      </c>
      <c r="H24" s="35">
        <v>7403707.916666667</v>
      </c>
      <c r="I24" s="35">
        <v>7403707.916666667</v>
      </c>
      <c r="J24" s="35">
        <v>7403707.916666667</v>
      </c>
      <c r="K24" s="35">
        <v>7403707.916666667</v>
      </c>
      <c r="L24" s="35">
        <v>7403707.916666667</v>
      </c>
      <c r="M24" s="35">
        <v>7403707.916666667</v>
      </c>
      <c r="N24" s="35">
        <v>7403707.916666667</v>
      </c>
      <c r="O24" s="35">
        <v>7403707.916666667</v>
      </c>
    </row>
    <row r="25" spans="1:15" ht="14.45" x14ac:dyDescent="0.3">
      <c r="A25" s="33">
        <v>3400</v>
      </c>
      <c r="B25" s="34" t="s">
        <v>939</v>
      </c>
      <c r="C25" s="35">
        <v>53779395.858420625</v>
      </c>
      <c r="D25" s="35">
        <f t="shared" si="0"/>
        <v>4481616.3215350518</v>
      </c>
      <c r="E25" s="35">
        <v>4481616.3215350518</v>
      </c>
      <c r="F25" s="35">
        <v>4481616.3215350518</v>
      </c>
      <c r="G25" s="35">
        <v>4481616.3215350518</v>
      </c>
      <c r="H25" s="35">
        <v>4481616.3215350518</v>
      </c>
      <c r="I25" s="35">
        <v>4481616.3215350518</v>
      </c>
      <c r="J25" s="35">
        <v>4481616.3215350518</v>
      </c>
      <c r="K25" s="35">
        <v>4481616.3215350518</v>
      </c>
      <c r="L25" s="35">
        <v>4481616.3215350518</v>
      </c>
      <c r="M25" s="35">
        <v>4481616.3215350518</v>
      </c>
      <c r="N25" s="35">
        <v>4481616.3215350518</v>
      </c>
      <c r="O25" s="35">
        <v>4481616.3215350518</v>
      </c>
    </row>
    <row r="26" spans="1:15" ht="14.45" x14ac:dyDescent="0.3">
      <c r="A26" s="33">
        <v>3500</v>
      </c>
      <c r="B26" s="34" t="s">
        <v>940</v>
      </c>
      <c r="C26" s="35">
        <v>202381919</v>
      </c>
      <c r="D26" s="35">
        <f t="shared" si="0"/>
        <v>16865159.916666668</v>
      </c>
      <c r="E26" s="35">
        <v>16865159.916666668</v>
      </c>
      <c r="F26" s="35">
        <v>16865159.916666668</v>
      </c>
      <c r="G26" s="35">
        <v>16865159.916666668</v>
      </c>
      <c r="H26" s="35">
        <v>16865159.916666668</v>
      </c>
      <c r="I26" s="35">
        <v>16865159.916666668</v>
      </c>
      <c r="J26" s="35">
        <v>16865159.916666668</v>
      </c>
      <c r="K26" s="35">
        <v>16865159.916666668</v>
      </c>
      <c r="L26" s="35">
        <v>16865159.916666668</v>
      </c>
      <c r="M26" s="35">
        <v>16865159.916666668</v>
      </c>
      <c r="N26" s="35">
        <v>16865159.916666668</v>
      </c>
      <c r="O26" s="35">
        <v>16865159.916666668</v>
      </c>
    </row>
    <row r="27" spans="1:15" ht="14.45" x14ac:dyDescent="0.3">
      <c r="A27" s="33">
        <v>3600</v>
      </c>
      <c r="B27" s="34" t="s">
        <v>941</v>
      </c>
      <c r="C27" s="35">
        <v>46744000</v>
      </c>
      <c r="D27" s="35">
        <f t="shared" si="0"/>
        <v>3895333.3333333335</v>
      </c>
      <c r="E27" s="35">
        <v>3895333.3333333335</v>
      </c>
      <c r="F27" s="35">
        <v>3895333.3333333335</v>
      </c>
      <c r="G27" s="35">
        <v>3895333.3333333335</v>
      </c>
      <c r="H27" s="35">
        <v>3895333.3333333335</v>
      </c>
      <c r="I27" s="35">
        <v>3895333.3333333335</v>
      </c>
      <c r="J27" s="35">
        <v>3895333.3333333335</v>
      </c>
      <c r="K27" s="35">
        <v>3895333.3333333335</v>
      </c>
      <c r="L27" s="35">
        <v>3895333.3333333335</v>
      </c>
      <c r="M27" s="35">
        <v>3895333.3333333335</v>
      </c>
      <c r="N27" s="35">
        <v>3895333.3333333335</v>
      </c>
      <c r="O27" s="35">
        <v>3895333.3333333335</v>
      </c>
    </row>
    <row r="28" spans="1:15" ht="14.45" x14ac:dyDescent="0.3">
      <c r="A28" s="33">
        <v>3800</v>
      </c>
      <c r="B28" s="34" t="s">
        <v>942</v>
      </c>
      <c r="C28" s="35">
        <v>16795270</v>
      </c>
      <c r="D28" s="35">
        <f t="shared" si="0"/>
        <v>1399605.8333333333</v>
      </c>
      <c r="E28" s="35">
        <v>1399605.8333333333</v>
      </c>
      <c r="F28" s="35">
        <v>1399605.8333333333</v>
      </c>
      <c r="G28" s="35">
        <v>1399605.8333333333</v>
      </c>
      <c r="H28" s="35">
        <v>1399605.8333333333</v>
      </c>
      <c r="I28" s="35">
        <v>1399605.8333333333</v>
      </c>
      <c r="J28" s="35">
        <v>1399605.8333333333</v>
      </c>
      <c r="K28" s="35">
        <v>1399605.8333333333</v>
      </c>
      <c r="L28" s="35">
        <v>1399605.8333333333</v>
      </c>
      <c r="M28" s="35">
        <v>1399605.8333333333</v>
      </c>
      <c r="N28" s="35">
        <v>1399605.8333333333</v>
      </c>
      <c r="O28" s="35">
        <v>1399605.8333333333</v>
      </c>
    </row>
    <row r="29" spans="1:15" ht="14.45" x14ac:dyDescent="0.3">
      <c r="A29" s="33">
        <v>3900</v>
      </c>
      <c r="B29" s="34" t="s">
        <v>943</v>
      </c>
      <c r="C29" s="35">
        <v>30605246</v>
      </c>
      <c r="D29" s="35">
        <f t="shared" si="0"/>
        <v>2550437.1666666665</v>
      </c>
      <c r="E29" s="35">
        <v>2550437.1666666665</v>
      </c>
      <c r="F29" s="35">
        <v>2550437.1666666665</v>
      </c>
      <c r="G29" s="35">
        <v>2550437.1666666665</v>
      </c>
      <c r="H29" s="35">
        <v>2550437.1666666665</v>
      </c>
      <c r="I29" s="35">
        <v>2550437.1666666665</v>
      </c>
      <c r="J29" s="35">
        <v>2550437.1666666665</v>
      </c>
      <c r="K29" s="35">
        <v>2550437.1666666665</v>
      </c>
      <c r="L29" s="35">
        <v>2550437.1666666665</v>
      </c>
      <c r="M29" s="35">
        <v>2550437.1666666665</v>
      </c>
      <c r="N29" s="35">
        <v>2550437.1666666665</v>
      </c>
      <c r="O29" s="35">
        <v>2550437.1666666665</v>
      </c>
    </row>
    <row r="30" spans="1:15" ht="14.45" x14ac:dyDescent="0.3">
      <c r="A30" s="31">
        <v>4000</v>
      </c>
      <c r="B30" s="31" t="s">
        <v>122</v>
      </c>
      <c r="C30" s="36">
        <f>SUM(C31:C33)</f>
        <v>225493619.00157937</v>
      </c>
      <c r="D30" s="36">
        <f>SUM(D31:D33)</f>
        <v>18791134.916798282</v>
      </c>
      <c r="E30" s="36">
        <v>18791134.916798282</v>
      </c>
      <c r="F30" s="36">
        <v>18791134.916798282</v>
      </c>
      <c r="G30" s="36">
        <v>18791134.916798282</v>
      </c>
      <c r="H30" s="36">
        <v>18791134.916798282</v>
      </c>
      <c r="I30" s="36">
        <v>18791134.916798282</v>
      </c>
      <c r="J30" s="36">
        <v>18791134.916798282</v>
      </c>
      <c r="K30" s="36">
        <v>18791134.916798282</v>
      </c>
      <c r="L30" s="36">
        <v>18791134.916798282</v>
      </c>
      <c r="M30" s="36">
        <v>18791134.916798282</v>
      </c>
      <c r="N30" s="36">
        <v>18791134.916798282</v>
      </c>
      <c r="O30" s="36">
        <v>18791134.916798282</v>
      </c>
    </row>
    <row r="31" spans="1:15" ht="14.45" x14ac:dyDescent="0.3">
      <c r="A31" s="33">
        <v>4200</v>
      </c>
      <c r="B31" s="34" t="s">
        <v>944</v>
      </c>
      <c r="C31" s="35">
        <v>120220272.00157937</v>
      </c>
      <c r="D31" s="35">
        <f t="shared" si="0"/>
        <v>10018356.000131615</v>
      </c>
      <c r="E31" s="35">
        <v>10018356.000131615</v>
      </c>
      <c r="F31" s="35">
        <v>10018356.000131615</v>
      </c>
      <c r="G31" s="35">
        <v>10018356.000131615</v>
      </c>
      <c r="H31" s="35">
        <v>10018356.000131615</v>
      </c>
      <c r="I31" s="35">
        <v>10018356.000131615</v>
      </c>
      <c r="J31" s="35">
        <v>10018356.000131615</v>
      </c>
      <c r="K31" s="35">
        <v>10018356.000131615</v>
      </c>
      <c r="L31" s="35">
        <v>10018356.000131615</v>
      </c>
      <c r="M31" s="35">
        <v>10018356.000131615</v>
      </c>
      <c r="N31" s="35">
        <v>10018356.000131615</v>
      </c>
      <c r="O31" s="35">
        <v>10018356.000131615</v>
      </c>
    </row>
    <row r="32" spans="1:15" ht="14.45" x14ac:dyDescent="0.3">
      <c r="A32" s="33">
        <v>4300</v>
      </c>
      <c r="B32" s="34" t="s">
        <v>899</v>
      </c>
      <c r="C32" s="35">
        <v>4300000</v>
      </c>
      <c r="D32" s="35">
        <f t="shared" si="0"/>
        <v>358333.33333333331</v>
      </c>
      <c r="E32" s="35">
        <v>358333.33333333331</v>
      </c>
      <c r="F32" s="35">
        <v>358333.33333333331</v>
      </c>
      <c r="G32" s="35">
        <v>358333.33333333331</v>
      </c>
      <c r="H32" s="35">
        <v>358333.33333333331</v>
      </c>
      <c r="I32" s="35">
        <v>358333.33333333331</v>
      </c>
      <c r="J32" s="35">
        <v>358333.33333333331</v>
      </c>
      <c r="K32" s="35">
        <v>358333.33333333331</v>
      </c>
      <c r="L32" s="35">
        <v>358333.33333333331</v>
      </c>
      <c r="M32" s="35">
        <v>358333.33333333331</v>
      </c>
      <c r="N32" s="35">
        <v>358333.33333333331</v>
      </c>
      <c r="O32" s="35">
        <v>358333.33333333331</v>
      </c>
    </row>
    <row r="33" spans="1:15" ht="14.45" x14ac:dyDescent="0.3">
      <c r="A33" s="33">
        <v>4400</v>
      </c>
      <c r="B33" s="34" t="s">
        <v>945</v>
      </c>
      <c r="C33" s="35">
        <v>100973347</v>
      </c>
      <c r="D33" s="35">
        <f t="shared" si="0"/>
        <v>8414445.583333334</v>
      </c>
      <c r="E33" s="35">
        <v>8414445.583333334</v>
      </c>
      <c r="F33" s="35">
        <v>8414445.583333334</v>
      </c>
      <c r="G33" s="35">
        <v>8414445.583333334</v>
      </c>
      <c r="H33" s="35">
        <v>8414445.583333334</v>
      </c>
      <c r="I33" s="35">
        <v>8414445.583333334</v>
      </c>
      <c r="J33" s="35">
        <v>8414445.583333334</v>
      </c>
      <c r="K33" s="35">
        <v>8414445.583333334</v>
      </c>
      <c r="L33" s="35">
        <v>8414445.583333334</v>
      </c>
      <c r="M33" s="35">
        <v>8414445.583333334</v>
      </c>
      <c r="N33" s="35">
        <v>8414445.583333334</v>
      </c>
      <c r="O33" s="35">
        <v>8414445.583333334</v>
      </c>
    </row>
    <row r="34" spans="1:15" ht="14.45" x14ac:dyDescent="0.3">
      <c r="A34" s="31">
        <v>5000</v>
      </c>
      <c r="B34" s="31" t="s">
        <v>183</v>
      </c>
      <c r="C34" s="36">
        <f>SUM(C35:C40)</f>
        <v>61269109</v>
      </c>
      <c r="D34" s="36">
        <f>SUM(D35:D40)</f>
        <v>5105759.083333333</v>
      </c>
      <c r="E34" s="36">
        <v>5105759.083333333</v>
      </c>
      <c r="F34" s="36">
        <v>5105759.083333333</v>
      </c>
      <c r="G34" s="36">
        <v>5105759.083333333</v>
      </c>
      <c r="H34" s="36">
        <v>5105759.083333333</v>
      </c>
      <c r="I34" s="36">
        <v>5105759.083333333</v>
      </c>
      <c r="J34" s="36">
        <v>5105759.083333333</v>
      </c>
      <c r="K34" s="36">
        <v>5105759.083333333</v>
      </c>
      <c r="L34" s="36">
        <v>5105759.083333333</v>
      </c>
      <c r="M34" s="36">
        <v>5105759.083333333</v>
      </c>
      <c r="N34" s="36">
        <v>5105759.083333333</v>
      </c>
      <c r="O34" s="36">
        <v>5105759.083333333</v>
      </c>
    </row>
    <row r="35" spans="1:15" ht="14.45" x14ac:dyDescent="0.3">
      <c r="A35" s="33">
        <v>5100</v>
      </c>
      <c r="B35" s="34" t="s">
        <v>946</v>
      </c>
      <c r="C35" s="35">
        <v>668041</v>
      </c>
      <c r="D35" s="35">
        <f t="shared" si="0"/>
        <v>55670.083333333336</v>
      </c>
      <c r="E35" s="35">
        <v>55670.083333333336</v>
      </c>
      <c r="F35" s="35">
        <v>55670.083333333336</v>
      </c>
      <c r="G35" s="35">
        <v>55670.083333333336</v>
      </c>
      <c r="H35" s="35">
        <v>55670.083333333336</v>
      </c>
      <c r="I35" s="35">
        <v>55670.083333333336</v>
      </c>
      <c r="J35" s="35">
        <v>55670.083333333336</v>
      </c>
      <c r="K35" s="35">
        <v>55670.083333333336</v>
      </c>
      <c r="L35" s="35">
        <v>55670.083333333336</v>
      </c>
      <c r="M35" s="35">
        <v>55670.083333333336</v>
      </c>
      <c r="N35" s="35">
        <v>55670.083333333336</v>
      </c>
      <c r="O35" s="35">
        <v>55670.083333333336</v>
      </c>
    </row>
    <row r="36" spans="1:15" ht="14.45" x14ac:dyDescent="0.3">
      <c r="A36" s="33">
        <v>5300</v>
      </c>
      <c r="B36" s="34" t="s">
        <v>947</v>
      </c>
      <c r="C36" s="35">
        <v>5177151</v>
      </c>
      <c r="D36" s="35">
        <f t="shared" si="0"/>
        <v>431429.25</v>
      </c>
      <c r="E36" s="35">
        <v>431429.25</v>
      </c>
      <c r="F36" s="35">
        <v>431429.25</v>
      </c>
      <c r="G36" s="35">
        <v>431429.25</v>
      </c>
      <c r="H36" s="35">
        <v>431429.25</v>
      </c>
      <c r="I36" s="35">
        <v>431429.25</v>
      </c>
      <c r="J36" s="35">
        <v>431429.25</v>
      </c>
      <c r="K36" s="35">
        <v>431429.25</v>
      </c>
      <c r="L36" s="35">
        <v>431429.25</v>
      </c>
      <c r="M36" s="35">
        <v>431429.25</v>
      </c>
      <c r="N36" s="35">
        <v>431429.25</v>
      </c>
      <c r="O36" s="35">
        <v>431429.25</v>
      </c>
    </row>
    <row r="37" spans="1:15" x14ac:dyDescent="0.25">
      <c r="A37" s="33">
        <v>5600</v>
      </c>
      <c r="B37" s="34" t="s">
        <v>948</v>
      </c>
      <c r="C37" s="35">
        <v>37441753</v>
      </c>
      <c r="D37" s="35">
        <f t="shared" si="0"/>
        <v>3120146.0833333335</v>
      </c>
      <c r="E37" s="35">
        <v>3120146.0833333335</v>
      </c>
      <c r="F37" s="35">
        <v>3120146.0833333335</v>
      </c>
      <c r="G37" s="35">
        <v>3120146.0833333335</v>
      </c>
      <c r="H37" s="35">
        <v>3120146.0833333335</v>
      </c>
      <c r="I37" s="35">
        <v>3120146.0833333335</v>
      </c>
      <c r="J37" s="35">
        <v>3120146.0833333335</v>
      </c>
      <c r="K37" s="35">
        <v>3120146.0833333335</v>
      </c>
      <c r="L37" s="35">
        <v>3120146.0833333335</v>
      </c>
      <c r="M37" s="35">
        <v>3120146.0833333335</v>
      </c>
      <c r="N37" s="35">
        <v>3120146.0833333335</v>
      </c>
      <c r="O37" s="35">
        <v>3120146.0833333335</v>
      </c>
    </row>
    <row r="38" spans="1:15" x14ac:dyDescent="0.25">
      <c r="A38" s="33">
        <v>5700</v>
      </c>
      <c r="B38" s="34"/>
      <c r="C38" s="35">
        <v>50000</v>
      </c>
      <c r="D38" s="35">
        <f t="shared" si="0"/>
        <v>4166.666666666667</v>
      </c>
      <c r="E38" s="35">
        <v>4166.666666666667</v>
      </c>
      <c r="F38" s="35">
        <v>4166.666666666667</v>
      </c>
      <c r="G38" s="35">
        <v>4166.666666666667</v>
      </c>
      <c r="H38" s="35">
        <v>4166.666666666667</v>
      </c>
      <c r="I38" s="35">
        <v>4166.666666666667</v>
      </c>
      <c r="J38" s="35">
        <v>4166.666666666667</v>
      </c>
      <c r="K38" s="35">
        <v>4166.666666666667</v>
      </c>
      <c r="L38" s="35">
        <v>4166.666666666667</v>
      </c>
      <c r="M38" s="35">
        <v>4166.666666666667</v>
      </c>
      <c r="N38" s="35">
        <v>4166.666666666667</v>
      </c>
      <c r="O38" s="35">
        <v>4166.666666666667</v>
      </c>
    </row>
    <row r="39" spans="1:15" x14ac:dyDescent="0.25">
      <c r="A39" s="33">
        <v>5800</v>
      </c>
      <c r="B39" s="34" t="s">
        <v>949</v>
      </c>
      <c r="C39" s="35">
        <v>8000000</v>
      </c>
      <c r="D39" s="35">
        <f t="shared" si="0"/>
        <v>666666.66666666663</v>
      </c>
      <c r="E39" s="35">
        <v>666666.66666666663</v>
      </c>
      <c r="F39" s="35">
        <v>666666.66666666663</v>
      </c>
      <c r="G39" s="35">
        <v>666666.66666666663</v>
      </c>
      <c r="H39" s="35">
        <v>666666.66666666663</v>
      </c>
      <c r="I39" s="35">
        <v>666666.66666666663</v>
      </c>
      <c r="J39" s="35">
        <v>666666.66666666663</v>
      </c>
      <c r="K39" s="35">
        <v>666666.66666666663</v>
      </c>
      <c r="L39" s="35">
        <v>666666.66666666663</v>
      </c>
      <c r="M39" s="35">
        <v>666666.66666666663</v>
      </c>
      <c r="N39" s="35">
        <v>666666.66666666663</v>
      </c>
      <c r="O39" s="35">
        <v>666666.66666666663</v>
      </c>
    </row>
    <row r="40" spans="1:15" x14ac:dyDescent="0.25">
      <c r="A40" s="33">
        <v>5900</v>
      </c>
      <c r="B40" s="34" t="s">
        <v>950</v>
      </c>
      <c r="C40" s="35">
        <v>9932164</v>
      </c>
      <c r="D40" s="35">
        <f t="shared" si="0"/>
        <v>827680.33333333337</v>
      </c>
      <c r="E40" s="35">
        <v>827680.33333333337</v>
      </c>
      <c r="F40" s="35">
        <v>827680.33333333337</v>
      </c>
      <c r="G40" s="35">
        <v>827680.33333333337</v>
      </c>
      <c r="H40" s="35">
        <v>827680.33333333337</v>
      </c>
      <c r="I40" s="35">
        <v>827680.33333333337</v>
      </c>
      <c r="J40" s="35">
        <v>827680.33333333337</v>
      </c>
      <c r="K40" s="35">
        <v>827680.33333333337</v>
      </c>
      <c r="L40" s="35">
        <v>827680.33333333337</v>
      </c>
      <c r="M40" s="35">
        <v>827680.33333333337</v>
      </c>
      <c r="N40" s="35">
        <v>827680.33333333337</v>
      </c>
      <c r="O40" s="35">
        <v>827680.33333333337</v>
      </c>
    </row>
    <row r="41" spans="1:15" x14ac:dyDescent="0.25">
      <c r="A41" s="31">
        <v>6000</v>
      </c>
      <c r="B41" s="31" t="s">
        <v>951</v>
      </c>
      <c r="C41" s="36">
        <f>SUM(C42:C43)</f>
        <v>280757219.56</v>
      </c>
      <c r="D41" s="36">
        <f>SUM(D42:D43)</f>
        <v>23396434.963333335</v>
      </c>
      <c r="E41" s="36">
        <v>23396434.963333335</v>
      </c>
      <c r="F41" s="36">
        <v>23396434.963333335</v>
      </c>
      <c r="G41" s="36">
        <v>23396434.963333335</v>
      </c>
      <c r="H41" s="36">
        <v>23396434.963333335</v>
      </c>
      <c r="I41" s="36">
        <v>23396434.963333335</v>
      </c>
      <c r="J41" s="36">
        <v>23396434.963333335</v>
      </c>
      <c r="K41" s="36">
        <v>23396434.963333335</v>
      </c>
      <c r="L41" s="36">
        <v>23396434.963333335</v>
      </c>
      <c r="M41" s="36">
        <v>23396434.963333335</v>
      </c>
      <c r="N41" s="36">
        <v>23396434.963333335</v>
      </c>
      <c r="O41" s="36">
        <v>23396434.963333335</v>
      </c>
    </row>
    <row r="42" spans="1:15" x14ac:dyDescent="0.25">
      <c r="A42" s="33">
        <v>6100</v>
      </c>
      <c r="B42" s="34" t="s">
        <v>952</v>
      </c>
      <c r="C42" s="35">
        <v>184648855.56</v>
      </c>
      <c r="D42" s="35">
        <f t="shared" si="0"/>
        <v>15387404.630000001</v>
      </c>
      <c r="E42" s="35">
        <v>15387404.630000001</v>
      </c>
      <c r="F42" s="35">
        <v>15387404.630000001</v>
      </c>
      <c r="G42" s="35">
        <v>15387404.630000001</v>
      </c>
      <c r="H42" s="35">
        <v>15387404.630000001</v>
      </c>
      <c r="I42" s="35">
        <v>15387404.630000001</v>
      </c>
      <c r="J42" s="35">
        <v>15387404.630000001</v>
      </c>
      <c r="K42" s="35">
        <v>15387404.630000001</v>
      </c>
      <c r="L42" s="35">
        <v>15387404.630000001</v>
      </c>
      <c r="M42" s="35">
        <v>15387404.630000001</v>
      </c>
      <c r="N42" s="35">
        <v>15387404.630000001</v>
      </c>
      <c r="O42" s="35">
        <v>15387404.630000001</v>
      </c>
    </row>
    <row r="43" spans="1:15" x14ac:dyDescent="0.25">
      <c r="A43" s="33">
        <v>6300</v>
      </c>
      <c r="B43" s="34" t="s">
        <v>953</v>
      </c>
      <c r="C43" s="35">
        <v>96108364</v>
      </c>
      <c r="D43" s="35">
        <f t="shared" si="0"/>
        <v>8009030.333333333</v>
      </c>
      <c r="E43" s="35">
        <v>8009030.333333333</v>
      </c>
      <c r="F43" s="35">
        <v>8009030.333333333</v>
      </c>
      <c r="G43" s="35">
        <v>8009030.333333333</v>
      </c>
      <c r="H43" s="35">
        <v>8009030.333333333</v>
      </c>
      <c r="I43" s="35">
        <v>8009030.333333333</v>
      </c>
      <c r="J43" s="35">
        <v>8009030.333333333</v>
      </c>
      <c r="K43" s="35">
        <v>8009030.333333333</v>
      </c>
      <c r="L43" s="35">
        <v>8009030.333333333</v>
      </c>
      <c r="M43" s="35">
        <v>8009030.333333333</v>
      </c>
      <c r="N43" s="35">
        <v>8009030.333333333</v>
      </c>
      <c r="O43" s="35">
        <v>8009030.333333333</v>
      </c>
    </row>
    <row r="44" spans="1:15" x14ac:dyDescent="0.25">
      <c r="A44" s="31">
        <v>9000</v>
      </c>
      <c r="B44" s="31" t="s">
        <v>954</v>
      </c>
      <c r="C44" s="36">
        <f>SUM(C45:C46)</f>
        <v>55000000</v>
      </c>
      <c r="D44" s="36">
        <f>SUM(D45:D46)</f>
        <v>4583333.333333333</v>
      </c>
      <c r="E44" s="36">
        <v>4583333.333333333</v>
      </c>
      <c r="F44" s="36">
        <v>4583333.333333333</v>
      </c>
      <c r="G44" s="36">
        <v>4583333.333333333</v>
      </c>
      <c r="H44" s="36">
        <v>4583333.333333333</v>
      </c>
      <c r="I44" s="36">
        <v>4583333.333333333</v>
      </c>
      <c r="J44" s="36">
        <v>4583333.333333333</v>
      </c>
      <c r="K44" s="36">
        <v>4583333.333333333</v>
      </c>
      <c r="L44" s="36">
        <v>4583333.333333333</v>
      </c>
      <c r="M44" s="36">
        <v>4583333.333333333</v>
      </c>
      <c r="N44" s="36">
        <v>4583333.333333333</v>
      </c>
      <c r="O44" s="36">
        <v>4583333.333333333</v>
      </c>
    </row>
    <row r="45" spans="1:15" x14ac:dyDescent="0.25">
      <c r="A45" s="33">
        <v>9100</v>
      </c>
      <c r="B45" s="34" t="s">
        <v>955</v>
      </c>
      <c r="C45" s="35">
        <v>35000000</v>
      </c>
      <c r="D45" s="35">
        <f t="shared" si="0"/>
        <v>2916666.6666666665</v>
      </c>
      <c r="E45" s="35">
        <v>2916666.6666666665</v>
      </c>
      <c r="F45" s="35">
        <v>2916666.6666666665</v>
      </c>
      <c r="G45" s="35">
        <v>2916666.6666666665</v>
      </c>
      <c r="H45" s="35">
        <v>2916666.6666666665</v>
      </c>
      <c r="I45" s="35">
        <v>2916666.6666666665</v>
      </c>
      <c r="J45" s="35">
        <v>2916666.6666666665</v>
      </c>
      <c r="K45" s="35">
        <v>2916666.6666666665</v>
      </c>
      <c r="L45" s="35">
        <v>2916666.6666666665</v>
      </c>
      <c r="M45" s="35">
        <v>2916666.6666666665</v>
      </c>
      <c r="N45" s="35">
        <v>2916666.6666666665</v>
      </c>
      <c r="O45" s="35">
        <v>2916666.6666666665</v>
      </c>
    </row>
    <row r="46" spans="1:15" x14ac:dyDescent="0.25">
      <c r="A46" s="33">
        <v>9200</v>
      </c>
      <c r="B46" s="34" t="s">
        <v>956</v>
      </c>
      <c r="C46" s="35">
        <v>20000000</v>
      </c>
      <c r="D46" s="35">
        <f t="shared" si="0"/>
        <v>1666666.6666666667</v>
      </c>
      <c r="E46" s="35">
        <v>1666666.6666666667</v>
      </c>
      <c r="F46" s="35">
        <v>1666666.6666666667</v>
      </c>
      <c r="G46" s="35">
        <v>1666666.6666666667</v>
      </c>
      <c r="H46" s="35">
        <v>1666666.6666666667</v>
      </c>
      <c r="I46" s="35">
        <v>1666666.6666666667</v>
      </c>
      <c r="J46" s="35">
        <v>1666666.6666666667</v>
      </c>
      <c r="K46" s="35">
        <v>1666666.6666666667</v>
      </c>
      <c r="L46" s="35">
        <v>1666666.6666666667</v>
      </c>
      <c r="M46" s="35">
        <v>1666666.6666666667</v>
      </c>
      <c r="N46" s="35">
        <v>1666666.6666666667</v>
      </c>
      <c r="O46" s="35">
        <v>1666666.6666666667</v>
      </c>
    </row>
    <row r="47" spans="1:15" ht="21" customHeight="1" x14ac:dyDescent="0.25">
      <c r="A47" s="175" t="s">
        <v>298</v>
      </c>
      <c r="B47" s="175"/>
      <c r="C47" s="37">
        <f>C44+C41+C34+C30+C21+C11+C5</f>
        <v>2867043719</v>
      </c>
      <c r="D47" s="37">
        <f>D44+D41+D34+D30+D21+D11+D5</f>
        <v>238920309.91666669</v>
      </c>
      <c r="E47" s="37">
        <v>238920309.91666669</v>
      </c>
      <c r="F47" s="37">
        <v>238920309.91666669</v>
      </c>
      <c r="G47" s="37">
        <v>238920309.91666669</v>
      </c>
      <c r="H47" s="37">
        <v>238920309.91666669</v>
      </c>
      <c r="I47" s="37">
        <v>238920309.91666669</v>
      </c>
      <c r="J47" s="37">
        <v>238920309.91666669</v>
      </c>
      <c r="K47" s="37">
        <v>238920309.91666669</v>
      </c>
      <c r="L47" s="37">
        <v>238920309.91666669</v>
      </c>
      <c r="M47" s="37">
        <v>238920309.91666669</v>
      </c>
      <c r="N47" s="37">
        <v>238920309.91666669</v>
      </c>
      <c r="O47" s="37">
        <v>238920309.91666669</v>
      </c>
    </row>
  </sheetData>
  <mergeCells count="4">
    <mergeCell ref="A2:O2"/>
    <mergeCell ref="A3:O3"/>
    <mergeCell ref="A4:B4"/>
    <mergeCell ref="A47:B47"/>
  </mergeCells>
  <phoneticPr fontId="10" type="noConversion"/>
  <pageMargins left="0.7" right="0.7" top="0.75" bottom="0.75" header="0.3" footer="0.3"/>
  <pageSetup orientation="portrait" r:id="rId1"/>
  <ignoredErrors>
    <ignoredError sqref="D11:D44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view="pageLayout" zoomScaleNormal="100" workbookViewId="0">
      <selection activeCell="A21" sqref="A21"/>
    </sheetView>
  </sheetViews>
  <sheetFormatPr baseColWidth="10" defaultRowHeight="15" x14ac:dyDescent="0.25"/>
  <cols>
    <col min="1" max="1" width="71.140625" style="116" customWidth="1"/>
    <col min="2" max="2" width="17.140625" style="163" bestFit="1" customWidth="1"/>
    <col min="3" max="5" width="16.42578125" bestFit="1" customWidth="1"/>
  </cols>
  <sheetData>
    <row r="1" spans="1:2" x14ac:dyDescent="0.25">
      <c r="A1" s="157"/>
      <c r="B1" s="161"/>
    </row>
    <row r="2" spans="1:2" x14ac:dyDescent="0.25">
      <c r="A2" s="158" t="s">
        <v>5</v>
      </c>
      <c r="B2" s="2" t="s">
        <v>413</v>
      </c>
    </row>
    <row r="3" spans="1:2" x14ac:dyDescent="0.25">
      <c r="A3" s="116" t="s">
        <v>68</v>
      </c>
      <c r="B3" s="162">
        <v>10934158</v>
      </c>
    </row>
    <row r="4" spans="1:2" x14ac:dyDescent="0.25">
      <c r="A4" s="116" t="s">
        <v>52</v>
      </c>
      <c r="B4" s="162">
        <v>94621800</v>
      </c>
    </row>
    <row r="5" spans="1:2" x14ac:dyDescent="0.25">
      <c r="A5" s="116" t="s">
        <v>99</v>
      </c>
      <c r="B5" s="162">
        <v>10386000</v>
      </c>
    </row>
    <row r="6" spans="1:2" x14ac:dyDescent="0.25">
      <c r="A6" s="116" t="s">
        <v>85</v>
      </c>
      <c r="B6" s="162">
        <v>4470000</v>
      </c>
    </row>
    <row r="7" spans="1:2" ht="30" x14ac:dyDescent="0.25">
      <c r="A7" s="116" t="s">
        <v>71</v>
      </c>
      <c r="B7" s="162">
        <v>50728512</v>
      </c>
    </row>
    <row r="8" spans="1:2" x14ac:dyDescent="0.25">
      <c r="A8" s="116" t="s">
        <v>60</v>
      </c>
      <c r="B8" s="162">
        <v>693587058.13818181</v>
      </c>
    </row>
    <row r="9" spans="1:2" x14ac:dyDescent="0.25">
      <c r="A9" s="116" t="s">
        <v>18</v>
      </c>
      <c r="B9" s="162">
        <v>1535406920</v>
      </c>
    </row>
    <row r="10" spans="1:2" x14ac:dyDescent="0.25">
      <c r="A10" s="116" t="s">
        <v>106</v>
      </c>
      <c r="B10" s="162">
        <v>62842347</v>
      </c>
    </row>
    <row r="11" spans="1:2" x14ac:dyDescent="0.25">
      <c r="A11" s="116" t="s">
        <v>73</v>
      </c>
      <c r="B11" s="162">
        <v>26895470</v>
      </c>
    </row>
    <row r="12" spans="1:2" x14ac:dyDescent="0.25">
      <c r="A12" s="116" t="s">
        <v>92</v>
      </c>
      <c r="B12" s="162">
        <v>2585000</v>
      </c>
    </row>
    <row r="13" spans="1:2" x14ac:dyDescent="0.25">
      <c r="A13" s="116" t="s">
        <v>42</v>
      </c>
      <c r="B13" s="162">
        <v>260738322.85842061</v>
      </c>
    </row>
    <row r="14" spans="1:2" x14ac:dyDescent="0.25">
      <c r="A14" s="116" t="s">
        <v>1081</v>
      </c>
      <c r="B14" s="162">
        <v>66784842.001579374</v>
      </c>
    </row>
    <row r="15" spans="1:2" x14ac:dyDescent="0.25">
      <c r="A15" s="116" t="s">
        <v>1076</v>
      </c>
      <c r="B15" s="162">
        <v>5910000</v>
      </c>
    </row>
    <row r="16" spans="1:2" ht="30" x14ac:dyDescent="0.25">
      <c r="A16" s="116" t="s">
        <v>1084</v>
      </c>
      <c r="B16" s="162">
        <v>10000000</v>
      </c>
    </row>
    <row r="17" spans="1:2" x14ac:dyDescent="0.25">
      <c r="A17" s="116" t="s">
        <v>1075</v>
      </c>
      <c r="B17" s="162">
        <v>12625430</v>
      </c>
    </row>
    <row r="18" spans="1:2" x14ac:dyDescent="0.25">
      <c r="A18" s="116" t="s">
        <v>1085</v>
      </c>
      <c r="B18" s="162">
        <v>16500000</v>
      </c>
    </row>
    <row r="19" spans="1:2" x14ac:dyDescent="0.25">
      <c r="A19" s="116" t="s">
        <v>1083</v>
      </c>
      <c r="B19" s="162">
        <v>2027859</v>
      </c>
    </row>
    <row r="20" spans="1:2" x14ac:dyDescent="0.25">
      <c r="A20" s="116" t="s">
        <v>298</v>
      </c>
      <c r="B20" s="162">
        <v>2867043718.9981813</v>
      </c>
    </row>
  </sheetData>
  <pageMargins left="0.70866141732283472" right="0.59055118110236227" top="1.1417322834645669" bottom="0.74803149606299213" header="0.31496062992125984" footer="0.31496062992125984"/>
  <pageSetup paperSize="9" orientation="portrait" r:id="rId2"/>
  <headerFooter>
    <oddHeader>&amp;C&amp;"-,Negrita"&amp;13MUNICIPIO DE TLAJOMULCO DE ZÚÑIGA, JALISCO
PRESUPUESTO 2023
CLASIFICACIÓN ADMINISTRATIVA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6"/>
  <sheetViews>
    <sheetView topLeftCell="A16" workbookViewId="0">
      <selection activeCell="B35" sqref="B35"/>
    </sheetView>
  </sheetViews>
  <sheetFormatPr baseColWidth="10" defaultRowHeight="15" x14ac:dyDescent="0.25"/>
  <cols>
    <col min="1" max="1" width="16.7109375" bestFit="1" customWidth="1"/>
    <col min="2" max="2" width="37.5703125" bestFit="1" customWidth="1"/>
  </cols>
  <sheetData>
    <row r="4" spans="1:2" x14ac:dyDescent="0.25">
      <c r="A4" s="108" t="s">
        <v>13</v>
      </c>
      <c r="B4" s="108" t="s">
        <v>14</v>
      </c>
    </row>
    <row r="5" spans="1:2" x14ac:dyDescent="0.25">
      <c r="A5">
        <v>0</v>
      </c>
      <c r="B5" t="s">
        <v>23</v>
      </c>
    </row>
    <row r="6" spans="1:2" x14ac:dyDescent="0.25">
      <c r="A6">
        <v>1</v>
      </c>
      <c r="B6" t="s">
        <v>266</v>
      </c>
    </row>
    <row r="7" spans="1:2" x14ac:dyDescent="0.25">
      <c r="A7">
        <v>2</v>
      </c>
      <c r="B7" t="s">
        <v>267</v>
      </c>
    </row>
    <row r="8" spans="1:2" x14ac:dyDescent="0.25">
      <c r="A8">
        <v>3</v>
      </c>
      <c r="B8" t="s">
        <v>268</v>
      </c>
    </row>
    <row r="9" spans="1:2" x14ac:dyDescent="0.25">
      <c r="A9">
        <v>4</v>
      </c>
      <c r="B9" t="s">
        <v>269</v>
      </c>
    </row>
    <row r="10" spans="1:2" x14ac:dyDescent="0.25">
      <c r="A10">
        <v>5</v>
      </c>
      <c r="B10" t="s">
        <v>272</v>
      </c>
    </row>
    <row r="11" spans="1:2" x14ac:dyDescent="0.25">
      <c r="A11">
        <v>6</v>
      </c>
      <c r="B11" t="s">
        <v>411</v>
      </c>
    </row>
    <row r="12" spans="1:2" x14ac:dyDescent="0.25">
      <c r="A12">
        <v>7</v>
      </c>
      <c r="B12" t="s">
        <v>264</v>
      </c>
    </row>
    <row r="13" spans="1:2" x14ac:dyDescent="0.25">
      <c r="A13">
        <v>8</v>
      </c>
      <c r="B13" t="s">
        <v>126</v>
      </c>
    </row>
    <row r="14" spans="1:2" x14ac:dyDescent="0.25">
      <c r="A14">
        <v>9</v>
      </c>
      <c r="B14" t="s">
        <v>129</v>
      </c>
    </row>
    <row r="15" spans="1:2" x14ac:dyDescent="0.25">
      <c r="A15">
        <v>10</v>
      </c>
      <c r="B15" t="s">
        <v>404</v>
      </c>
    </row>
    <row r="16" spans="1:2" x14ac:dyDescent="0.25">
      <c r="A16">
        <v>11</v>
      </c>
      <c r="B16" t="s">
        <v>412</v>
      </c>
    </row>
    <row r="17" spans="1:2" x14ac:dyDescent="0.25">
      <c r="A17">
        <v>12</v>
      </c>
      <c r="B17" t="s">
        <v>150</v>
      </c>
    </row>
    <row r="18" spans="1:2" x14ac:dyDescent="0.25">
      <c r="A18">
        <v>13</v>
      </c>
      <c r="B18" t="s">
        <v>284</v>
      </c>
    </row>
    <row r="19" spans="1:2" x14ac:dyDescent="0.25">
      <c r="A19">
        <v>14</v>
      </c>
      <c r="B19" t="s">
        <v>285</v>
      </c>
    </row>
    <row r="20" spans="1:2" x14ac:dyDescent="0.25">
      <c r="A20">
        <v>15</v>
      </c>
      <c r="B20" t="s">
        <v>213</v>
      </c>
    </row>
    <row r="21" spans="1:2" x14ac:dyDescent="0.25">
      <c r="A21">
        <v>16</v>
      </c>
      <c r="B21" t="s">
        <v>265</v>
      </c>
    </row>
    <row r="22" spans="1:2" x14ac:dyDescent="0.25">
      <c r="A22">
        <v>17</v>
      </c>
      <c r="B22" t="s">
        <v>370</v>
      </c>
    </row>
    <row r="23" spans="1:2" x14ac:dyDescent="0.25">
      <c r="A23">
        <v>18</v>
      </c>
      <c r="B23" t="s">
        <v>371</v>
      </c>
    </row>
    <row r="24" spans="1:2" x14ac:dyDescent="0.25">
      <c r="A24">
        <v>19</v>
      </c>
      <c r="B24" t="s">
        <v>372</v>
      </c>
    </row>
    <row r="25" spans="1:2" x14ac:dyDescent="0.25">
      <c r="A25">
        <v>20</v>
      </c>
      <c r="B25" t="s">
        <v>373</v>
      </c>
    </row>
    <row r="26" spans="1:2" x14ac:dyDescent="0.25">
      <c r="A26">
        <v>21</v>
      </c>
      <c r="B26" t="s">
        <v>374</v>
      </c>
    </row>
    <row r="27" spans="1:2" x14ac:dyDescent="0.25">
      <c r="A27">
        <v>22</v>
      </c>
      <c r="B27" t="s">
        <v>375</v>
      </c>
    </row>
    <row r="28" spans="1:2" x14ac:dyDescent="0.25">
      <c r="A28">
        <v>23</v>
      </c>
      <c r="B28" t="s">
        <v>376</v>
      </c>
    </row>
    <row r="29" spans="1:2" x14ac:dyDescent="0.25">
      <c r="A29">
        <v>24</v>
      </c>
      <c r="B29" t="s">
        <v>377</v>
      </c>
    </row>
    <row r="30" spans="1:2" x14ac:dyDescent="0.25">
      <c r="A30">
        <v>25</v>
      </c>
      <c r="B30" t="s">
        <v>378</v>
      </c>
    </row>
    <row r="31" spans="1:2" x14ac:dyDescent="0.25">
      <c r="A31">
        <v>26</v>
      </c>
      <c r="B31" t="s">
        <v>116</v>
      </c>
    </row>
    <row r="32" spans="1:2" x14ac:dyDescent="0.25">
      <c r="A32">
        <v>27</v>
      </c>
      <c r="B32" t="s">
        <v>263</v>
      </c>
    </row>
    <row r="33" spans="1:2" x14ac:dyDescent="0.25">
      <c r="A33">
        <v>30</v>
      </c>
      <c r="B33" t="s">
        <v>1067</v>
      </c>
    </row>
    <row r="34" spans="1:2" x14ac:dyDescent="0.25">
      <c r="A34">
        <v>28</v>
      </c>
      <c r="B34" t="s">
        <v>1070</v>
      </c>
    </row>
    <row r="35" spans="1:2" x14ac:dyDescent="0.25">
      <c r="A35">
        <v>29</v>
      </c>
      <c r="B35" t="s">
        <v>1087</v>
      </c>
    </row>
    <row r="36" spans="1:2" x14ac:dyDescent="0.25">
      <c r="A36" t="s">
        <v>298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workbookViewId="0">
      <selection activeCell="A21" sqref="A21"/>
    </sheetView>
  </sheetViews>
  <sheetFormatPr baseColWidth="10" defaultRowHeight="15" x14ac:dyDescent="0.25"/>
  <cols>
    <col min="1" max="1" width="5.140625" customWidth="1"/>
    <col min="4" max="4" width="18.5703125" customWidth="1"/>
    <col min="5" max="8" width="12.85546875" customWidth="1"/>
    <col min="9" max="9" width="13" customWidth="1"/>
    <col min="10" max="10" width="12.85546875" customWidth="1"/>
    <col min="11" max="11" width="13.28515625" bestFit="1" customWidth="1"/>
    <col min="12" max="15" width="12.85546875" bestFit="1" customWidth="1"/>
  </cols>
  <sheetData>
    <row r="1" spans="1:17" ht="27" customHeight="1" thickBot="1" x14ac:dyDescent="0.35">
      <c r="A1" s="196" t="s">
        <v>972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8"/>
    </row>
    <row r="2" spans="1:17" s="114" customFormat="1" ht="18.75" x14ac:dyDescent="0.3">
      <c r="A2" s="109" t="s">
        <v>973</v>
      </c>
      <c r="B2" s="110"/>
      <c r="C2" s="110"/>
      <c r="D2" s="110"/>
      <c r="E2" s="110"/>
      <c r="F2" s="110"/>
      <c r="G2" s="110"/>
      <c r="H2" s="111"/>
      <c r="I2" s="110"/>
      <c r="J2" s="110"/>
      <c r="K2" s="110"/>
      <c r="L2" s="110"/>
      <c r="M2" s="112"/>
      <c r="N2" s="112"/>
      <c r="O2" s="113"/>
    </row>
    <row r="3" spans="1:17" ht="15" customHeight="1" x14ac:dyDescent="0.25">
      <c r="A3" s="199" t="s">
        <v>974</v>
      </c>
      <c r="B3" s="200"/>
      <c r="C3" s="200"/>
      <c r="D3" s="200"/>
      <c r="E3" s="189" t="s">
        <v>975</v>
      </c>
      <c r="F3" s="189" t="s">
        <v>976</v>
      </c>
      <c r="G3" s="201" t="s">
        <v>977</v>
      </c>
      <c r="H3" s="189" t="s">
        <v>978</v>
      </c>
      <c r="I3" s="189" t="s">
        <v>979</v>
      </c>
      <c r="J3" s="195" t="s">
        <v>980</v>
      </c>
      <c r="K3" s="189" t="s">
        <v>981</v>
      </c>
      <c r="L3" s="189" t="s">
        <v>982</v>
      </c>
      <c r="M3" s="189" t="s">
        <v>983</v>
      </c>
      <c r="N3" s="189" t="s">
        <v>984</v>
      </c>
      <c r="O3" s="191" t="s">
        <v>985</v>
      </c>
    </row>
    <row r="4" spans="1:17" x14ac:dyDescent="0.25">
      <c r="A4" s="199"/>
      <c r="B4" s="200"/>
      <c r="C4" s="200"/>
      <c r="D4" s="200"/>
      <c r="E4" s="190"/>
      <c r="F4" s="190"/>
      <c r="G4" s="202"/>
      <c r="H4" s="190"/>
      <c r="I4" s="190"/>
      <c r="J4" s="195"/>
      <c r="K4" s="190"/>
      <c r="L4" s="190"/>
      <c r="M4" s="190"/>
      <c r="N4" s="190"/>
      <c r="O4" s="191"/>
    </row>
    <row r="5" spans="1:17" ht="14.45" x14ac:dyDescent="0.3">
      <c r="A5" s="38" t="s">
        <v>986</v>
      </c>
      <c r="B5" s="39"/>
      <c r="C5" s="39"/>
      <c r="D5" s="39"/>
      <c r="E5" s="40"/>
      <c r="F5" s="40"/>
      <c r="G5" s="40"/>
      <c r="H5" s="39"/>
      <c r="I5" s="41"/>
      <c r="J5" s="41"/>
      <c r="K5" s="40"/>
      <c r="L5" s="40"/>
      <c r="M5" s="40"/>
      <c r="N5" s="40"/>
      <c r="O5" s="42"/>
    </row>
    <row r="6" spans="1:17" ht="14.45" x14ac:dyDescent="0.3">
      <c r="A6" s="43">
        <v>1</v>
      </c>
      <c r="B6" s="192" t="s">
        <v>430</v>
      </c>
      <c r="C6" s="192"/>
      <c r="D6" s="192"/>
      <c r="E6" s="44">
        <v>713656098.22000003</v>
      </c>
      <c r="F6" s="44">
        <f t="shared" ref="F6:O6" si="0">+F7+F8+F13</f>
        <v>618083235.30999994</v>
      </c>
      <c r="G6" s="45">
        <f t="shared" si="0"/>
        <v>639528046.75000012</v>
      </c>
      <c r="H6" s="45">
        <f t="shared" si="0"/>
        <v>647407730.35000002</v>
      </c>
      <c r="I6" s="45">
        <f t="shared" si="0"/>
        <v>878759228.53999996</v>
      </c>
      <c r="J6" s="46">
        <f t="shared" si="0"/>
        <v>805044020</v>
      </c>
      <c r="K6" s="44">
        <f t="shared" si="0"/>
        <v>877497982</v>
      </c>
      <c r="L6" s="44">
        <f t="shared" si="0"/>
        <v>956472800.38000011</v>
      </c>
      <c r="M6" s="44">
        <f t="shared" si="0"/>
        <v>1042555352.4142001</v>
      </c>
      <c r="N6" s="44">
        <f t="shared" si="0"/>
        <v>1136385334.1314783</v>
      </c>
      <c r="O6" s="47">
        <f t="shared" si="0"/>
        <v>1238660014.2033112</v>
      </c>
      <c r="Q6" s="48"/>
    </row>
    <row r="7" spans="1:17" ht="14.45" x14ac:dyDescent="0.3">
      <c r="A7" s="49">
        <v>1.1000000000000001</v>
      </c>
      <c r="B7" s="193" t="s">
        <v>987</v>
      </c>
      <c r="C7" s="193"/>
      <c r="D7" s="194"/>
      <c r="E7" s="50">
        <v>5837786.9500000002</v>
      </c>
      <c r="F7" s="50">
        <v>3701492.9899999998</v>
      </c>
      <c r="G7" s="51">
        <v>7106565.9500000002</v>
      </c>
      <c r="H7" s="51">
        <v>1111007.24</v>
      </c>
      <c r="I7" s="51">
        <v>148218.69</v>
      </c>
      <c r="J7" s="52">
        <v>4850485</v>
      </c>
      <c r="K7" s="53">
        <v>5287029</v>
      </c>
      <c r="L7" s="53">
        <v>5762861.6100000003</v>
      </c>
      <c r="M7" s="53">
        <v>6281519.1549000004</v>
      </c>
      <c r="N7" s="53">
        <v>6846855.8788410006</v>
      </c>
      <c r="O7" s="53">
        <v>7463072.9079366913</v>
      </c>
      <c r="Q7" s="48"/>
    </row>
    <row r="8" spans="1:17" ht="14.45" x14ac:dyDescent="0.3">
      <c r="A8" s="54">
        <v>1.2</v>
      </c>
      <c r="B8" s="187" t="s">
        <v>988</v>
      </c>
      <c r="C8" s="187"/>
      <c r="D8" s="187"/>
      <c r="E8" s="50">
        <v>659679476.25999999</v>
      </c>
      <c r="F8" s="50">
        <v>570350662.29999995</v>
      </c>
      <c r="G8" s="51">
        <v>579402881.60000002</v>
      </c>
      <c r="H8" s="51">
        <v>600285908.85000002</v>
      </c>
      <c r="I8" s="51">
        <v>809351315.64999986</v>
      </c>
      <c r="J8" s="55">
        <v>738324333</v>
      </c>
      <c r="K8" s="53">
        <v>804773523</v>
      </c>
      <c r="L8" s="56">
        <v>877203140.07000005</v>
      </c>
      <c r="M8" s="56">
        <v>956151422.67630017</v>
      </c>
      <c r="N8" s="56">
        <v>1042205050.7171673</v>
      </c>
      <c r="O8" s="56">
        <v>1136003505.2817123</v>
      </c>
    </row>
    <row r="9" spans="1:17" x14ac:dyDescent="0.25">
      <c r="A9" s="54">
        <v>1.3</v>
      </c>
      <c r="B9" s="187" t="s">
        <v>989</v>
      </c>
      <c r="C9" s="187"/>
      <c r="D9" s="187"/>
      <c r="E9" s="57">
        <v>0</v>
      </c>
      <c r="F9" s="58">
        <v>0</v>
      </c>
      <c r="G9" s="58">
        <v>0</v>
      </c>
      <c r="H9" s="58">
        <v>0</v>
      </c>
      <c r="I9" s="58">
        <v>0</v>
      </c>
      <c r="J9" s="59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</row>
    <row r="10" spans="1:17" ht="14.45" x14ac:dyDescent="0.3">
      <c r="A10" s="54">
        <v>1.4</v>
      </c>
      <c r="B10" s="187" t="s">
        <v>990</v>
      </c>
      <c r="C10" s="187"/>
      <c r="D10" s="187"/>
      <c r="E10" s="57">
        <v>0</v>
      </c>
      <c r="F10" s="58">
        <v>0</v>
      </c>
      <c r="G10" s="58">
        <v>0</v>
      </c>
      <c r="H10" s="58">
        <v>0</v>
      </c>
      <c r="I10" s="58">
        <v>0</v>
      </c>
      <c r="J10" s="59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</row>
    <row r="11" spans="1:17" x14ac:dyDescent="0.25">
      <c r="A11" s="54">
        <v>1.5</v>
      </c>
      <c r="B11" s="187" t="s">
        <v>991</v>
      </c>
      <c r="C11" s="187"/>
      <c r="D11" s="187"/>
      <c r="E11" s="57">
        <v>0</v>
      </c>
      <c r="F11" s="58">
        <v>0</v>
      </c>
      <c r="G11" s="58">
        <v>0</v>
      </c>
      <c r="H11" s="58">
        <v>0</v>
      </c>
      <c r="I11" s="58">
        <v>0</v>
      </c>
      <c r="J11" s="59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</row>
    <row r="12" spans="1:17" x14ac:dyDescent="0.25">
      <c r="A12" s="54">
        <v>1.6</v>
      </c>
      <c r="B12" s="187" t="s">
        <v>992</v>
      </c>
      <c r="C12" s="187"/>
      <c r="D12" s="187"/>
      <c r="E12" s="57">
        <v>0</v>
      </c>
      <c r="F12" s="58">
        <v>0</v>
      </c>
      <c r="G12" s="58">
        <v>0</v>
      </c>
      <c r="H12" s="58">
        <v>0</v>
      </c>
      <c r="I12" s="58">
        <v>0</v>
      </c>
      <c r="J12" s="59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</row>
    <row r="13" spans="1:17" ht="14.45" x14ac:dyDescent="0.3">
      <c r="A13" s="54">
        <v>1.7</v>
      </c>
      <c r="B13" s="186" t="s">
        <v>993</v>
      </c>
      <c r="C13" s="184"/>
      <c r="D13" s="185"/>
      <c r="E13" s="50">
        <v>48138835.009999998</v>
      </c>
      <c r="F13" s="50">
        <v>44031080.020000003</v>
      </c>
      <c r="G13" s="51">
        <v>53018599.200000003</v>
      </c>
      <c r="H13" s="51">
        <v>46010814.25999999</v>
      </c>
      <c r="I13" s="51">
        <v>69259694.199999988</v>
      </c>
      <c r="J13" s="55">
        <v>61869202</v>
      </c>
      <c r="K13" s="53">
        <v>67437430</v>
      </c>
      <c r="L13" s="56">
        <v>73506798.700000003</v>
      </c>
      <c r="M13" s="56">
        <v>80122410.583000004</v>
      </c>
      <c r="N13" s="56">
        <v>87333427.535470009</v>
      </c>
      <c r="O13" s="56">
        <v>95193436.013662323</v>
      </c>
    </row>
    <row r="14" spans="1:17" ht="14.45" x14ac:dyDescent="0.3">
      <c r="A14" s="54">
        <v>1.8</v>
      </c>
      <c r="B14" s="186" t="s">
        <v>504</v>
      </c>
      <c r="C14" s="184"/>
      <c r="D14" s="185"/>
      <c r="E14" s="50">
        <v>0</v>
      </c>
      <c r="F14" s="51">
        <v>0</v>
      </c>
      <c r="G14" s="51">
        <v>0</v>
      </c>
      <c r="H14" s="51">
        <v>0</v>
      </c>
      <c r="I14" s="51">
        <v>0</v>
      </c>
      <c r="J14" s="55">
        <v>0</v>
      </c>
      <c r="K14" s="56">
        <v>0</v>
      </c>
      <c r="L14" s="56">
        <v>0</v>
      </c>
      <c r="M14" s="56">
        <v>0</v>
      </c>
      <c r="N14" s="56">
        <v>0</v>
      </c>
      <c r="O14" s="61">
        <v>0</v>
      </c>
    </row>
    <row r="15" spans="1:17" ht="45" customHeight="1" x14ac:dyDescent="0.25">
      <c r="A15" s="54">
        <v>1.9</v>
      </c>
      <c r="B15" s="183" t="s">
        <v>994</v>
      </c>
      <c r="C15" s="184"/>
      <c r="D15" s="185"/>
      <c r="E15" s="50">
        <v>0</v>
      </c>
      <c r="F15" s="51">
        <v>0</v>
      </c>
      <c r="G15" s="51">
        <v>0</v>
      </c>
      <c r="H15" s="51">
        <v>0</v>
      </c>
      <c r="I15" s="51">
        <v>0</v>
      </c>
      <c r="J15" s="55">
        <v>0</v>
      </c>
      <c r="K15" s="56">
        <v>0</v>
      </c>
      <c r="L15" s="56">
        <v>0</v>
      </c>
      <c r="M15" s="56">
        <v>0</v>
      </c>
      <c r="N15" s="56">
        <v>0</v>
      </c>
      <c r="O15" s="61">
        <v>0</v>
      </c>
    </row>
    <row r="16" spans="1:17" ht="29.25" customHeight="1" x14ac:dyDescent="0.3">
      <c r="A16" s="62">
        <v>2</v>
      </c>
      <c r="B16" s="179" t="s">
        <v>506</v>
      </c>
      <c r="C16" s="179"/>
      <c r="D16" s="179"/>
      <c r="E16" s="63">
        <v>0</v>
      </c>
      <c r="F16" s="64">
        <v>0</v>
      </c>
      <c r="G16" s="64">
        <v>0</v>
      </c>
      <c r="H16" s="64">
        <v>0</v>
      </c>
      <c r="I16" s="64">
        <v>0</v>
      </c>
      <c r="J16" s="65">
        <v>0</v>
      </c>
      <c r="K16" s="66">
        <v>0</v>
      </c>
      <c r="L16" s="66">
        <v>0</v>
      </c>
      <c r="M16" s="66">
        <v>0</v>
      </c>
      <c r="N16" s="66">
        <v>0</v>
      </c>
      <c r="O16" s="67">
        <v>0</v>
      </c>
    </row>
    <row r="17" spans="1:15" ht="14.45" x14ac:dyDescent="0.3">
      <c r="A17" s="54">
        <v>2.1</v>
      </c>
      <c r="B17" s="186" t="s">
        <v>995</v>
      </c>
      <c r="C17" s="184"/>
      <c r="D17" s="185"/>
      <c r="E17" s="50">
        <v>0</v>
      </c>
      <c r="F17" s="51">
        <v>0</v>
      </c>
      <c r="G17" s="51">
        <v>0</v>
      </c>
      <c r="H17" s="51">
        <v>0</v>
      </c>
      <c r="I17" s="51">
        <v>0</v>
      </c>
      <c r="J17" s="55">
        <v>0</v>
      </c>
      <c r="K17" s="56">
        <v>0</v>
      </c>
      <c r="L17" s="56">
        <v>0</v>
      </c>
      <c r="M17" s="56">
        <v>0</v>
      </c>
      <c r="N17" s="56">
        <v>0</v>
      </c>
      <c r="O17" s="61">
        <v>0</v>
      </c>
    </row>
    <row r="18" spans="1:15" ht="14.45" x14ac:dyDescent="0.3">
      <c r="A18" s="54">
        <v>2.2000000000000002</v>
      </c>
      <c r="B18" s="186" t="s">
        <v>996</v>
      </c>
      <c r="C18" s="184"/>
      <c r="D18" s="185"/>
      <c r="E18" s="57">
        <v>0</v>
      </c>
      <c r="F18" s="58">
        <v>0</v>
      </c>
      <c r="G18" s="58">
        <v>0</v>
      </c>
      <c r="H18" s="58">
        <v>0</v>
      </c>
      <c r="I18" s="58">
        <v>0</v>
      </c>
      <c r="J18" s="55">
        <v>0</v>
      </c>
      <c r="K18" s="56">
        <v>0</v>
      </c>
      <c r="L18" s="56">
        <v>0</v>
      </c>
      <c r="M18" s="56">
        <v>0</v>
      </c>
      <c r="N18" s="56">
        <v>0</v>
      </c>
      <c r="O18" s="61">
        <v>0</v>
      </c>
    </row>
    <row r="19" spans="1:15" ht="14.45" x14ac:dyDescent="0.3">
      <c r="A19" s="54">
        <v>2.2999999999999998</v>
      </c>
      <c r="B19" s="186" t="s">
        <v>997</v>
      </c>
      <c r="C19" s="184"/>
      <c r="D19" s="185"/>
      <c r="E19" s="57">
        <v>0</v>
      </c>
      <c r="F19" s="58">
        <v>0</v>
      </c>
      <c r="G19" s="58">
        <v>0</v>
      </c>
      <c r="H19" s="58">
        <v>0</v>
      </c>
      <c r="I19" s="58">
        <v>0</v>
      </c>
      <c r="J19" s="55">
        <v>0</v>
      </c>
      <c r="K19" s="56">
        <v>0</v>
      </c>
      <c r="L19" s="56">
        <v>0</v>
      </c>
      <c r="M19" s="56">
        <v>0</v>
      </c>
      <c r="N19" s="56">
        <v>0</v>
      </c>
      <c r="O19" s="61">
        <v>0</v>
      </c>
    </row>
    <row r="20" spans="1:15" ht="14.45" x14ac:dyDescent="0.3">
      <c r="A20" s="54">
        <v>2.4</v>
      </c>
      <c r="B20" s="186" t="s">
        <v>998</v>
      </c>
      <c r="C20" s="184"/>
      <c r="D20" s="185"/>
      <c r="E20" s="50">
        <v>0</v>
      </c>
      <c r="F20" s="51">
        <v>0</v>
      </c>
      <c r="G20" s="51">
        <v>0</v>
      </c>
      <c r="H20" s="51">
        <v>0</v>
      </c>
      <c r="I20" s="51">
        <v>0</v>
      </c>
      <c r="J20" s="55">
        <v>0</v>
      </c>
      <c r="K20" s="56">
        <v>0</v>
      </c>
      <c r="L20" s="56">
        <v>0</v>
      </c>
      <c r="M20" s="56">
        <v>0</v>
      </c>
      <c r="N20" s="56">
        <v>0</v>
      </c>
      <c r="O20" s="61">
        <v>0</v>
      </c>
    </row>
    <row r="21" spans="1:15" ht="14.45" x14ac:dyDescent="0.3">
      <c r="A21" s="54">
        <v>2.5</v>
      </c>
      <c r="B21" s="186" t="s">
        <v>999</v>
      </c>
      <c r="C21" s="184"/>
      <c r="D21" s="185"/>
      <c r="E21" s="50">
        <v>0</v>
      </c>
      <c r="F21" s="51">
        <v>0</v>
      </c>
      <c r="G21" s="51">
        <v>0</v>
      </c>
      <c r="H21" s="51">
        <v>0</v>
      </c>
      <c r="I21" s="51">
        <v>0</v>
      </c>
      <c r="J21" s="55">
        <v>0</v>
      </c>
      <c r="K21" s="56">
        <v>0</v>
      </c>
      <c r="L21" s="56">
        <v>0</v>
      </c>
      <c r="M21" s="56">
        <v>0</v>
      </c>
      <c r="N21" s="56">
        <v>0</v>
      </c>
      <c r="O21" s="61">
        <v>0</v>
      </c>
    </row>
    <row r="22" spans="1:15" ht="14.45" x14ac:dyDescent="0.3">
      <c r="A22" s="62">
        <v>3</v>
      </c>
      <c r="B22" s="179" t="s">
        <v>512</v>
      </c>
      <c r="C22" s="179"/>
      <c r="D22" s="179"/>
      <c r="E22" s="63">
        <v>0</v>
      </c>
      <c r="F22" s="64">
        <v>0</v>
      </c>
      <c r="G22" s="64">
        <v>0</v>
      </c>
      <c r="H22" s="64">
        <v>0</v>
      </c>
      <c r="I22" s="64">
        <f>+I23</f>
        <v>48000</v>
      </c>
      <c r="J22" s="65">
        <v>0</v>
      </c>
      <c r="K22" s="66">
        <v>0</v>
      </c>
      <c r="L22" s="66">
        <v>0</v>
      </c>
      <c r="M22" s="66">
        <v>0</v>
      </c>
      <c r="N22" s="66">
        <v>0</v>
      </c>
      <c r="O22" s="67">
        <v>0</v>
      </c>
    </row>
    <row r="23" spans="1:15" x14ac:dyDescent="0.25">
      <c r="A23" s="54">
        <v>3.1</v>
      </c>
      <c r="B23" s="187" t="s">
        <v>1000</v>
      </c>
      <c r="C23" s="187"/>
      <c r="D23" s="187"/>
      <c r="E23" s="57">
        <v>0</v>
      </c>
      <c r="F23" s="58">
        <v>0</v>
      </c>
      <c r="G23" s="58">
        <v>0</v>
      </c>
      <c r="H23" s="58">
        <v>0</v>
      </c>
      <c r="I23" s="58">
        <v>48000</v>
      </c>
      <c r="J23" s="55">
        <v>0</v>
      </c>
      <c r="K23" s="56">
        <v>0</v>
      </c>
      <c r="L23" s="56">
        <v>0</v>
      </c>
      <c r="M23" s="56">
        <v>0</v>
      </c>
      <c r="N23" s="56">
        <v>0</v>
      </c>
      <c r="O23" s="61">
        <v>0</v>
      </c>
    </row>
    <row r="24" spans="1:15" ht="39" customHeight="1" x14ac:dyDescent="0.25">
      <c r="A24" s="54">
        <v>3.9</v>
      </c>
      <c r="B24" s="188" t="s">
        <v>1001</v>
      </c>
      <c r="C24" s="187"/>
      <c r="D24" s="187"/>
      <c r="E24" s="57">
        <v>0</v>
      </c>
      <c r="F24" s="58">
        <v>0</v>
      </c>
      <c r="G24" s="58">
        <v>0</v>
      </c>
      <c r="H24" s="58">
        <v>0</v>
      </c>
      <c r="I24" s="58">
        <v>0</v>
      </c>
      <c r="J24" s="55">
        <v>0</v>
      </c>
      <c r="K24" s="56">
        <v>0</v>
      </c>
      <c r="L24" s="56">
        <v>0</v>
      </c>
      <c r="M24" s="56">
        <v>0</v>
      </c>
      <c r="N24" s="56">
        <v>0</v>
      </c>
      <c r="O24" s="61">
        <v>0</v>
      </c>
    </row>
    <row r="25" spans="1:15" x14ac:dyDescent="0.25">
      <c r="A25" s="62">
        <v>4</v>
      </c>
      <c r="B25" s="179" t="s">
        <v>1002</v>
      </c>
      <c r="C25" s="179"/>
      <c r="D25" s="179"/>
      <c r="E25" s="63">
        <v>596984612.10000002</v>
      </c>
      <c r="F25" s="64">
        <f>+F26+F28+F29+F30</f>
        <v>477992133.26999992</v>
      </c>
      <c r="G25" s="64">
        <f>+G26+G28+G29+G30</f>
        <v>495564169.92000002</v>
      </c>
      <c r="H25" s="64">
        <f>SUM(H26:H31)</f>
        <v>515288339.61999989</v>
      </c>
      <c r="I25" s="64">
        <f>SUM(I26:I31)</f>
        <v>756686710.46000016</v>
      </c>
      <c r="J25" s="65">
        <f>SUM(J26:J31)</f>
        <v>583417630</v>
      </c>
      <c r="K25" s="66">
        <f>+K26+K27+K28+K29+K30+K31</f>
        <v>635925215</v>
      </c>
      <c r="L25" s="66">
        <f>+L26+L28+L29+L30</f>
        <v>693158484.35000002</v>
      </c>
      <c r="M25" s="66">
        <f>+M26+M28+M29+M30</f>
        <v>755542747.94149995</v>
      </c>
      <c r="N25" s="66">
        <f>+N26+N28+N29+N30</f>
        <v>823541595.25623512</v>
      </c>
      <c r="O25" s="67">
        <f>+O26+O28+O29+O30</f>
        <v>897660338.82929623</v>
      </c>
    </row>
    <row r="26" spans="1:15" ht="26.25" customHeight="1" x14ac:dyDescent="0.25">
      <c r="A26" s="54">
        <v>4.0999999999999996</v>
      </c>
      <c r="B26" s="178" t="s">
        <v>1003</v>
      </c>
      <c r="C26" s="178"/>
      <c r="D26" s="178"/>
      <c r="E26" s="50">
        <v>14821882.07</v>
      </c>
      <c r="F26" s="50">
        <v>18568568.289999999</v>
      </c>
      <c r="G26" s="51">
        <v>25058448.32</v>
      </c>
      <c r="H26" s="51">
        <v>19654488.939999998</v>
      </c>
      <c r="I26" s="51">
        <v>25053654.539999999</v>
      </c>
      <c r="J26" s="55">
        <v>23186896</v>
      </c>
      <c r="K26" s="56">
        <v>25273715</v>
      </c>
      <c r="L26" s="56">
        <v>27548349.350000001</v>
      </c>
      <c r="M26" s="56">
        <v>30027700.791500002</v>
      </c>
      <c r="N26" s="56">
        <v>32730193.862735003</v>
      </c>
      <c r="O26" s="56">
        <v>35675911.310381159</v>
      </c>
    </row>
    <row r="27" spans="1:15" x14ac:dyDescent="0.25">
      <c r="A27" s="54">
        <v>4.2</v>
      </c>
      <c r="B27" s="178" t="s">
        <v>1004</v>
      </c>
      <c r="C27" s="178"/>
      <c r="D27" s="178"/>
      <c r="E27" s="57">
        <v>0</v>
      </c>
      <c r="F27" s="58">
        <v>0</v>
      </c>
      <c r="G27" s="58">
        <v>0</v>
      </c>
      <c r="H27" s="58">
        <v>0</v>
      </c>
      <c r="I27" s="58">
        <v>0</v>
      </c>
      <c r="J27" s="59">
        <v>0</v>
      </c>
      <c r="K27" s="56">
        <v>0</v>
      </c>
      <c r="L27" s="60">
        <v>0</v>
      </c>
      <c r="M27" s="60">
        <v>0</v>
      </c>
      <c r="N27" s="60">
        <v>0</v>
      </c>
      <c r="O27" s="60">
        <v>0</v>
      </c>
    </row>
    <row r="28" spans="1:15" x14ac:dyDescent="0.25">
      <c r="A28" s="54">
        <v>4.3</v>
      </c>
      <c r="B28" s="180" t="s">
        <v>1005</v>
      </c>
      <c r="C28" s="181"/>
      <c r="D28" s="182"/>
      <c r="E28" s="57">
        <v>555184548.53999996</v>
      </c>
      <c r="F28" s="57">
        <v>417758968.75999993</v>
      </c>
      <c r="G28" s="58">
        <v>413374048.66000003</v>
      </c>
      <c r="H28" s="58">
        <v>449937672.00999987</v>
      </c>
      <c r="I28" s="58">
        <v>662633957.47000015</v>
      </c>
      <c r="J28" s="55">
        <v>509847376</v>
      </c>
      <c r="K28" s="56">
        <v>555733639</v>
      </c>
      <c r="L28" s="56">
        <v>605749666.50999999</v>
      </c>
      <c r="M28" s="56">
        <v>660267136.49590003</v>
      </c>
      <c r="N28" s="56">
        <v>719691178.78053105</v>
      </c>
      <c r="O28" s="56">
        <v>784463384.87077892</v>
      </c>
    </row>
    <row r="29" spans="1:15" x14ac:dyDescent="0.25">
      <c r="A29" s="54">
        <v>4.4000000000000004</v>
      </c>
      <c r="B29" s="178" t="s">
        <v>1006</v>
      </c>
      <c r="C29" s="178"/>
      <c r="D29" s="178"/>
      <c r="E29" s="50">
        <v>0</v>
      </c>
      <c r="F29" s="50">
        <v>10895432.140000001</v>
      </c>
      <c r="G29" s="51">
        <v>11194657.73</v>
      </c>
      <c r="H29" s="51">
        <v>7908115.8899999997</v>
      </c>
      <c r="I29" s="51">
        <v>11008923.07</v>
      </c>
      <c r="J29" s="55">
        <v>11030614</v>
      </c>
      <c r="K29" s="56">
        <v>12023370</v>
      </c>
      <c r="L29" s="56">
        <v>13105473.300000001</v>
      </c>
      <c r="M29" s="56">
        <v>14284965.897000002</v>
      </c>
      <c r="N29" s="56">
        <v>15570612.827730004</v>
      </c>
      <c r="O29" s="56">
        <v>16971967.982225705</v>
      </c>
    </row>
    <row r="30" spans="1:15" x14ac:dyDescent="0.25">
      <c r="A30" s="54">
        <v>4.5</v>
      </c>
      <c r="B30" s="178" t="s">
        <v>1007</v>
      </c>
      <c r="C30" s="178"/>
      <c r="D30" s="178"/>
      <c r="E30" s="50">
        <v>26978181.489999998</v>
      </c>
      <c r="F30" s="50">
        <v>30769164.080000006</v>
      </c>
      <c r="G30" s="51">
        <v>45937015.210000001</v>
      </c>
      <c r="H30" s="51">
        <v>37786401.780000001</v>
      </c>
      <c r="I30" s="51">
        <v>57990175.380000003</v>
      </c>
      <c r="J30" s="55">
        <v>39352744</v>
      </c>
      <c r="K30" s="56">
        <v>42894491</v>
      </c>
      <c r="L30" s="56">
        <v>46754995.190000005</v>
      </c>
      <c r="M30" s="56">
        <v>50962944.757100008</v>
      </c>
      <c r="N30" s="56">
        <v>55549609.785239011</v>
      </c>
      <c r="O30" s="56">
        <v>60549074.665910527</v>
      </c>
    </row>
    <row r="31" spans="1:15" ht="32.25" customHeight="1" x14ac:dyDescent="0.25">
      <c r="A31" s="54">
        <v>4.9000000000000004</v>
      </c>
      <c r="B31" s="178" t="s">
        <v>1008</v>
      </c>
      <c r="C31" s="178"/>
      <c r="D31" s="178"/>
      <c r="E31" s="50">
        <v>0</v>
      </c>
      <c r="F31" s="51"/>
      <c r="G31" s="51">
        <v>0</v>
      </c>
      <c r="H31" s="51">
        <v>1661</v>
      </c>
      <c r="I31" s="51">
        <v>0</v>
      </c>
      <c r="J31" s="55">
        <v>0</v>
      </c>
      <c r="K31" s="56">
        <f t="shared" ref="K31" si="1">+J31*1.09</f>
        <v>0</v>
      </c>
      <c r="L31" s="56">
        <v>0</v>
      </c>
      <c r="M31" s="56">
        <v>0</v>
      </c>
      <c r="N31" s="56">
        <v>0</v>
      </c>
      <c r="O31" s="61">
        <v>0</v>
      </c>
    </row>
    <row r="32" spans="1:15" x14ac:dyDescent="0.25">
      <c r="A32" s="62">
        <v>5</v>
      </c>
      <c r="B32" s="179" t="s">
        <v>757</v>
      </c>
      <c r="C32" s="179"/>
      <c r="D32" s="179"/>
      <c r="E32" s="63">
        <v>32428455.399999999</v>
      </c>
      <c r="F32" s="64">
        <f>+F33+F34</f>
        <v>28224201.169999998</v>
      </c>
      <c r="G32" s="64">
        <f>+G33</f>
        <v>19187535.41</v>
      </c>
      <c r="H32" s="64">
        <f>+H33</f>
        <v>19397308.670000002</v>
      </c>
      <c r="I32" s="64">
        <f>+I33</f>
        <v>23694511.470000003</v>
      </c>
      <c r="J32" s="65">
        <f>+J33</f>
        <v>25537866</v>
      </c>
      <c r="K32" s="66">
        <f>+K33+K34+K35</f>
        <v>27836275</v>
      </c>
      <c r="L32" s="66">
        <f t="shared" ref="L32:O32" si="2">+L33</f>
        <v>30341539.750000004</v>
      </c>
      <c r="M32" s="66">
        <f t="shared" si="2"/>
        <v>33072278.327500008</v>
      </c>
      <c r="N32" s="66">
        <f t="shared" si="2"/>
        <v>36048783.376975015</v>
      </c>
      <c r="O32" s="67">
        <f t="shared" si="2"/>
        <v>39293173.880902767</v>
      </c>
    </row>
    <row r="33" spans="1:15" x14ac:dyDescent="0.25">
      <c r="A33" s="54">
        <v>5.0999999999999996</v>
      </c>
      <c r="B33" s="178" t="s">
        <v>1009</v>
      </c>
      <c r="C33" s="178"/>
      <c r="D33" s="178"/>
      <c r="E33" s="50"/>
      <c r="F33" s="50">
        <v>10548507.09</v>
      </c>
      <c r="G33" s="51">
        <v>19187535.41</v>
      </c>
      <c r="H33" s="51">
        <v>19397308.670000002</v>
      </c>
      <c r="I33" s="51">
        <v>23694511.470000003</v>
      </c>
      <c r="J33" s="55">
        <v>25537866</v>
      </c>
      <c r="K33" s="56">
        <v>27836275</v>
      </c>
      <c r="L33" s="56">
        <f>+K33*1.09</f>
        <v>30341539.750000004</v>
      </c>
      <c r="M33" s="56">
        <f t="shared" ref="M33:O33" si="3">+L33*1.09</f>
        <v>33072278.327500008</v>
      </c>
      <c r="N33" s="56">
        <f t="shared" si="3"/>
        <v>36048783.376975015</v>
      </c>
      <c r="O33" s="56">
        <f t="shared" si="3"/>
        <v>39293173.880902767</v>
      </c>
    </row>
    <row r="34" spans="1:15" x14ac:dyDescent="0.25">
      <c r="A34" s="54">
        <v>5.2</v>
      </c>
      <c r="B34" s="178" t="s">
        <v>1010</v>
      </c>
      <c r="C34" s="178"/>
      <c r="D34" s="178"/>
      <c r="E34" s="50">
        <v>32428455.399999999</v>
      </c>
      <c r="F34" s="50">
        <v>17675694.079999998</v>
      </c>
      <c r="G34" s="51">
        <v>0</v>
      </c>
      <c r="H34" s="51">
        <v>0</v>
      </c>
      <c r="I34" s="51">
        <v>0</v>
      </c>
      <c r="J34" s="55">
        <v>0</v>
      </c>
      <c r="K34" s="56">
        <v>0</v>
      </c>
      <c r="L34" s="56">
        <v>0</v>
      </c>
      <c r="M34" s="56">
        <v>0</v>
      </c>
      <c r="N34" s="56">
        <v>0</v>
      </c>
      <c r="O34" s="61">
        <v>0</v>
      </c>
    </row>
    <row r="35" spans="1:15" ht="30.75" customHeight="1" x14ac:dyDescent="0.25">
      <c r="A35" s="54">
        <v>5.9</v>
      </c>
      <c r="B35" s="178" t="s">
        <v>1011</v>
      </c>
      <c r="C35" s="178"/>
      <c r="D35" s="178"/>
      <c r="E35" s="50">
        <v>0</v>
      </c>
      <c r="F35" s="51"/>
      <c r="G35" s="51">
        <v>0</v>
      </c>
      <c r="H35" s="51">
        <v>0</v>
      </c>
      <c r="I35" s="51">
        <v>0</v>
      </c>
      <c r="J35" s="55">
        <v>0</v>
      </c>
      <c r="K35" s="56">
        <v>0</v>
      </c>
      <c r="L35" s="56">
        <v>0</v>
      </c>
      <c r="M35" s="56">
        <v>0</v>
      </c>
      <c r="N35" s="56">
        <v>0</v>
      </c>
      <c r="O35" s="61">
        <v>0</v>
      </c>
    </row>
    <row r="36" spans="1:15" x14ac:dyDescent="0.25">
      <c r="A36" s="62">
        <v>6</v>
      </c>
      <c r="B36" s="179" t="s">
        <v>793</v>
      </c>
      <c r="C36" s="179"/>
      <c r="D36" s="179"/>
      <c r="E36" s="63">
        <v>191141166</v>
      </c>
      <c r="F36" s="64">
        <f>+F37</f>
        <v>101149894.67000002</v>
      </c>
      <c r="G36" s="64">
        <f>+G37+G39</f>
        <v>44402664.719999999</v>
      </c>
      <c r="H36" s="64">
        <f>+H37+H39</f>
        <v>60666637.029999994</v>
      </c>
      <c r="I36" s="64">
        <f>+I37+I39</f>
        <v>57009010.649999999</v>
      </c>
      <c r="J36" s="65">
        <f>+J37+J39+J38</f>
        <v>53668877</v>
      </c>
      <c r="K36" s="66">
        <f>+K37+K38+K39+K40</f>
        <v>58499076</v>
      </c>
      <c r="L36" s="66">
        <f t="shared" ref="L36:O36" si="4">+L37+L39</f>
        <v>63763992.840000004</v>
      </c>
      <c r="M36" s="66">
        <f t="shared" si="4"/>
        <v>69502752.195600003</v>
      </c>
      <c r="N36" s="66">
        <f t="shared" si="4"/>
        <v>75757999.893204004</v>
      </c>
      <c r="O36" s="67">
        <f t="shared" si="4"/>
        <v>82576219.883592367</v>
      </c>
    </row>
    <row r="37" spans="1:15" x14ac:dyDescent="0.25">
      <c r="A37" s="54">
        <v>6.1</v>
      </c>
      <c r="B37" s="178" t="s">
        <v>1012</v>
      </c>
      <c r="C37" s="178"/>
      <c r="D37" s="178"/>
      <c r="E37" s="50">
        <v>191141166</v>
      </c>
      <c r="F37" s="50">
        <v>101149894.67000002</v>
      </c>
      <c r="G37" s="51">
        <v>43631933.68</v>
      </c>
      <c r="H37" s="51">
        <v>60177640.879999995</v>
      </c>
      <c r="I37" s="51">
        <v>56347232.710000001</v>
      </c>
      <c r="J37" s="55">
        <v>47784574</v>
      </c>
      <c r="K37" s="56">
        <v>52085186</v>
      </c>
      <c r="L37" s="56">
        <v>56772852.740000002</v>
      </c>
      <c r="M37" s="56">
        <v>61882409.486600004</v>
      </c>
      <c r="N37" s="56">
        <v>67451826.340394005</v>
      </c>
      <c r="O37" s="56">
        <v>73522490.71102947</v>
      </c>
    </row>
    <row r="38" spans="1:15" x14ac:dyDescent="0.25">
      <c r="A38" s="54">
        <v>6.2</v>
      </c>
      <c r="B38" s="178" t="s">
        <v>1013</v>
      </c>
      <c r="C38" s="178"/>
      <c r="D38" s="178"/>
      <c r="E38" s="50">
        <v>0</v>
      </c>
      <c r="F38" s="51"/>
      <c r="G38" s="51">
        <v>0</v>
      </c>
      <c r="H38" s="51">
        <v>0</v>
      </c>
      <c r="I38" s="51">
        <v>0</v>
      </c>
      <c r="J38" s="55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</row>
    <row r="39" spans="1:15" x14ac:dyDescent="0.25">
      <c r="A39" s="54">
        <v>6.3</v>
      </c>
      <c r="B39" s="178" t="s">
        <v>1014</v>
      </c>
      <c r="C39" s="178"/>
      <c r="D39" s="178"/>
      <c r="E39" s="50"/>
      <c r="F39" s="51"/>
      <c r="G39" s="51">
        <v>770731.04</v>
      </c>
      <c r="H39" s="51">
        <v>488996.15</v>
      </c>
      <c r="I39" s="51">
        <v>661777.93999999994</v>
      </c>
      <c r="J39" s="55">
        <v>5884303</v>
      </c>
      <c r="K39" s="56">
        <v>6413890</v>
      </c>
      <c r="L39" s="56">
        <v>6991140.1000000006</v>
      </c>
      <c r="M39" s="56">
        <v>7620342.7090000007</v>
      </c>
      <c r="N39" s="56">
        <v>8306173.5528100012</v>
      </c>
      <c r="O39" s="56">
        <v>9053729.1725629028</v>
      </c>
    </row>
    <row r="40" spans="1:15" ht="42" customHeight="1" x14ac:dyDescent="0.25">
      <c r="A40" s="54">
        <v>6.9</v>
      </c>
      <c r="B40" s="178" t="s">
        <v>1015</v>
      </c>
      <c r="C40" s="178"/>
      <c r="D40" s="178"/>
      <c r="E40" s="50">
        <v>0</v>
      </c>
      <c r="F40" s="51"/>
      <c r="G40" s="51">
        <v>0</v>
      </c>
      <c r="H40" s="51">
        <v>0</v>
      </c>
      <c r="I40" s="51">
        <v>0</v>
      </c>
      <c r="J40" s="55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</row>
    <row r="41" spans="1:15" ht="30.75" customHeight="1" x14ac:dyDescent="0.25">
      <c r="A41" s="62">
        <v>7</v>
      </c>
      <c r="B41" s="179" t="s">
        <v>1016</v>
      </c>
      <c r="C41" s="179"/>
      <c r="D41" s="179"/>
      <c r="E41" s="63">
        <v>0</v>
      </c>
      <c r="F41" s="64">
        <v>0</v>
      </c>
      <c r="G41" s="64">
        <f>+G50</f>
        <v>8592744.7599999998</v>
      </c>
      <c r="H41" s="64">
        <v>0</v>
      </c>
      <c r="I41" s="64">
        <f>+I50</f>
        <v>13851</v>
      </c>
      <c r="J41" s="65">
        <v>0</v>
      </c>
      <c r="K41" s="66">
        <v>0</v>
      </c>
      <c r="L41" s="66">
        <v>0</v>
      </c>
      <c r="M41" s="66">
        <v>0</v>
      </c>
      <c r="N41" s="66">
        <v>0</v>
      </c>
      <c r="O41" s="67">
        <v>0</v>
      </c>
    </row>
    <row r="42" spans="1:15" ht="37.5" customHeight="1" x14ac:dyDescent="0.25">
      <c r="A42" s="54">
        <v>7.1</v>
      </c>
      <c r="B42" s="178" t="s">
        <v>1017</v>
      </c>
      <c r="C42" s="178"/>
      <c r="D42" s="178"/>
      <c r="E42" s="68">
        <v>0</v>
      </c>
      <c r="F42" s="69">
        <v>0</v>
      </c>
      <c r="G42" s="69">
        <v>0</v>
      </c>
      <c r="H42" s="69">
        <v>0</v>
      </c>
      <c r="I42" s="69">
        <v>0</v>
      </c>
      <c r="J42" s="55">
        <v>0</v>
      </c>
      <c r="K42" s="56">
        <v>0</v>
      </c>
      <c r="L42" s="56">
        <v>0</v>
      </c>
      <c r="M42" s="56">
        <v>0</v>
      </c>
      <c r="N42" s="56">
        <v>0</v>
      </c>
      <c r="O42" s="61">
        <v>0</v>
      </c>
    </row>
    <row r="43" spans="1:15" ht="37.5" customHeight="1" x14ac:dyDescent="0.25">
      <c r="A43" s="54">
        <v>7.2</v>
      </c>
      <c r="B43" s="178" t="s">
        <v>1018</v>
      </c>
      <c r="C43" s="178"/>
      <c r="D43" s="178"/>
      <c r="E43" s="68">
        <v>0</v>
      </c>
      <c r="F43" s="69">
        <v>0</v>
      </c>
      <c r="G43" s="69">
        <v>0</v>
      </c>
      <c r="H43" s="69">
        <v>0</v>
      </c>
      <c r="I43" s="69">
        <v>0</v>
      </c>
      <c r="J43" s="55">
        <v>0</v>
      </c>
      <c r="K43" s="56">
        <v>0</v>
      </c>
      <c r="L43" s="56">
        <v>0</v>
      </c>
      <c r="M43" s="56">
        <v>0</v>
      </c>
      <c r="N43" s="56">
        <v>0</v>
      </c>
      <c r="O43" s="61">
        <v>0</v>
      </c>
    </row>
    <row r="44" spans="1:15" ht="37.5" customHeight="1" x14ac:dyDescent="0.25">
      <c r="A44" s="54">
        <v>7.3</v>
      </c>
      <c r="B44" s="178" t="s">
        <v>1019</v>
      </c>
      <c r="C44" s="178"/>
      <c r="D44" s="178"/>
      <c r="E44" s="68">
        <v>0</v>
      </c>
      <c r="F44" s="69">
        <v>0</v>
      </c>
      <c r="G44" s="69">
        <v>0</v>
      </c>
      <c r="H44" s="69">
        <v>0</v>
      </c>
      <c r="I44" s="69">
        <v>0</v>
      </c>
      <c r="J44" s="55">
        <v>0</v>
      </c>
      <c r="K44" s="56">
        <v>0</v>
      </c>
      <c r="L44" s="56">
        <v>0</v>
      </c>
      <c r="M44" s="56">
        <v>0</v>
      </c>
      <c r="N44" s="56">
        <v>0</v>
      </c>
      <c r="O44" s="61">
        <v>0</v>
      </c>
    </row>
    <row r="45" spans="1:15" ht="37.5" customHeight="1" x14ac:dyDescent="0.25">
      <c r="A45" s="54">
        <v>7.4</v>
      </c>
      <c r="B45" s="178" t="s">
        <v>1020</v>
      </c>
      <c r="C45" s="178"/>
      <c r="D45" s="178"/>
      <c r="E45" s="68">
        <v>0</v>
      </c>
      <c r="F45" s="69">
        <v>0</v>
      </c>
      <c r="G45" s="69">
        <v>0</v>
      </c>
      <c r="H45" s="69">
        <v>0</v>
      </c>
      <c r="I45" s="69">
        <v>0</v>
      </c>
      <c r="J45" s="55">
        <v>0</v>
      </c>
      <c r="K45" s="56">
        <v>0</v>
      </c>
      <c r="L45" s="56">
        <v>0</v>
      </c>
      <c r="M45" s="56">
        <v>0</v>
      </c>
      <c r="N45" s="56">
        <v>0</v>
      </c>
      <c r="O45" s="61">
        <v>0</v>
      </c>
    </row>
    <row r="46" spans="1:15" ht="37.5" customHeight="1" x14ac:dyDescent="0.25">
      <c r="A46" s="54">
        <v>7.5</v>
      </c>
      <c r="B46" s="178" t="s">
        <v>1021</v>
      </c>
      <c r="C46" s="178"/>
      <c r="D46" s="178"/>
      <c r="E46" s="68">
        <v>0</v>
      </c>
      <c r="F46" s="69">
        <v>0</v>
      </c>
      <c r="G46" s="69">
        <v>0</v>
      </c>
      <c r="H46" s="69">
        <v>0</v>
      </c>
      <c r="I46" s="69">
        <v>0</v>
      </c>
      <c r="J46" s="55">
        <v>0</v>
      </c>
      <c r="K46" s="56">
        <v>0</v>
      </c>
      <c r="L46" s="56">
        <v>0</v>
      </c>
      <c r="M46" s="56">
        <v>0</v>
      </c>
      <c r="N46" s="56">
        <v>0</v>
      </c>
      <c r="O46" s="61">
        <v>0</v>
      </c>
    </row>
    <row r="47" spans="1:15" ht="37.5" customHeight="1" x14ac:dyDescent="0.25">
      <c r="A47" s="54">
        <v>7.6</v>
      </c>
      <c r="B47" s="178" t="s">
        <v>1022</v>
      </c>
      <c r="C47" s="178"/>
      <c r="D47" s="178"/>
      <c r="E47" s="68">
        <v>0</v>
      </c>
      <c r="F47" s="69">
        <v>0</v>
      </c>
      <c r="G47" s="69">
        <v>0</v>
      </c>
      <c r="H47" s="69">
        <v>0</v>
      </c>
      <c r="I47" s="69">
        <v>0</v>
      </c>
      <c r="J47" s="55">
        <v>0</v>
      </c>
      <c r="K47" s="56">
        <v>0</v>
      </c>
      <c r="L47" s="56">
        <v>0</v>
      </c>
      <c r="M47" s="56">
        <v>0</v>
      </c>
      <c r="N47" s="56">
        <v>0</v>
      </c>
      <c r="O47" s="61">
        <v>0</v>
      </c>
    </row>
    <row r="48" spans="1:15" ht="37.5" customHeight="1" x14ac:dyDescent="0.25">
      <c r="A48" s="54">
        <v>7.7</v>
      </c>
      <c r="B48" s="178" t="s">
        <v>1023</v>
      </c>
      <c r="C48" s="178"/>
      <c r="D48" s="178"/>
      <c r="E48" s="68">
        <v>0</v>
      </c>
      <c r="F48" s="69">
        <v>0</v>
      </c>
      <c r="G48" s="69">
        <v>0</v>
      </c>
      <c r="H48" s="69">
        <v>0</v>
      </c>
      <c r="I48" s="69">
        <v>0</v>
      </c>
      <c r="J48" s="55">
        <v>0</v>
      </c>
      <c r="K48" s="56">
        <v>0</v>
      </c>
      <c r="L48" s="56">
        <v>0</v>
      </c>
      <c r="M48" s="56">
        <v>0</v>
      </c>
      <c r="N48" s="56">
        <v>0</v>
      </c>
      <c r="O48" s="61">
        <v>0</v>
      </c>
    </row>
    <row r="49" spans="1:16" ht="37.5" customHeight="1" x14ac:dyDescent="0.25">
      <c r="A49" s="54">
        <v>7.8</v>
      </c>
      <c r="B49" s="178" t="s">
        <v>1024</v>
      </c>
      <c r="C49" s="178"/>
      <c r="D49" s="178"/>
      <c r="E49" s="68">
        <v>0</v>
      </c>
      <c r="F49" s="69">
        <v>0</v>
      </c>
      <c r="G49" s="69">
        <v>0</v>
      </c>
      <c r="H49" s="69">
        <v>0</v>
      </c>
      <c r="I49" s="69">
        <v>0</v>
      </c>
      <c r="J49" s="55">
        <v>0</v>
      </c>
      <c r="K49" s="56">
        <v>0</v>
      </c>
      <c r="L49" s="56">
        <v>0</v>
      </c>
      <c r="M49" s="56">
        <v>0</v>
      </c>
      <c r="N49" s="56">
        <v>0</v>
      </c>
      <c r="O49" s="61">
        <v>0</v>
      </c>
    </row>
    <row r="50" spans="1:16" x14ac:dyDescent="0.25">
      <c r="A50" s="54">
        <v>7.9</v>
      </c>
      <c r="B50" s="178" t="s">
        <v>1025</v>
      </c>
      <c r="C50" s="178"/>
      <c r="D50" s="178"/>
      <c r="E50" s="68">
        <v>0</v>
      </c>
      <c r="F50" s="69">
        <v>0</v>
      </c>
      <c r="G50" s="69">
        <v>8592744.7599999998</v>
      </c>
      <c r="H50" s="69">
        <v>0</v>
      </c>
      <c r="I50" s="69">
        <v>13851</v>
      </c>
      <c r="J50" s="55">
        <v>0</v>
      </c>
      <c r="K50" s="56">
        <v>0</v>
      </c>
      <c r="L50" s="56">
        <v>0</v>
      </c>
      <c r="M50" s="56">
        <v>0</v>
      </c>
      <c r="N50" s="56">
        <v>0</v>
      </c>
      <c r="O50" s="61">
        <v>0</v>
      </c>
    </row>
    <row r="51" spans="1:16" ht="37.5" customHeight="1" x14ac:dyDescent="0.25">
      <c r="A51" s="62">
        <v>8</v>
      </c>
      <c r="B51" s="179" t="s">
        <v>1026</v>
      </c>
      <c r="C51" s="179"/>
      <c r="D51" s="179"/>
      <c r="E51" s="63">
        <f t="shared" ref="E51:J51" si="5">+E52+E53+E54</f>
        <v>1287530755.74</v>
      </c>
      <c r="F51" s="64">
        <f t="shared" si="5"/>
        <v>1254904795.04</v>
      </c>
      <c r="G51" s="64">
        <f t="shared" si="5"/>
        <v>1254720058.3299999</v>
      </c>
      <c r="H51" s="64">
        <f t="shared" si="5"/>
        <v>1470458465.22</v>
      </c>
      <c r="I51" s="64">
        <f t="shared" si="5"/>
        <v>1440346428.1899998</v>
      </c>
      <c r="J51" s="65">
        <f t="shared" si="5"/>
        <v>1162646946</v>
      </c>
      <c r="K51" s="66">
        <f>+K52+K53+K55+K54+K56</f>
        <v>1267285171</v>
      </c>
      <c r="L51" s="66">
        <f>+L52+L53+L55</f>
        <v>1381340836.3900001</v>
      </c>
      <c r="M51" s="66">
        <f>+M52+M53+M55</f>
        <v>1505661511.6651001</v>
      </c>
      <c r="N51" s="66">
        <f>+N52+N53+N55</f>
        <v>1641171047.7149591</v>
      </c>
      <c r="O51" s="67">
        <f>+O52+O53+O55</f>
        <v>1788876442.009306</v>
      </c>
    </row>
    <row r="52" spans="1:16" x14ac:dyDescent="0.25">
      <c r="A52" s="54">
        <v>8.1</v>
      </c>
      <c r="B52" s="178" t="s">
        <v>1027</v>
      </c>
      <c r="C52" s="178"/>
      <c r="D52" s="178"/>
      <c r="E52" s="50">
        <v>704200991.74000001</v>
      </c>
      <c r="F52" s="50">
        <v>680782138.29999995</v>
      </c>
      <c r="G52" s="70">
        <v>823631973.14999998</v>
      </c>
      <c r="H52" s="70">
        <v>945078332.82999992</v>
      </c>
      <c r="I52" s="70">
        <v>887620861.11999989</v>
      </c>
      <c r="J52" s="55">
        <v>730264758</v>
      </c>
      <c r="K52" s="56">
        <v>787139059</v>
      </c>
      <c r="L52" s="56">
        <f>+K52*1.09</f>
        <v>857981574.31000006</v>
      </c>
      <c r="M52" s="56">
        <f t="shared" ref="M52:O53" si="6">+L52*1.09</f>
        <v>935199915.99790013</v>
      </c>
      <c r="N52" s="56">
        <f t="shared" si="6"/>
        <v>1019367908.4377112</v>
      </c>
      <c r="O52" s="56">
        <f t="shared" si="6"/>
        <v>1111111020.1971054</v>
      </c>
      <c r="P52" s="71"/>
    </row>
    <row r="53" spans="1:16" x14ac:dyDescent="0.25">
      <c r="A53" s="54">
        <v>8.1999999999999993</v>
      </c>
      <c r="B53" s="178" t="s">
        <v>1028</v>
      </c>
      <c r="C53" s="178"/>
      <c r="D53" s="178"/>
      <c r="E53" s="72">
        <v>376821504</v>
      </c>
      <c r="F53" s="72">
        <v>380461517.99999994</v>
      </c>
      <c r="G53" s="70">
        <v>402520112.36000001</v>
      </c>
      <c r="H53" s="70">
        <v>485227372.74000001</v>
      </c>
      <c r="I53" s="70">
        <v>541419287.01999998</v>
      </c>
      <c r="J53" s="55">
        <v>432382188</v>
      </c>
      <c r="K53" s="56">
        <v>471296586</v>
      </c>
      <c r="L53" s="56">
        <f>+K53*1.09</f>
        <v>513713278.74000001</v>
      </c>
      <c r="M53" s="56">
        <f t="shared" si="6"/>
        <v>559947473.82660007</v>
      </c>
      <c r="N53" s="56">
        <f t="shared" si="6"/>
        <v>610342746.47099411</v>
      </c>
      <c r="O53" s="56">
        <f t="shared" si="6"/>
        <v>665273593.65338361</v>
      </c>
    </row>
    <row r="54" spans="1:16" x14ac:dyDescent="0.25">
      <c r="A54" s="54">
        <v>8.3000000000000007</v>
      </c>
      <c r="B54" s="178" t="s">
        <v>875</v>
      </c>
      <c r="C54" s="178"/>
      <c r="D54" s="178"/>
      <c r="E54" s="72">
        <v>206508260</v>
      </c>
      <c r="F54" s="72">
        <v>193661138.74000001</v>
      </c>
      <c r="G54" s="70">
        <v>28567972.82</v>
      </c>
      <c r="H54" s="70">
        <v>40152759.649999999</v>
      </c>
      <c r="I54" s="70">
        <v>11306280.050000001</v>
      </c>
      <c r="J54" s="55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</row>
    <row r="55" spans="1:16" x14ac:dyDescent="0.25">
      <c r="A55" s="54">
        <v>8.4</v>
      </c>
      <c r="B55" s="178" t="s">
        <v>1029</v>
      </c>
      <c r="C55" s="178"/>
      <c r="D55" s="178"/>
      <c r="E55" s="50">
        <v>0</v>
      </c>
      <c r="F55" s="51">
        <v>0</v>
      </c>
      <c r="G55" s="51">
        <v>0</v>
      </c>
      <c r="H55" s="51">
        <v>0</v>
      </c>
      <c r="I55" s="51">
        <v>0</v>
      </c>
      <c r="J55" s="55">
        <v>0</v>
      </c>
      <c r="K55" s="56">
        <v>8849526</v>
      </c>
      <c r="L55" s="56">
        <f>+K55*1.09</f>
        <v>9645983.3399999999</v>
      </c>
      <c r="M55" s="56">
        <f t="shared" ref="M55:O55" si="7">+L55*1.09</f>
        <v>10514121.840600001</v>
      </c>
      <c r="N55" s="56">
        <f t="shared" si="7"/>
        <v>11460392.806254001</v>
      </c>
      <c r="O55" s="56">
        <f t="shared" si="7"/>
        <v>12491828.158816863</v>
      </c>
    </row>
    <row r="56" spans="1:16" x14ac:dyDescent="0.25">
      <c r="A56" s="54">
        <v>8.5</v>
      </c>
      <c r="B56" s="178" t="s">
        <v>1030</v>
      </c>
      <c r="C56" s="178"/>
      <c r="D56" s="178"/>
      <c r="E56" s="50">
        <v>0</v>
      </c>
      <c r="F56" s="51">
        <v>0</v>
      </c>
      <c r="G56" s="51">
        <v>0</v>
      </c>
      <c r="H56" s="51">
        <v>0</v>
      </c>
      <c r="I56" s="51">
        <v>0</v>
      </c>
      <c r="J56" s="55">
        <v>0</v>
      </c>
      <c r="K56" s="56">
        <v>0</v>
      </c>
      <c r="L56" s="56">
        <v>0</v>
      </c>
      <c r="M56" s="56">
        <v>0</v>
      </c>
      <c r="N56" s="56">
        <v>0</v>
      </c>
      <c r="O56" s="61">
        <v>0</v>
      </c>
    </row>
    <row r="57" spans="1:16" ht="28.5" customHeight="1" x14ac:dyDescent="0.25">
      <c r="A57" s="62">
        <v>9</v>
      </c>
      <c r="B57" s="179" t="s">
        <v>894</v>
      </c>
      <c r="C57" s="179"/>
      <c r="D57" s="179"/>
      <c r="E57" s="63">
        <f>+E60+E61</f>
        <v>11016872.43</v>
      </c>
      <c r="F57" s="64">
        <f>+F61</f>
        <v>8592521.9299999997</v>
      </c>
      <c r="G57" s="64">
        <f>+G60</f>
        <v>9466480.3300000001</v>
      </c>
      <c r="H57" s="64">
        <f>+H60</f>
        <v>23371346.420000002</v>
      </c>
      <c r="I57" s="64">
        <f>+I60</f>
        <v>16250754.66</v>
      </c>
      <c r="J57" s="65">
        <v>0</v>
      </c>
      <c r="K57" s="66">
        <v>0</v>
      </c>
      <c r="L57" s="66">
        <v>0</v>
      </c>
      <c r="M57" s="66">
        <v>0</v>
      </c>
      <c r="N57" s="66">
        <v>0</v>
      </c>
      <c r="O57" s="67">
        <v>0</v>
      </c>
    </row>
    <row r="58" spans="1:16" x14ac:dyDescent="0.25">
      <c r="A58" s="54">
        <v>9.1</v>
      </c>
      <c r="B58" s="178" t="s">
        <v>1031</v>
      </c>
      <c r="C58" s="178"/>
      <c r="D58" s="178"/>
      <c r="E58" s="50">
        <v>0</v>
      </c>
      <c r="F58" s="51"/>
      <c r="G58" s="51">
        <v>0</v>
      </c>
      <c r="H58" s="51">
        <v>0</v>
      </c>
      <c r="I58" s="51">
        <v>0</v>
      </c>
      <c r="J58" s="55">
        <v>0</v>
      </c>
      <c r="K58" s="56">
        <v>0</v>
      </c>
      <c r="L58" s="56">
        <v>0</v>
      </c>
      <c r="M58" s="56">
        <v>0</v>
      </c>
      <c r="N58" s="56">
        <v>0</v>
      </c>
      <c r="O58" s="61">
        <v>0</v>
      </c>
    </row>
    <row r="59" spans="1:16" x14ac:dyDescent="0.25">
      <c r="A59" s="54">
        <v>9.1999999999999993</v>
      </c>
      <c r="B59" s="178" t="s">
        <v>1032</v>
      </c>
      <c r="C59" s="178"/>
      <c r="D59" s="178"/>
      <c r="E59" s="57">
        <v>0</v>
      </c>
      <c r="F59" s="58"/>
      <c r="G59" s="58">
        <v>0</v>
      </c>
      <c r="H59" s="58">
        <v>0</v>
      </c>
      <c r="I59" s="58">
        <v>0</v>
      </c>
      <c r="J59" s="55">
        <v>0</v>
      </c>
      <c r="K59" s="56">
        <v>0</v>
      </c>
      <c r="L59" s="56">
        <v>0</v>
      </c>
      <c r="M59" s="56">
        <v>0</v>
      </c>
      <c r="N59" s="56">
        <v>0</v>
      </c>
      <c r="O59" s="61">
        <v>0</v>
      </c>
    </row>
    <row r="60" spans="1:16" x14ac:dyDescent="0.25">
      <c r="A60" s="54">
        <v>9.3000000000000007</v>
      </c>
      <c r="B60" s="178" t="s">
        <v>1033</v>
      </c>
      <c r="C60" s="178"/>
      <c r="D60" s="178"/>
      <c r="E60" s="57">
        <v>2999989.11</v>
      </c>
      <c r="F60" s="58"/>
      <c r="G60" s="58">
        <v>9466480.3300000001</v>
      </c>
      <c r="H60" s="58">
        <v>23371346.420000002</v>
      </c>
      <c r="I60" s="58">
        <v>16250754.66</v>
      </c>
      <c r="J60" s="55">
        <v>0</v>
      </c>
      <c r="K60" s="56">
        <v>0</v>
      </c>
      <c r="L60" s="56">
        <v>0</v>
      </c>
      <c r="M60" s="56">
        <v>0</v>
      </c>
      <c r="N60" s="56">
        <v>0</v>
      </c>
      <c r="O60" s="61">
        <v>0</v>
      </c>
    </row>
    <row r="61" spans="1:16" x14ac:dyDescent="0.25">
      <c r="A61" s="54">
        <v>9.4</v>
      </c>
      <c r="B61" s="178" t="s">
        <v>1034</v>
      </c>
      <c r="C61" s="178"/>
      <c r="D61" s="178"/>
      <c r="E61" s="57">
        <v>8016883.3200000003</v>
      </c>
      <c r="F61" s="57">
        <v>8592521.9299999997</v>
      </c>
      <c r="G61" s="58">
        <v>0</v>
      </c>
      <c r="H61" s="58">
        <v>0</v>
      </c>
      <c r="I61" s="58">
        <v>0</v>
      </c>
      <c r="J61" s="55">
        <v>0</v>
      </c>
      <c r="K61" s="56">
        <v>0</v>
      </c>
      <c r="L61" s="56">
        <v>0</v>
      </c>
      <c r="M61" s="56">
        <v>0</v>
      </c>
      <c r="N61" s="56">
        <v>0</v>
      </c>
      <c r="O61" s="61">
        <v>0</v>
      </c>
    </row>
    <row r="62" spans="1:16" x14ac:dyDescent="0.25">
      <c r="A62" s="54">
        <v>9.5</v>
      </c>
      <c r="B62" s="178" t="s">
        <v>1035</v>
      </c>
      <c r="C62" s="178"/>
      <c r="D62" s="178"/>
      <c r="E62" s="57">
        <v>0</v>
      </c>
      <c r="F62" s="58"/>
      <c r="G62" s="58">
        <v>0</v>
      </c>
      <c r="H62" s="58">
        <v>0</v>
      </c>
      <c r="I62" s="58">
        <v>0</v>
      </c>
      <c r="J62" s="55">
        <v>0</v>
      </c>
      <c r="K62" s="56">
        <v>0</v>
      </c>
      <c r="L62" s="56">
        <v>0</v>
      </c>
      <c r="M62" s="56">
        <v>0</v>
      </c>
      <c r="N62" s="56">
        <v>0</v>
      </c>
      <c r="O62" s="61">
        <v>0</v>
      </c>
    </row>
    <row r="63" spans="1:16" x14ac:dyDescent="0.25">
      <c r="A63" s="54">
        <v>9.6</v>
      </c>
      <c r="B63" s="178" t="s">
        <v>1036</v>
      </c>
      <c r="C63" s="178"/>
      <c r="D63" s="178"/>
      <c r="E63" s="57">
        <v>0</v>
      </c>
      <c r="F63" s="58"/>
      <c r="G63" s="58">
        <v>0</v>
      </c>
      <c r="H63" s="58">
        <v>0</v>
      </c>
      <c r="I63" s="58">
        <v>0</v>
      </c>
      <c r="J63" s="55">
        <v>0</v>
      </c>
      <c r="K63" s="56">
        <v>0</v>
      </c>
      <c r="L63" s="56">
        <v>0</v>
      </c>
      <c r="M63" s="56">
        <v>0</v>
      </c>
      <c r="N63" s="56">
        <v>0</v>
      </c>
      <c r="O63" s="61">
        <v>0</v>
      </c>
    </row>
    <row r="64" spans="1:16" ht="27.75" customHeight="1" x14ac:dyDescent="0.25">
      <c r="A64" s="54">
        <v>9.6999999999999993</v>
      </c>
      <c r="B64" s="178" t="s">
        <v>1037</v>
      </c>
      <c r="C64" s="178"/>
      <c r="D64" s="178"/>
      <c r="E64" s="57">
        <v>0</v>
      </c>
      <c r="F64" s="58"/>
      <c r="G64" s="58">
        <v>0</v>
      </c>
      <c r="H64" s="58">
        <v>0</v>
      </c>
      <c r="I64" s="58">
        <v>0</v>
      </c>
      <c r="J64" s="55">
        <v>0</v>
      </c>
      <c r="K64" s="56">
        <v>0</v>
      </c>
      <c r="L64" s="56">
        <v>0</v>
      </c>
      <c r="M64" s="56">
        <v>0</v>
      </c>
      <c r="N64" s="56">
        <v>0</v>
      </c>
      <c r="O64" s="61">
        <v>0</v>
      </c>
    </row>
    <row r="65" spans="1:15" x14ac:dyDescent="0.25">
      <c r="A65" s="62">
        <v>0</v>
      </c>
      <c r="B65" s="179" t="s">
        <v>908</v>
      </c>
      <c r="C65" s="179"/>
      <c r="D65" s="179"/>
      <c r="E65" s="63">
        <v>0</v>
      </c>
      <c r="F65" s="64">
        <v>0</v>
      </c>
      <c r="G65" s="64">
        <f>+G66</f>
        <v>101150818.94</v>
      </c>
      <c r="H65" s="64">
        <f>+H66</f>
        <v>74849181.060000002</v>
      </c>
      <c r="I65" s="64">
        <f>+I66</f>
        <v>0</v>
      </c>
      <c r="J65" s="65">
        <f>+J66</f>
        <v>0</v>
      </c>
      <c r="K65" s="66">
        <v>0</v>
      </c>
      <c r="L65" s="66">
        <v>0</v>
      </c>
      <c r="M65" s="66">
        <v>0</v>
      </c>
      <c r="N65" s="66">
        <v>0</v>
      </c>
      <c r="O65" s="67">
        <v>0</v>
      </c>
    </row>
    <row r="66" spans="1:15" x14ac:dyDescent="0.25">
      <c r="A66" s="54">
        <v>0.1</v>
      </c>
      <c r="B66" s="180" t="s">
        <v>1038</v>
      </c>
      <c r="C66" s="181"/>
      <c r="D66" s="182"/>
      <c r="E66" s="73">
        <v>0</v>
      </c>
      <c r="F66" s="74"/>
      <c r="G66" s="74">
        <v>101150818.94</v>
      </c>
      <c r="H66" s="74">
        <v>74849181.060000002</v>
      </c>
      <c r="I66" s="74"/>
      <c r="J66" s="55">
        <v>0</v>
      </c>
      <c r="K66" s="56">
        <v>0</v>
      </c>
      <c r="L66" s="56">
        <v>0</v>
      </c>
      <c r="M66" s="56">
        <v>0</v>
      </c>
      <c r="N66" s="56">
        <v>0</v>
      </c>
      <c r="O66" s="61">
        <v>0</v>
      </c>
    </row>
    <row r="67" spans="1:15" x14ac:dyDescent="0.25">
      <c r="A67" s="54">
        <v>0.2</v>
      </c>
      <c r="B67" s="180" t="s">
        <v>1039</v>
      </c>
      <c r="C67" s="181"/>
      <c r="D67" s="182"/>
      <c r="E67" s="73">
        <v>0</v>
      </c>
      <c r="F67" s="74"/>
      <c r="G67" s="74">
        <v>0</v>
      </c>
      <c r="H67" s="74">
        <v>0</v>
      </c>
      <c r="I67" s="74">
        <v>0</v>
      </c>
      <c r="J67" s="55">
        <v>0</v>
      </c>
      <c r="K67" s="56">
        <v>0</v>
      </c>
      <c r="L67" s="56">
        <v>0</v>
      </c>
      <c r="M67" s="56">
        <v>0</v>
      </c>
      <c r="N67" s="56">
        <v>0</v>
      </c>
      <c r="O67" s="61">
        <v>0</v>
      </c>
    </row>
    <row r="68" spans="1:15" x14ac:dyDescent="0.25">
      <c r="A68" s="54">
        <v>0.3</v>
      </c>
      <c r="B68" s="180" t="s">
        <v>1040</v>
      </c>
      <c r="C68" s="181"/>
      <c r="D68" s="182"/>
      <c r="E68" s="73">
        <v>0</v>
      </c>
      <c r="F68" s="74"/>
      <c r="G68" s="74">
        <v>0</v>
      </c>
      <c r="H68" s="74">
        <v>0</v>
      </c>
      <c r="I68" s="74">
        <v>0</v>
      </c>
      <c r="J68" s="55">
        <v>0</v>
      </c>
      <c r="K68" s="56">
        <v>0</v>
      </c>
      <c r="L68" s="56">
        <v>0</v>
      </c>
      <c r="M68" s="56">
        <v>0</v>
      </c>
      <c r="N68" s="56">
        <v>0</v>
      </c>
      <c r="O68" s="61">
        <v>0</v>
      </c>
    </row>
    <row r="69" spans="1:15" ht="15.75" thickBot="1" x14ac:dyDescent="0.3">
      <c r="A69" s="176" t="s">
        <v>1041</v>
      </c>
      <c r="B69" s="177"/>
      <c r="C69" s="177"/>
      <c r="D69" s="177"/>
      <c r="E69" s="75">
        <f>+E6+E16+E22+E25+E32+E36+E41+E51+E57+E65</f>
        <v>2832757959.8899999</v>
      </c>
      <c r="F69" s="76">
        <f>+F6+F16+F22+F25+F32+F36+F41+F51+F57+F65</f>
        <v>2488946781.3899999</v>
      </c>
      <c r="G69" s="76">
        <f t="shared" ref="G69" si="8">+G6+G16+G22+G25+G32+G36+G41+G51+G57+G65</f>
        <v>2572612519.1600003</v>
      </c>
      <c r="H69" s="76">
        <f>+H6+H16+H22+H25+H32+H36+H41+H51+H57+H65</f>
        <v>2811439008.3699999</v>
      </c>
      <c r="I69" s="76">
        <f>+I6+I16+I22+I25+I32+I36+I41+I51+I57+I65</f>
        <v>3172808494.9699998</v>
      </c>
      <c r="J69" s="77">
        <v>2630315339</v>
      </c>
      <c r="K69" s="78">
        <f>+K6+K16+K22+K25+K32+K36+K41+K51+K57+K65</f>
        <v>2867043719</v>
      </c>
      <c r="L69" s="79">
        <f>+L65+L57+L51+L41+L36+L32+L25+L22+L16+L6</f>
        <v>3125077653.71</v>
      </c>
      <c r="M69" s="79">
        <f>+M65+M57+M51+M41+M36+M32+M25+M22+M16+M6</f>
        <v>3406334642.5439005</v>
      </c>
      <c r="N69" s="79">
        <f>+N65+N57+N51+N41+N36+N32+N25+N22+N16+N6</f>
        <v>3712904760.3728514</v>
      </c>
      <c r="O69" s="80">
        <f>+O65+O57+O51+O41+O36+O32+O25+O22+O16+O6</f>
        <v>4047066188.8064089</v>
      </c>
    </row>
    <row r="71" spans="1:15" x14ac:dyDescent="0.25">
      <c r="E71" s="48"/>
      <c r="F71" s="48"/>
      <c r="G71" s="48"/>
      <c r="H71" s="48"/>
      <c r="I71" s="48"/>
      <c r="K71" s="48"/>
      <c r="L71" s="48"/>
      <c r="M71" s="48"/>
      <c r="N71" s="48"/>
      <c r="O71" s="48"/>
    </row>
    <row r="72" spans="1:15" x14ac:dyDescent="0.25">
      <c r="I72" s="81"/>
      <c r="J72" s="48"/>
      <c r="L72" s="82"/>
      <c r="M72" s="48"/>
      <c r="N72" s="48"/>
      <c r="O72" s="48"/>
    </row>
    <row r="73" spans="1:15" x14ac:dyDescent="0.25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</row>
    <row r="74" spans="1:15" x14ac:dyDescent="0.25">
      <c r="I74" s="48"/>
    </row>
    <row r="76" spans="1:15" x14ac:dyDescent="0.25">
      <c r="E76" s="83"/>
    </row>
  </sheetData>
  <mergeCells count="77">
    <mergeCell ref="A1:O1"/>
    <mergeCell ref="A3:D4"/>
    <mergeCell ref="E3:E4"/>
    <mergeCell ref="F3:F4"/>
    <mergeCell ref="G3:G4"/>
    <mergeCell ref="H3:H4"/>
    <mergeCell ref="B14:D14"/>
    <mergeCell ref="M3:M4"/>
    <mergeCell ref="N3:N4"/>
    <mergeCell ref="O3:O4"/>
    <mergeCell ref="B6:D6"/>
    <mergeCell ref="B7:D7"/>
    <mergeCell ref="B8:D8"/>
    <mergeCell ref="B9:D9"/>
    <mergeCell ref="B10:D10"/>
    <mergeCell ref="B11:D11"/>
    <mergeCell ref="B12:D12"/>
    <mergeCell ref="B13:D13"/>
    <mergeCell ref="I3:I4"/>
    <mergeCell ref="J3:J4"/>
    <mergeCell ref="K3:K4"/>
    <mergeCell ref="L3:L4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62:D62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A69:D69"/>
    <mergeCell ref="B63:D63"/>
    <mergeCell ref="B64:D64"/>
    <mergeCell ref="B65:D65"/>
    <mergeCell ref="B66:D66"/>
    <mergeCell ref="B67:D67"/>
    <mergeCell ref="B68:D6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4" workbookViewId="0">
      <selection activeCell="A21" sqref="A21"/>
    </sheetView>
  </sheetViews>
  <sheetFormatPr baseColWidth="10" defaultColWidth="11.42578125" defaultRowHeight="15" x14ac:dyDescent="0.25"/>
  <cols>
    <col min="1" max="1" width="25.7109375" customWidth="1"/>
    <col min="2" max="2" width="17" customWidth="1"/>
    <col min="3" max="3" width="15.28515625" customWidth="1"/>
    <col min="4" max="4" width="15.42578125" customWidth="1"/>
    <col min="5" max="6" width="17.42578125" customWidth="1"/>
    <col min="7" max="10" width="15.28515625" customWidth="1"/>
    <col min="11" max="11" width="15.28515625" bestFit="1" customWidth="1"/>
    <col min="12" max="12" width="16.140625" bestFit="1" customWidth="1"/>
  </cols>
  <sheetData>
    <row r="1" spans="1:12" ht="33.75" customHeight="1" x14ac:dyDescent="0.3">
      <c r="A1" s="203" t="s">
        <v>1066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2" ht="59.25" customHeight="1" x14ac:dyDescent="0.25">
      <c r="A2" s="84"/>
      <c r="B2" s="84" t="s">
        <v>1042</v>
      </c>
      <c r="C2" s="84" t="s">
        <v>1043</v>
      </c>
      <c r="D2" s="84" t="s">
        <v>1063</v>
      </c>
      <c r="E2" s="84" t="s">
        <v>1068</v>
      </c>
      <c r="F2" s="115" t="s">
        <v>1069</v>
      </c>
      <c r="G2" s="84" t="s">
        <v>1044</v>
      </c>
      <c r="H2" s="84" t="s">
        <v>1045</v>
      </c>
      <c r="I2" s="84" t="s">
        <v>1046</v>
      </c>
      <c r="J2" s="84" t="s">
        <v>1047</v>
      </c>
      <c r="K2" s="84" t="s">
        <v>1062</v>
      </c>
    </row>
    <row r="3" spans="1:12" ht="14.45" x14ac:dyDescent="0.3">
      <c r="A3" s="85" t="s">
        <v>1048</v>
      </c>
      <c r="B3" s="86"/>
      <c r="C3" s="86"/>
      <c r="D3" s="86"/>
      <c r="E3" s="86"/>
      <c r="F3" s="86"/>
      <c r="G3" s="87"/>
      <c r="H3" s="87"/>
      <c r="I3" s="87"/>
      <c r="J3" s="87"/>
      <c r="K3" s="87"/>
    </row>
    <row r="4" spans="1:12" ht="14.45" x14ac:dyDescent="0.3">
      <c r="A4" s="88" t="s">
        <v>1049</v>
      </c>
      <c r="B4" s="89">
        <v>1136785658.6099997</v>
      </c>
      <c r="C4" s="89">
        <v>1223940361.6700001</v>
      </c>
      <c r="D4" s="89">
        <v>1292922000.0000002</v>
      </c>
      <c r="E4" s="89">
        <v>1336921999.9999998</v>
      </c>
      <c r="F4" s="89">
        <v>1337535425.52</v>
      </c>
      <c r="G4" s="89">
        <v>1336922000</v>
      </c>
      <c r="H4" s="90">
        <f t="shared" ref="H4:K12" si="0">(G4*0.05)+G4</f>
        <v>1403768100</v>
      </c>
      <c r="I4" s="90">
        <f t="shared" si="0"/>
        <v>1473956505</v>
      </c>
      <c r="J4" s="90">
        <f t="shared" si="0"/>
        <v>1547654330.25</v>
      </c>
      <c r="K4" s="90">
        <f t="shared" si="0"/>
        <v>1625037046.7625</v>
      </c>
      <c r="L4" s="28"/>
    </row>
    <row r="5" spans="1:12" ht="14.45" x14ac:dyDescent="0.3">
      <c r="A5" s="88" t="s">
        <v>1050</v>
      </c>
      <c r="B5" s="89">
        <v>100548239.83000001</v>
      </c>
      <c r="C5" s="89">
        <v>98774656.330000013</v>
      </c>
      <c r="D5" s="89">
        <v>108646658.23</v>
      </c>
      <c r="E5" s="89">
        <v>98286554.960000008</v>
      </c>
      <c r="F5" s="89">
        <v>114440146.04999995</v>
      </c>
      <c r="G5" s="89">
        <v>113723577</v>
      </c>
      <c r="H5" s="90">
        <f t="shared" si="0"/>
        <v>119409755.84999999</v>
      </c>
      <c r="I5" s="90">
        <f t="shared" si="0"/>
        <v>125380243.6425</v>
      </c>
      <c r="J5" s="90">
        <f t="shared" si="0"/>
        <v>131649255.824625</v>
      </c>
      <c r="K5" s="90">
        <f t="shared" si="0"/>
        <v>138231718.61585626</v>
      </c>
      <c r="L5" s="28"/>
    </row>
    <row r="6" spans="1:12" ht="14.45" x14ac:dyDescent="0.3">
      <c r="A6" s="88" t="s">
        <v>1051</v>
      </c>
      <c r="B6" s="89">
        <v>576744290.76999998</v>
      </c>
      <c r="C6" s="89">
        <v>539005717.41999996</v>
      </c>
      <c r="D6" s="89">
        <v>741709581.5200001</v>
      </c>
      <c r="E6" s="89">
        <v>659933218.46000004</v>
      </c>
      <c r="F6" s="89">
        <v>917841319.80000031</v>
      </c>
      <c r="G6" s="89">
        <v>510581223.43842053</v>
      </c>
      <c r="H6" s="90">
        <f t="shared" si="0"/>
        <v>536110284.61034155</v>
      </c>
      <c r="I6" s="90">
        <f t="shared" si="0"/>
        <v>562915798.84085858</v>
      </c>
      <c r="J6" s="90">
        <f t="shared" si="0"/>
        <v>591061588.78290153</v>
      </c>
      <c r="K6" s="90">
        <f t="shared" si="0"/>
        <v>620614668.22204661</v>
      </c>
      <c r="L6" s="28"/>
    </row>
    <row r="7" spans="1:12" ht="14.45" x14ac:dyDescent="0.3">
      <c r="A7" s="88" t="s">
        <v>1052</v>
      </c>
      <c r="B7" s="89">
        <v>241058613.21000001</v>
      </c>
      <c r="C7" s="89">
        <v>224535225.92000002</v>
      </c>
      <c r="D7" s="89">
        <v>217235607.86000001</v>
      </c>
      <c r="E7" s="89">
        <v>202434045.84</v>
      </c>
      <c r="F7" s="89">
        <v>205446436.58000001</v>
      </c>
      <c r="G7" s="89">
        <v>225493619.00157937</v>
      </c>
      <c r="H7" s="90">
        <f t="shared" si="0"/>
        <v>236768299.95165834</v>
      </c>
      <c r="I7" s="90">
        <f t="shared" si="0"/>
        <v>248606714.94924125</v>
      </c>
      <c r="J7" s="90">
        <f t="shared" si="0"/>
        <v>261037050.69670331</v>
      </c>
      <c r="K7" s="90">
        <f t="shared" si="0"/>
        <v>274088903.23153847</v>
      </c>
      <c r="L7" s="28"/>
    </row>
    <row r="8" spans="1:12" ht="28.9" x14ac:dyDescent="0.3">
      <c r="A8" s="91" t="s">
        <v>1053</v>
      </c>
      <c r="B8" s="89">
        <v>46747050.480000012</v>
      </c>
      <c r="C8" s="89">
        <v>51861001.420000002</v>
      </c>
      <c r="D8" s="89">
        <v>74877523.689999983</v>
      </c>
      <c r="E8" s="89">
        <v>19577323.240000002</v>
      </c>
      <c r="F8" s="89">
        <v>46433393.950000003</v>
      </c>
      <c r="G8" s="89">
        <v>18361161</v>
      </c>
      <c r="H8" s="90">
        <f t="shared" si="0"/>
        <v>19279219.050000001</v>
      </c>
      <c r="I8" s="90">
        <f t="shared" si="0"/>
        <v>20243180.002500001</v>
      </c>
      <c r="J8" s="90">
        <f t="shared" si="0"/>
        <v>21255339.002625</v>
      </c>
      <c r="K8" s="90">
        <f t="shared" si="0"/>
        <v>22318105.952756248</v>
      </c>
      <c r="L8" s="28"/>
    </row>
    <row r="9" spans="1:12" x14ac:dyDescent="0.25">
      <c r="A9" s="91" t="s">
        <v>1054</v>
      </c>
      <c r="B9" s="89">
        <v>162757338.63</v>
      </c>
      <c r="C9" s="89">
        <v>104213823.99000001</v>
      </c>
      <c r="D9" s="89">
        <v>104391609.67</v>
      </c>
      <c r="E9" s="89">
        <v>204000000</v>
      </c>
      <c r="F9" s="89">
        <v>204000000</v>
      </c>
      <c r="G9" s="89">
        <v>182665552.56</v>
      </c>
      <c r="H9" s="90">
        <f t="shared" si="0"/>
        <v>191798830.18799999</v>
      </c>
      <c r="I9" s="90">
        <f t="shared" si="0"/>
        <v>201388771.6974</v>
      </c>
      <c r="J9" s="90">
        <f t="shared" si="0"/>
        <v>211458210.28227001</v>
      </c>
      <c r="K9" s="90">
        <f t="shared" si="0"/>
        <v>222031120.7963835</v>
      </c>
      <c r="L9" s="28"/>
    </row>
    <row r="10" spans="1:12" ht="28.9" x14ac:dyDescent="0.3">
      <c r="A10" s="91" t="s">
        <v>1055</v>
      </c>
      <c r="B10" s="89">
        <v>0</v>
      </c>
      <c r="C10" s="92">
        <v>0</v>
      </c>
      <c r="D10" s="93">
        <v>0</v>
      </c>
      <c r="E10" s="93">
        <v>0</v>
      </c>
      <c r="F10" s="93">
        <v>0</v>
      </c>
      <c r="G10" s="93">
        <v>0</v>
      </c>
      <c r="H10" s="90">
        <f t="shared" si="0"/>
        <v>0</v>
      </c>
      <c r="I10" s="90">
        <f t="shared" si="0"/>
        <v>0</v>
      </c>
      <c r="J10" s="90">
        <f t="shared" si="0"/>
        <v>0</v>
      </c>
      <c r="K10" s="90">
        <f t="shared" si="0"/>
        <v>0</v>
      </c>
      <c r="L10" s="28"/>
    </row>
    <row r="11" spans="1:12" ht="28.9" x14ac:dyDescent="0.3">
      <c r="A11" s="91" t="s">
        <v>1056</v>
      </c>
      <c r="B11" s="89">
        <v>0</v>
      </c>
      <c r="C11" s="92">
        <v>0</v>
      </c>
      <c r="D11" s="93">
        <v>0</v>
      </c>
      <c r="E11" s="93">
        <v>0</v>
      </c>
      <c r="F11" s="93">
        <v>0</v>
      </c>
      <c r="G11" s="93">
        <v>0</v>
      </c>
      <c r="H11" s="90">
        <f t="shared" si="0"/>
        <v>0</v>
      </c>
      <c r="I11" s="90">
        <f t="shared" si="0"/>
        <v>0</v>
      </c>
      <c r="J11" s="90">
        <f t="shared" si="0"/>
        <v>0</v>
      </c>
      <c r="K11" s="90">
        <f t="shared" si="0"/>
        <v>0</v>
      </c>
      <c r="L11" s="28"/>
    </row>
    <row r="12" spans="1:12" x14ac:dyDescent="0.25">
      <c r="A12" s="91" t="s">
        <v>1057</v>
      </c>
      <c r="B12" s="89">
        <v>0</v>
      </c>
      <c r="C12" s="92">
        <v>0</v>
      </c>
      <c r="D12" s="93">
        <v>0</v>
      </c>
      <c r="E12" s="93">
        <v>0</v>
      </c>
      <c r="F12" s="93">
        <v>0</v>
      </c>
      <c r="G12" s="93">
        <v>0</v>
      </c>
      <c r="H12" s="90">
        <f t="shared" si="0"/>
        <v>0</v>
      </c>
      <c r="I12" s="90">
        <f t="shared" si="0"/>
        <v>0</v>
      </c>
      <c r="J12" s="90">
        <f t="shared" si="0"/>
        <v>0</v>
      </c>
      <c r="K12" s="90">
        <f t="shared" si="0"/>
        <v>0</v>
      </c>
      <c r="L12" s="28"/>
    </row>
    <row r="13" spans="1:12" ht="28.9" x14ac:dyDescent="0.3">
      <c r="A13" s="94" t="s">
        <v>1058</v>
      </c>
      <c r="B13" s="95">
        <f t="shared" ref="B13:G13" si="1">+SUM(B4:B12)</f>
        <v>2264641191.5299997</v>
      </c>
      <c r="C13" s="96">
        <f t="shared" si="1"/>
        <v>2242330786.75</v>
      </c>
      <c r="D13" s="96">
        <f t="shared" si="1"/>
        <v>2539782980.9700007</v>
      </c>
      <c r="E13" s="96">
        <f t="shared" si="1"/>
        <v>2521153142.4999995</v>
      </c>
      <c r="F13" s="96">
        <f t="shared" si="1"/>
        <v>2825696721.9000001</v>
      </c>
      <c r="G13" s="96">
        <f t="shared" si="1"/>
        <v>2387747133</v>
      </c>
      <c r="H13" s="96">
        <f>SUM(H4:H12)</f>
        <v>2507134489.6500001</v>
      </c>
      <c r="I13" s="96">
        <f>SUM(I4:I12)</f>
        <v>2632491214.1324997</v>
      </c>
      <c r="J13" s="96">
        <f t="shared" ref="J13:K13" si="2">SUM(J4:J12)</f>
        <v>2764115774.8391252</v>
      </c>
      <c r="K13" s="96">
        <f t="shared" si="2"/>
        <v>2902321563.5810809</v>
      </c>
      <c r="L13" s="28"/>
    </row>
    <row r="14" spans="1:12" ht="14.45" x14ac:dyDescent="0.3">
      <c r="A14" s="85" t="s">
        <v>1059</v>
      </c>
      <c r="B14" s="86"/>
      <c r="C14" s="86"/>
      <c r="D14" s="86"/>
      <c r="E14" s="86"/>
      <c r="F14" s="86"/>
      <c r="G14" s="87"/>
      <c r="H14" s="87"/>
      <c r="I14" s="87"/>
      <c r="J14" s="87"/>
      <c r="K14" s="87"/>
    </row>
    <row r="15" spans="1:12" ht="14.45" x14ac:dyDescent="0.3">
      <c r="A15" s="88" t="s">
        <v>1049</v>
      </c>
      <c r="B15" s="89">
        <v>11923741.34</v>
      </c>
      <c r="C15" s="97">
        <v>21795886.859999999</v>
      </c>
      <c r="D15" s="89">
        <v>22984500</v>
      </c>
      <c r="E15" s="89">
        <v>15044877.33</v>
      </c>
      <c r="F15" s="89">
        <v>18036849.420000002</v>
      </c>
      <c r="G15" s="98">
        <v>0</v>
      </c>
      <c r="H15" s="99">
        <f>(G15*0.05)+G15</f>
        <v>0</v>
      </c>
      <c r="I15" s="99">
        <f>(H15*0.05)+H15</f>
        <v>0</v>
      </c>
      <c r="J15" s="99">
        <f t="shared" ref="J15:K23" si="3">(I15*0.05)+I15</f>
        <v>0</v>
      </c>
      <c r="K15" s="99">
        <f t="shared" si="3"/>
        <v>0</v>
      </c>
    </row>
    <row r="16" spans="1:12" ht="14.45" x14ac:dyDescent="0.3">
      <c r="A16" s="88" t="s">
        <v>1050</v>
      </c>
      <c r="B16" s="89">
        <v>52002642.090000004</v>
      </c>
      <c r="C16" s="97">
        <v>46421125.670000002</v>
      </c>
      <c r="D16" s="89">
        <v>67090836.629999995</v>
      </c>
      <c r="E16" s="89">
        <v>46100000</v>
      </c>
      <c r="F16" s="89">
        <v>51486952.500000007</v>
      </c>
      <c r="G16" s="89">
        <v>38100000</v>
      </c>
      <c r="H16" s="99">
        <f t="shared" ref="H16:I23" si="4">(G16*0.05)+G16</f>
        <v>40005000</v>
      </c>
      <c r="I16" s="99">
        <f t="shared" si="4"/>
        <v>42005250</v>
      </c>
      <c r="J16" s="99">
        <f t="shared" si="3"/>
        <v>44105512.5</v>
      </c>
      <c r="K16" s="99">
        <f t="shared" si="3"/>
        <v>46310788.125</v>
      </c>
    </row>
    <row r="17" spans="1:11" ht="14.45" x14ac:dyDescent="0.3">
      <c r="A17" s="88" t="s">
        <v>1051</v>
      </c>
      <c r="B17" s="89">
        <v>202836836.61000001</v>
      </c>
      <c r="C17" s="97">
        <v>222319947.72000003</v>
      </c>
      <c r="D17" s="89">
        <v>240045328.83999994</v>
      </c>
      <c r="E17" s="89">
        <v>280483365.47000009</v>
      </c>
      <c r="F17" s="89">
        <v>283124099.5800001</v>
      </c>
      <c r="G17" s="89">
        <v>245196971</v>
      </c>
      <c r="H17" s="99">
        <f t="shared" si="4"/>
        <v>257456819.55000001</v>
      </c>
      <c r="I17" s="99">
        <f t="shared" si="4"/>
        <v>270329660.52750003</v>
      </c>
      <c r="J17" s="99">
        <f t="shared" si="3"/>
        <v>283846143.55387503</v>
      </c>
      <c r="K17" s="99">
        <f t="shared" si="3"/>
        <v>298038450.73156875</v>
      </c>
    </row>
    <row r="18" spans="1:11" ht="14.45" x14ac:dyDescent="0.3">
      <c r="A18" s="88" t="s">
        <v>1052</v>
      </c>
      <c r="B18" s="89">
        <v>750000</v>
      </c>
      <c r="C18" s="97">
        <v>5328114.41</v>
      </c>
      <c r="D18" s="89">
        <v>10134636.25</v>
      </c>
      <c r="E18" s="89">
        <v>0</v>
      </c>
      <c r="F18" s="89">
        <v>0</v>
      </c>
      <c r="G18" s="89">
        <v>42907948</v>
      </c>
      <c r="H18" s="99">
        <f t="shared" si="4"/>
        <v>45053345.399999999</v>
      </c>
      <c r="I18" s="99">
        <f t="shared" si="4"/>
        <v>47306012.670000002</v>
      </c>
      <c r="J18" s="99">
        <f t="shared" si="3"/>
        <v>49671313.303500004</v>
      </c>
      <c r="K18" s="99">
        <f t="shared" si="3"/>
        <v>52154878.968675002</v>
      </c>
    </row>
    <row r="19" spans="1:11" ht="28.9" x14ac:dyDescent="0.3">
      <c r="A19" s="91" t="s">
        <v>1053</v>
      </c>
      <c r="B19" s="89">
        <v>53622907.359999999</v>
      </c>
      <c r="C19" s="97">
        <v>83489083.329999998</v>
      </c>
      <c r="D19" s="89">
        <v>57064771.009999998</v>
      </c>
      <c r="E19" s="89">
        <v>56855376.390000001</v>
      </c>
      <c r="F19" s="89">
        <v>61473230.230000004</v>
      </c>
      <c r="G19" s="89">
        <v>98091667</v>
      </c>
      <c r="H19" s="99">
        <f t="shared" si="4"/>
        <v>102996250.34999999</v>
      </c>
      <c r="I19" s="99">
        <f t="shared" si="4"/>
        <v>108146062.86749999</v>
      </c>
      <c r="J19" s="99">
        <f t="shared" si="3"/>
        <v>113553366.01087499</v>
      </c>
      <c r="K19" s="99">
        <f t="shared" si="3"/>
        <v>119231034.31141874</v>
      </c>
    </row>
    <row r="20" spans="1:11" x14ac:dyDescent="0.25">
      <c r="A20" s="91" t="s">
        <v>1054</v>
      </c>
      <c r="B20" s="89">
        <v>150050566.34</v>
      </c>
      <c r="C20" s="97">
        <v>281306883.30000001</v>
      </c>
      <c r="D20" s="89">
        <v>203470548.36000001</v>
      </c>
      <c r="E20" s="89">
        <v>206468923.36000001</v>
      </c>
      <c r="F20" s="89">
        <v>221468923.36000001</v>
      </c>
      <c r="G20" s="100">
        <v>0</v>
      </c>
      <c r="H20" s="99">
        <f t="shared" si="4"/>
        <v>0</v>
      </c>
      <c r="I20" s="99">
        <f t="shared" si="4"/>
        <v>0</v>
      </c>
      <c r="J20" s="99">
        <f t="shared" si="3"/>
        <v>0</v>
      </c>
      <c r="K20" s="99">
        <f t="shared" si="3"/>
        <v>0</v>
      </c>
    </row>
    <row r="21" spans="1:11" ht="28.9" x14ac:dyDescent="0.3">
      <c r="A21" s="91" t="s">
        <v>1055</v>
      </c>
      <c r="B21" s="89">
        <v>0</v>
      </c>
      <c r="C21" s="101">
        <v>0</v>
      </c>
      <c r="D21" s="93">
        <v>0</v>
      </c>
      <c r="E21" s="98">
        <v>0</v>
      </c>
      <c r="F21" s="98">
        <v>0</v>
      </c>
      <c r="G21" s="98">
        <v>0</v>
      </c>
      <c r="H21" s="99">
        <f t="shared" si="4"/>
        <v>0</v>
      </c>
      <c r="I21" s="99">
        <f t="shared" si="4"/>
        <v>0</v>
      </c>
      <c r="J21" s="99">
        <f t="shared" si="3"/>
        <v>0</v>
      </c>
      <c r="K21" s="99">
        <f t="shared" si="3"/>
        <v>0</v>
      </c>
    </row>
    <row r="22" spans="1:11" ht="28.9" x14ac:dyDescent="0.3">
      <c r="A22" s="91" t="s">
        <v>1056</v>
      </c>
      <c r="B22" s="89">
        <v>0</v>
      </c>
      <c r="C22" s="102">
        <v>0</v>
      </c>
      <c r="D22" s="93">
        <v>0</v>
      </c>
      <c r="E22" s="98">
        <f t="shared" ref="E22" si="5">(D22*0.05)+D22</f>
        <v>0</v>
      </c>
      <c r="F22" s="98">
        <v>0</v>
      </c>
      <c r="G22" s="98">
        <v>0</v>
      </c>
      <c r="H22" s="99">
        <f t="shared" si="4"/>
        <v>0</v>
      </c>
      <c r="I22" s="99">
        <f t="shared" si="4"/>
        <v>0</v>
      </c>
      <c r="J22" s="99">
        <f t="shared" si="3"/>
        <v>0</v>
      </c>
      <c r="K22" s="99">
        <f t="shared" si="3"/>
        <v>0</v>
      </c>
    </row>
    <row r="23" spans="1:11" x14ac:dyDescent="0.25">
      <c r="A23" s="91" t="s">
        <v>1057</v>
      </c>
      <c r="B23" s="89">
        <v>32178521.399999999</v>
      </c>
      <c r="C23" s="97">
        <v>48367485.899999999</v>
      </c>
      <c r="D23" s="89">
        <v>51753604.219999999</v>
      </c>
      <c r="E23" s="89">
        <v>59467958.659999996</v>
      </c>
      <c r="F23" s="89">
        <v>59467958.659999996</v>
      </c>
      <c r="G23" s="89">
        <v>55000000</v>
      </c>
      <c r="H23" s="99">
        <f t="shared" si="4"/>
        <v>57750000</v>
      </c>
      <c r="I23" s="99">
        <f t="shared" si="4"/>
        <v>60637500</v>
      </c>
      <c r="J23" s="99">
        <f t="shared" si="3"/>
        <v>63669375</v>
      </c>
      <c r="K23" s="99">
        <f t="shared" si="3"/>
        <v>66852843.75</v>
      </c>
    </row>
    <row r="24" spans="1:11" x14ac:dyDescent="0.25">
      <c r="A24" s="94" t="s">
        <v>1060</v>
      </c>
      <c r="B24" s="95">
        <f t="shared" ref="B24:G24" si="6">+SUM(B15:B23)</f>
        <v>503365215.13999999</v>
      </c>
      <c r="C24" s="96">
        <f t="shared" si="6"/>
        <v>709028527.18999994</v>
      </c>
      <c r="D24" s="96">
        <f t="shared" si="6"/>
        <v>652544225.30999994</v>
      </c>
      <c r="E24" s="96">
        <f t="shared" si="6"/>
        <v>664420501.21000004</v>
      </c>
      <c r="F24" s="96">
        <f t="shared" si="6"/>
        <v>695058013.75000012</v>
      </c>
      <c r="G24" s="96">
        <f t="shared" si="6"/>
        <v>479296586</v>
      </c>
      <c r="H24" s="89">
        <f>SUM(H15:H23)</f>
        <v>503261415.29999995</v>
      </c>
      <c r="I24" s="89">
        <f>SUM(I15:I23)</f>
        <v>528424486.06500006</v>
      </c>
      <c r="J24" s="89">
        <f t="shared" ref="J24:K24" si="7">SUM(J15:J23)</f>
        <v>554845710.36825001</v>
      </c>
      <c r="K24" s="89">
        <f t="shared" si="7"/>
        <v>582587995.88666248</v>
      </c>
    </row>
    <row r="25" spans="1:11" x14ac:dyDescent="0.25">
      <c r="A25" s="103" t="s">
        <v>1061</v>
      </c>
      <c r="B25" s="104">
        <f t="shared" ref="B25:G25" si="8">+B24+B13</f>
        <v>2768006406.6699996</v>
      </c>
      <c r="C25" s="105">
        <f t="shared" si="8"/>
        <v>2951359313.9400001</v>
      </c>
      <c r="D25" s="105">
        <f t="shared" si="8"/>
        <v>3192327206.2800007</v>
      </c>
      <c r="E25" s="105">
        <f t="shared" si="8"/>
        <v>3185573643.7099996</v>
      </c>
      <c r="F25" s="105">
        <f t="shared" si="8"/>
        <v>3520754735.6500001</v>
      </c>
      <c r="G25" s="105">
        <f t="shared" si="8"/>
        <v>2867043719</v>
      </c>
      <c r="H25" s="106">
        <f>+H13+H24</f>
        <v>3010395904.9499998</v>
      </c>
      <c r="I25" s="106">
        <f>+I13+I24</f>
        <v>3160915700.1974998</v>
      </c>
      <c r="J25" s="106">
        <f t="shared" ref="J25:K25" si="9">+J13+J24</f>
        <v>3318961485.207375</v>
      </c>
      <c r="K25" s="106">
        <f t="shared" si="9"/>
        <v>3484909559.4677434</v>
      </c>
    </row>
    <row r="29" spans="1:11" x14ac:dyDescent="0.25">
      <c r="D29" s="107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90"/>
  <sheetViews>
    <sheetView topLeftCell="A276" workbookViewId="0">
      <selection activeCell="F294" sqref="F294"/>
    </sheetView>
  </sheetViews>
  <sheetFormatPr baseColWidth="10" defaultRowHeight="15" x14ac:dyDescent="0.25"/>
  <cols>
    <col min="1" max="1" width="47" bestFit="1" customWidth="1"/>
    <col min="5" max="5" width="37.5703125" bestFit="1" customWidth="1"/>
    <col min="6" max="6" width="15.28515625" bestFit="1" customWidth="1"/>
  </cols>
  <sheetData>
    <row r="3" spans="1:6" x14ac:dyDescent="0.25">
      <c r="A3" s="108" t="s">
        <v>1064</v>
      </c>
    </row>
    <row r="4" spans="1:6" x14ac:dyDescent="0.25">
      <c r="A4" s="108" t="s">
        <v>8</v>
      </c>
      <c r="B4" s="108" t="s">
        <v>1</v>
      </c>
      <c r="C4" s="108" t="s">
        <v>11</v>
      </c>
      <c r="D4" s="108" t="s">
        <v>13</v>
      </c>
      <c r="E4" s="108" t="s">
        <v>14</v>
      </c>
      <c r="F4" t="s">
        <v>1065</v>
      </c>
    </row>
    <row r="5" spans="1:6" x14ac:dyDescent="0.25">
      <c r="A5">
        <v>1</v>
      </c>
      <c r="B5" t="s">
        <v>295</v>
      </c>
      <c r="C5">
        <v>4411</v>
      </c>
      <c r="D5">
        <v>0</v>
      </c>
      <c r="F5" s="156">
        <v>1082347</v>
      </c>
    </row>
    <row r="6" spans="1:6" x14ac:dyDescent="0.25">
      <c r="C6">
        <v>4451</v>
      </c>
      <c r="D6">
        <v>0</v>
      </c>
      <c r="F6" s="156">
        <v>475000</v>
      </c>
    </row>
    <row r="7" spans="1:6" x14ac:dyDescent="0.25">
      <c r="D7">
        <v>1</v>
      </c>
      <c r="E7" t="s">
        <v>266</v>
      </c>
      <c r="F7" s="156">
        <v>180000</v>
      </c>
    </row>
    <row r="8" spans="1:6" x14ac:dyDescent="0.25">
      <c r="D8">
        <v>2</v>
      </c>
      <c r="E8" t="s">
        <v>267</v>
      </c>
      <c r="F8" s="156">
        <v>300000</v>
      </c>
    </row>
    <row r="9" spans="1:6" x14ac:dyDescent="0.25">
      <c r="D9">
        <v>3</v>
      </c>
      <c r="E9" t="s">
        <v>268</v>
      </c>
      <c r="F9" s="156">
        <v>1000000</v>
      </c>
    </row>
    <row r="10" spans="1:6" x14ac:dyDescent="0.25">
      <c r="D10">
        <v>4</v>
      </c>
      <c r="E10" t="s">
        <v>269</v>
      </c>
      <c r="F10" s="156">
        <v>1000000</v>
      </c>
    </row>
    <row r="11" spans="1:6" x14ac:dyDescent="0.25">
      <c r="D11">
        <v>5</v>
      </c>
      <c r="E11" t="s">
        <v>272</v>
      </c>
      <c r="F11" s="156">
        <v>70000</v>
      </c>
    </row>
    <row r="12" spans="1:6" x14ac:dyDescent="0.25">
      <c r="D12">
        <v>6</v>
      </c>
      <c r="E12" t="s">
        <v>411</v>
      </c>
      <c r="F12" s="156">
        <v>324000</v>
      </c>
    </row>
    <row r="13" spans="1:6" x14ac:dyDescent="0.25">
      <c r="A13">
        <v>2</v>
      </c>
      <c r="B13" t="s">
        <v>295</v>
      </c>
      <c r="C13">
        <v>2211</v>
      </c>
      <c r="D13">
        <v>0</v>
      </c>
      <c r="F13" s="156">
        <v>150000</v>
      </c>
    </row>
    <row r="14" spans="1:6" x14ac:dyDescent="0.25">
      <c r="C14">
        <v>3291</v>
      </c>
      <c r="D14">
        <v>0</v>
      </c>
      <c r="F14" s="156">
        <v>500000</v>
      </c>
    </row>
    <row r="15" spans="1:6" x14ac:dyDescent="0.25">
      <c r="C15">
        <v>3581</v>
      </c>
      <c r="D15">
        <v>0</v>
      </c>
      <c r="F15" s="156">
        <v>5000</v>
      </c>
    </row>
    <row r="16" spans="1:6" x14ac:dyDescent="0.25">
      <c r="C16">
        <v>3821</v>
      </c>
      <c r="D16">
        <v>0</v>
      </c>
      <c r="F16" s="156">
        <v>492000</v>
      </c>
    </row>
    <row r="17" spans="1:6" x14ac:dyDescent="0.25">
      <c r="A17">
        <v>3</v>
      </c>
      <c r="B17" t="s">
        <v>295</v>
      </c>
      <c r="C17">
        <v>2711</v>
      </c>
      <c r="D17">
        <v>0</v>
      </c>
      <c r="F17" s="156">
        <v>1500000</v>
      </c>
    </row>
    <row r="18" spans="1:6" x14ac:dyDescent="0.25">
      <c r="C18">
        <v>3361</v>
      </c>
      <c r="D18">
        <v>0</v>
      </c>
      <c r="F18" s="156">
        <v>10500000</v>
      </c>
    </row>
    <row r="19" spans="1:6" x14ac:dyDescent="0.25">
      <c r="A19">
        <v>4</v>
      </c>
      <c r="B19" t="s">
        <v>295</v>
      </c>
      <c r="C19">
        <v>3391</v>
      </c>
      <c r="D19">
        <v>0</v>
      </c>
      <c r="F19" s="156">
        <v>450000</v>
      </c>
    </row>
    <row r="20" spans="1:6" x14ac:dyDescent="0.25">
      <c r="C20">
        <v>3611</v>
      </c>
      <c r="D20">
        <v>0</v>
      </c>
      <c r="F20" s="156">
        <v>30500000</v>
      </c>
    </row>
    <row r="21" spans="1:6" x14ac:dyDescent="0.25">
      <c r="D21">
        <v>7</v>
      </c>
      <c r="E21" t="s">
        <v>264</v>
      </c>
      <c r="F21" s="156">
        <v>1500000</v>
      </c>
    </row>
    <row r="22" spans="1:6" x14ac:dyDescent="0.25">
      <c r="C22">
        <v>3651</v>
      </c>
      <c r="D22">
        <v>0</v>
      </c>
      <c r="F22" s="156">
        <v>3228216</v>
      </c>
    </row>
    <row r="23" spans="1:6" x14ac:dyDescent="0.25">
      <c r="C23">
        <v>3661</v>
      </c>
      <c r="D23">
        <v>0</v>
      </c>
      <c r="F23" s="156">
        <v>7515784</v>
      </c>
    </row>
    <row r="24" spans="1:6" x14ac:dyDescent="0.25">
      <c r="A24">
        <v>5</v>
      </c>
      <c r="B24" t="s">
        <v>295</v>
      </c>
      <c r="C24">
        <v>3821</v>
      </c>
      <c r="D24">
        <v>0</v>
      </c>
      <c r="F24" s="156">
        <v>500000</v>
      </c>
    </row>
    <row r="25" spans="1:6" x14ac:dyDescent="0.25">
      <c r="A25">
        <v>6</v>
      </c>
      <c r="B25" t="s">
        <v>295</v>
      </c>
      <c r="C25">
        <v>3391</v>
      </c>
      <c r="D25">
        <v>0</v>
      </c>
      <c r="F25" s="156">
        <v>1570000</v>
      </c>
    </row>
    <row r="26" spans="1:6" x14ac:dyDescent="0.25">
      <c r="A26">
        <v>7</v>
      </c>
      <c r="B26" t="s">
        <v>295</v>
      </c>
      <c r="C26">
        <v>3411</v>
      </c>
      <c r="D26">
        <v>0</v>
      </c>
      <c r="F26" s="156">
        <v>500000</v>
      </c>
    </row>
    <row r="27" spans="1:6" x14ac:dyDescent="0.25">
      <c r="A27">
        <v>8</v>
      </c>
      <c r="B27" t="s">
        <v>295</v>
      </c>
      <c r="C27">
        <v>4451</v>
      </c>
      <c r="D27">
        <v>8</v>
      </c>
      <c r="E27" t="s">
        <v>126</v>
      </c>
      <c r="F27" s="156">
        <v>700000</v>
      </c>
    </row>
    <row r="28" spans="1:6" x14ac:dyDescent="0.25">
      <c r="D28">
        <v>9</v>
      </c>
      <c r="E28" t="s">
        <v>129</v>
      </c>
      <c r="F28" s="156">
        <v>210000</v>
      </c>
    </row>
    <row r="29" spans="1:6" x14ac:dyDescent="0.25">
      <c r="D29">
        <v>10</v>
      </c>
      <c r="E29" t="s">
        <v>404</v>
      </c>
      <c r="F29" s="156">
        <v>50000</v>
      </c>
    </row>
    <row r="30" spans="1:6" x14ac:dyDescent="0.25">
      <c r="A30">
        <v>9</v>
      </c>
      <c r="B30" t="s">
        <v>295</v>
      </c>
      <c r="C30">
        <v>4481</v>
      </c>
      <c r="D30">
        <v>0</v>
      </c>
      <c r="F30" s="156">
        <v>500000</v>
      </c>
    </row>
    <row r="31" spans="1:6" x14ac:dyDescent="0.25">
      <c r="A31">
        <v>10</v>
      </c>
      <c r="B31" t="s">
        <v>295</v>
      </c>
      <c r="C31">
        <v>4411</v>
      </c>
      <c r="D31">
        <v>11</v>
      </c>
      <c r="E31" t="s">
        <v>412</v>
      </c>
      <c r="F31" s="156">
        <v>3432000</v>
      </c>
    </row>
    <row r="32" spans="1:6" x14ac:dyDescent="0.25">
      <c r="D32">
        <v>12</v>
      </c>
      <c r="E32" t="s">
        <v>150</v>
      </c>
      <c r="F32" s="156">
        <v>1000000</v>
      </c>
    </row>
    <row r="33" spans="1:6" x14ac:dyDescent="0.25">
      <c r="A33">
        <v>11</v>
      </c>
      <c r="B33" t="s">
        <v>295</v>
      </c>
      <c r="C33">
        <v>2211</v>
      </c>
      <c r="D33">
        <v>0</v>
      </c>
      <c r="F33" s="156">
        <v>150000</v>
      </c>
    </row>
    <row r="34" spans="1:6" x14ac:dyDescent="0.25">
      <c r="C34">
        <v>2461</v>
      </c>
      <c r="D34">
        <v>0</v>
      </c>
      <c r="F34" s="156">
        <v>1000</v>
      </c>
    </row>
    <row r="35" spans="1:6" x14ac:dyDescent="0.25">
      <c r="C35">
        <v>2471</v>
      </c>
      <c r="D35">
        <v>0</v>
      </c>
      <c r="F35" s="156">
        <v>2000</v>
      </c>
    </row>
    <row r="36" spans="1:6" x14ac:dyDescent="0.25">
      <c r="C36">
        <v>2961</v>
      </c>
      <c r="D36">
        <v>0</v>
      </c>
      <c r="F36" s="156">
        <v>45000</v>
      </c>
    </row>
    <row r="37" spans="1:6" x14ac:dyDescent="0.25">
      <c r="C37">
        <v>3571</v>
      </c>
      <c r="D37">
        <v>0</v>
      </c>
      <c r="F37" s="156">
        <v>50000</v>
      </c>
    </row>
    <row r="38" spans="1:6" x14ac:dyDescent="0.25">
      <c r="A38">
        <v>12</v>
      </c>
      <c r="B38" t="s">
        <v>295</v>
      </c>
      <c r="C38">
        <v>2531</v>
      </c>
      <c r="D38">
        <v>0</v>
      </c>
      <c r="F38" s="156">
        <v>50000</v>
      </c>
    </row>
    <row r="39" spans="1:6" x14ac:dyDescent="0.25">
      <c r="C39">
        <v>2541</v>
      </c>
      <c r="D39">
        <v>0</v>
      </c>
      <c r="F39" s="156">
        <v>52000</v>
      </c>
    </row>
    <row r="40" spans="1:6" x14ac:dyDescent="0.25">
      <c r="C40">
        <v>2721</v>
      </c>
      <c r="D40">
        <v>0</v>
      </c>
      <c r="F40" s="156">
        <v>2000000</v>
      </c>
    </row>
    <row r="41" spans="1:6" x14ac:dyDescent="0.25">
      <c r="C41">
        <v>2911</v>
      </c>
      <c r="D41">
        <v>0</v>
      </c>
      <c r="F41" s="156">
        <v>30000</v>
      </c>
    </row>
    <row r="42" spans="1:6" x14ac:dyDescent="0.25">
      <c r="C42">
        <v>5651</v>
      </c>
      <c r="D42">
        <v>0</v>
      </c>
      <c r="F42" s="156">
        <v>100000</v>
      </c>
    </row>
    <row r="43" spans="1:6" x14ac:dyDescent="0.25">
      <c r="C43">
        <v>5691</v>
      </c>
      <c r="D43">
        <v>0</v>
      </c>
      <c r="F43" s="156">
        <v>1000000</v>
      </c>
    </row>
    <row r="44" spans="1:6" x14ac:dyDescent="0.25">
      <c r="A44">
        <v>13</v>
      </c>
      <c r="B44" t="s">
        <v>292</v>
      </c>
      <c r="C44">
        <v>3251</v>
      </c>
      <c r="D44">
        <v>0</v>
      </c>
      <c r="F44" s="156">
        <v>5500000</v>
      </c>
    </row>
    <row r="45" spans="1:6" x14ac:dyDescent="0.25">
      <c r="A45">
        <v>14</v>
      </c>
      <c r="B45" t="s">
        <v>295</v>
      </c>
      <c r="C45">
        <v>3821</v>
      </c>
      <c r="D45">
        <v>0</v>
      </c>
      <c r="F45" s="156">
        <v>2823470</v>
      </c>
    </row>
    <row r="46" spans="1:6" x14ac:dyDescent="0.25">
      <c r="C46">
        <v>4311</v>
      </c>
      <c r="D46">
        <v>0</v>
      </c>
      <c r="F46" s="156">
        <v>2000000</v>
      </c>
    </row>
    <row r="47" spans="1:6" x14ac:dyDescent="0.25">
      <c r="A47">
        <v>15</v>
      </c>
      <c r="B47" t="s">
        <v>295</v>
      </c>
      <c r="C47">
        <v>3391</v>
      </c>
      <c r="D47">
        <v>0</v>
      </c>
      <c r="F47" s="156">
        <v>1000000</v>
      </c>
    </row>
    <row r="48" spans="1:6" x14ac:dyDescent="0.25">
      <c r="C48">
        <v>3821</v>
      </c>
      <c r="D48">
        <v>0</v>
      </c>
      <c r="F48" s="156">
        <v>1500000</v>
      </c>
    </row>
    <row r="49" spans="1:6" x14ac:dyDescent="0.25">
      <c r="A49">
        <v>16</v>
      </c>
      <c r="B49" t="s">
        <v>295</v>
      </c>
      <c r="C49">
        <v>4411</v>
      </c>
      <c r="D49">
        <v>0</v>
      </c>
      <c r="F49" s="156">
        <v>4200000</v>
      </c>
    </row>
    <row r="50" spans="1:6" x14ac:dyDescent="0.25">
      <c r="A50">
        <v>17</v>
      </c>
      <c r="B50" t="s">
        <v>295</v>
      </c>
      <c r="C50">
        <v>2211</v>
      </c>
      <c r="D50">
        <v>0</v>
      </c>
      <c r="F50" s="156">
        <v>85000</v>
      </c>
    </row>
    <row r="51" spans="1:6" x14ac:dyDescent="0.25">
      <c r="C51">
        <v>2491</v>
      </c>
      <c r="D51">
        <v>0</v>
      </c>
      <c r="F51" s="156">
        <v>75000</v>
      </c>
    </row>
    <row r="52" spans="1:6" x14ac:dyDescent="0.25">
      <c r="C52">
        <v>2721</v>
      </c>
      <c r="D52">
        <v>0</v>
      </c>
      <c r="F52" s="156">
        <v>50000</v>
      </c>
    </row>
    <row r="53" spans="1:6" x14ac:dyDescent="0.25">
      <c r="C53">
        <v>3311</v>
      </c>
      <c r="D53">
        <v>0</v>
      </c>
      <c r="F53" s="156">
        <v>2375000</v>
      </c>
    </row>
    <row r="54" spans="1:6" x14ac:dyDescent="0.25">
      <c r="A54">
        <v>18</v>
      </c>
      <c r="B54" t="s">
        <v>295</v>
      </c>
      <c r="C54">
        <v>3181</v>
      </c>
      <c r="D54">
        <v>0</v>
      </c>
      <c r="F54" s="156">
        <v>5500</v>
      </c>
    </row>
    <row r="55" spans="1:6" x14ac:dyDescent="0.25">
      <c r="C55">
        <v>3291</v>
      </c>
      <c r="D55">
        <v>0</v>
      </c>
      <c r="F55" s="156">
        <v>120000</v>
      </c>
    </row>
    <row r="56" spans="1:6" x14ac:dyDescent="0.25">
      <c r="C56">
        <v>3311</v>
      </c>
      <c r="D56">
        <v>0</v>
      </c>
      <c r="F56" s="156">
        <v>3900000</v>
      </c>
    </row>
    <row r="57" spans="1:6" x14ac:dyDescent="0.25">
      <c r="C57">
        <v>3331</v>
      </c>
      <c r="D57">
        <v>0</v>
      </c>
      <c r="F57" s="156">
        <v>994495</v>
      </c>
    </row>
    <row r="58" spans="1:6" x14ac:dyDescent="0.25">
      <c r="C58">
        <v>3411</v>
      </c>
      <c r="D58">
        <v>0</v>
      </c>
      <c r="F58" s="156">
        <v>8358322.8600000003</v>
      </c>
    </row>
    <row r="59" spans="1:6" x14ac:dyDescent="0.25">
      <c r="C59">
        <v>3421</v>
      </c>
      <c r="D59">
        <v>0</v>
      </c>
      <c r="F59" s="156">
        <v>37831072.998420626</v>
      </c>
    </row>
    <row r="60" spans="1:6" x14ac:dyDescent="0.25">
      <c r="C60">
        <v>3431</v>
      </c>
      <c r="D60">
        <v>0</v>
      </c>
      <c r="F60" s="156">
        <v>850000</v>
      </c>
    </row>
    <row r="61" spans="1:6" x14ac:dyDescent="0.25">
      <c r="C61">
        <v>3511</v>
      </c>
      <c r="D61">
        <v>0</v>
      </c>
      <c r="F61" s="156">
        <v>36385568</v>
      </c>
    </row>
    <row r="62" spans="1:6" x14ac:dyDescent="0.25">
      <c r="C62">
        <v>3821</v>
      </c>
      <c r="D62">
        <v>0</v>
      </c>
      <c r="F62" s="156">
        <v>1000000</v>
      </c>
    </row>
    <row r="63" spans="1:6" x14ac:dyDescent="0.25">
      <c r="C63">
        <v>6321</v>
      </c>
      <c r="D63">
        <v>13</v>
      </c>
      <c r="E63" t="s">
        <v>284</v>
      </c>
      <c r="F63" s="156">
        <v>25108364</v>
      </c>
    </row>
    <row r="64" spans="1:6" x14ac:dyDescent="0.25">
      <c r="D64">
        <v>14</v>
      </c>
      <c r="E64" t="s">
        <v>285</v>
      </c>
      <c r="F64" s="156">
        <v>71000000</v>
      </c>
    </row>
    <row r="65" spans="1:6" x14ac:dyDescent="0.25">
      <c r="A65">
        <v>19</v>
      </c>
      <c r="B65" t="s">
        <v>295</v>
      </c>
      <c r="C65">
        <v>3941</v>
      </c>
      <c r="D65">
        <v>0</v>
      </c>
      <c r="F65" s="156">
        <v>150000</v>
      </c>
    </row>
    <row r="66" spans="1:6" x14ac:dyDescent="0.25">
      <c r="C66">
        <v>4211</v>
      </c>
      <c r="D66">
        <v>0</v>
      </c>
      <c r="F66" s="156">
        <v>2200000</v>
      </c>
    </row>
    <row r="67" spans="1:6" x14ac:dyDescent="0.25">
      <c r="C67">
        <v>4251</v>
      </c>
      <c r="D67">
        <v>0</v>
      </c>
      <c r="F67" s="156">
        <v>5000000</v>
      </c>
    </row>
    <row r="68" spans="1:6" x14ac:dyDescent="0.25">
      <c r="B68" t="s">
        <v>297</v>
      </c>
      <c r="C68">
        <v>5811</v>
      </c>
      <c r="D68">
        <v>0</v>
      </c>
      <c r="F68" s="156">
        <v>8000000</v>
      </c>
    </row>
    <row r="69" spans="1:6" x14ac:dyDescent="0.25">
      <c r="B69" t="s">
        <v>292</v>
      </c>
      <c r="C69">
        <v>9111</v>
      </c>
      <c r="D69">
        <v>0</v>
      </c>
      <c r="F69" s="156">
        <v>35000000</v>
      </c>
    </row>
    <row r="70" spans="1:6" x14ac:dyDescent="0.25">
      <c r="C70">
        <v>9211</v>
      </c>
      <c r="D70">
        <v>0</v>
      </c>
      <c r="F70" s="156">
        <v>20000000</v>
      </c>
    </row>
    <row r="71" spans="1:6" x14ac:dyDescent="0.25">
      <c r="A71">
        <v>20</v>
      </c>
      <c r="B71" t="s">
        <v>295</v>
      </c>
      <c r="C71">
        <v>2181</v>
      </c>
      <c r="D71">
        <v>0</v>
      </c>
      <c r="F71" s="156">
        <v>4385000</v>
      </c>
    </row>
    <row r="72" spans="1:6" x14ac:dyDescent="0.25">
      <c r="C72">
        <v>3942</v>
      </c>
      <c r="D72">
        <v>0</v>
      </c>
      <c r="F72" s="156">
        <v>450000</v>
      </c>
    </row>
    <row r="73" spans="1:6" x14ac:dyDescent="0.25">
      <c r="A73">
        <v>21</v>
      </c>
      <c r="B73" t="s">
        <v>295</v>
      </c>
      <c r="C73">
        <v>2111</v>
      </c>
      <c r="D73">
        <v>0</v>
      </c>
      <c r="F73" s="156">
        <v>2000000</v>
      </c>
    </row>
    <row r="74" spans="1:6" x14ac:dyDescent="0.25">
      <c r="C74">
        <v>2161</v>
      </c>
      <c r="D74">
        <v>0</v>
      </c>
      <c r="F74" s="156">
        <v>1450000</v>
      </c>
    </row>
    <row r="75" spans="1:6" x14ac:dyDescent="0.25">
      <c r="C75">
        <v>2211</v>
      </c>
      <c r="D75">
        <v>0</v>
      </c>
      <c r="F75" s="156">
        <v>247860</v>
      </c>
    </row>
    <row r="76" spans="1:6" x14ac:dyDescent="0.25">
      <c r="C76">
        <v>2421</v>
      </c>
      <c r="D76">
        <v>0</v>
      </c>
      <c r="F76" s="156">
        <v>20000</v>
      </c>
    </row>
    <row r="77" spans="1:6" x14ac:dyDescent="0.25">
      <c r="C77">
        <v>2451</v>
      </c>
      <c r="D77">
        <v>0</v>
      </c>
      <c r="F77" s="156">
        <v>50000</v>
      </c>
    </row>
    <row r="78" spans="1:6" x14ac:dyDescent="0.25">
      <c r="C78">
        <v>2461</v>
      </c>
      <c r="D78">
        <v>0</v>
      </c>
      <c r="F78" s="156">
        <v>110000</v>
      </c>
    </row>
    <row r="79" spans="1:6" x14ac:dyDescent="0.25">
      <c r="C79">
        <v>2471</v>
      </c>
      <c r="D79">
        <v>0</v>
      </c>
      <c r="F79" s="156">
        <v>80000</v>
      </c>
    </row>
    <row r="80" spans="1:6" x14ac:dyDescent="0.25">
      <c r="C80">
        <v>2491</v>
      </c>
      <c r="D80">
        <v>0</v>
      </c>
      <c r="F80" s="156">
        <v>320000</v>
      </c>
    </row>
    <row r="81" spans="3:6" x14ac:dyDescent="0.25">
      <c r="C81">
        <v>2521</v>
      </c>
      <c r="D81">
        <v>0</v>
      </c>
      <c r="F81" s="156">
        <v>50000</v>
      </c>
    </row>
    <row r="82" spans="3:6" x14ac:dyDescent="0.25">
      <c r="C82">
        <v>2611</v>
      </c>
      <c r="D82">
        <v>0</v>
      </c>
      <c r="F82" s="156">
        <v>35000000</v>
      </c>
    </row>
    <row r="83" spans="3:6" x14ac:dyDescent="0.25">
      <c r="C83">
        <v>2911</v>
      </c>
      <c r="D83">
        <v>0</v>
      </c>
      <c r="F83" s="156">
        <v>150000</v>
      </c>
    </row>
    <row r="84" spans="3:6" x14ac:dyDescent="0.25">
      <c r="C84">
        <v>2961</v>
      </c>
      <c r="D84">
        <v>0</v>
      </c>
      <c r="F84" s="156">
        <v>800000</v>
      </c>
    </row>
    <row r="85" spans="3:6" x14ac:dyDescent="0.25">
      <c r="C85">
        <v>2981</v>
      </c>
      <c r="D85">
        <v>0</v>
      </c>
      <c r="F85" s="156">
        <v>50000</v>
      </c>
    </row>
    <row r="86" spans="3:6" x14ac:dyDescent="0.25">
      <c r="C86">
        <v>3111</v>
      </c>
      <c r="D86">
        <v>0</v>
      </c>
      <c r="F86" s="156">
        <v>5197048</v>
      </c>
    </row>
    <row r="87" spans="3:6" x14ac:dyDescent="0.25">
      <c r="C87">
        <v>3141</v>
      </c>
      <c r="D87">
        <v>0</v>
      </c>
      <c r="F87" s="156">
        <v>600000</v>
      </c>
    </row>
    <row r="88" spans="3:6" x14ac:dyDescent="0.25">
      <c r="C88">
        <v>3161</v>
      </c>
      <c r="D88">
        <v>0</v>
      </c>
      <c r="F88" s="156">
        <v>2700000</v>
      </c>
    </row>
    <row r="89" spans="3:6" x14ac:dyDescent="0.25">
      <c r="C89">
        <v>3221</v>
      </c>
      <c r="D89">
        <v>0</v>
      </c>
      <c r="F89" s="156">
        <v>2350000</v>
      </c>
    </row>
    <row r="90" spans="3:6" x14ac:dyDescent="0.25">
      <c r="C90">
        <v>3231</v>
      </c>
      <c r="D90">
        <v>0</v>
      </c>
      <c r="F90" s="156">
        <v>3000000</v>
      </c>
    </row>
    <row r="91" spans="3:6" x14ac:dyDescent="0.25">
      <c r="C91">
        <v>3311</v>
      </c>
      <c r="D91">
        <v>0</v>
      </c>
      <c r="F91" s="156">
        <v>230000</v>
      </c>
    </row>
    <row r="92" spans="3:6" x14ac:dyDescent="0.25">
      <c r="C92">
        <v>3331</v>
      </c>
      <c r="D92">
        <v>0</v>
      </c>
      <c r="F92" s="156">
        <v>100000</v>
      </c>
    </row>
    <row r="93" spans="3:6" x14ac:dyDescent="0.25">
      <c r="C93">
        <v>3441</v>
      </c>
      <c r="D93">
        <v>0</v>
      </c>
      <c r="F93" s="156">
        <v>160000</v>
      </c>
    </row>
    <row r="94" spans="3:6" x14ac:dyDescent="0.25">
      <c r="C94">
        <v>3451</v>
      </c>
      <c r="D94">
        <v>0</v>
      </c>
      <c r="F94" s="156">
        <v>5000000</v>
      </c>
    </row>
    <row r="95" spans="3:6" x14ac:dyDescent="0.25">
      <c r="C95">
        <v>3481</v>
      </c>
      <c r="D95">
        <v>0</v>
      </c>
      <c r="F95" s="156">
        <v>1080000</v>
      </c>
    </row>
    <row r="96" spans="3:6" x14ac:dyDescent="0.25">
      <c r="C96">
        <v>3511</v>
      </c>
      <c r="D96">
        <v>0</v>
      </c>
      <c r="F96" s="156">
        <v>800000</v>
      </c>
    </row>
    <row r="97" spans="1:6" x14ac:dyDescent="0.25">
      <c r="C97">
        <v>3551</v>
      </c>
      <c r="D97">
        <v>0</v>
      </c>
      <c r="F97" s="156">
        <v>7000000</v>
      </c>
    </row>
    <row r="98" spans="1:6" x14ac:dyDescent="0.25">
      <c r="C98">
        <v>3571</v>
      </c>
      <c r="D98">
        <v>0</v>
      </c>
      <c r="F98" s="156">
        <v>13000000</v>
      </c>
    </row>
    <row r="99" spans="1:6" x14ac:dyDescent="0.25">
      <c r="C99">
        <v>3631</v>
      </c>
      <c r="D99">
        <v>0</v>
      </c>
      <c r="F99" s="156">
        <v>4000000</v>
      </c>
    </row>
    <row r="100" spans="1:6" x14ac:dyDescent="0.25">
      <c r="C100">
        <v>3922</v>
      </c>
      <c r="D100">
        <v>0</v>
      </c>
      <c r="F100" s="156">
        <v>1000000</v>
      </c>
    </row>
    <row r="101" spans="1:6" x14ac:dyDescent="0.25">
      <c r="C101">
        <v>3941</v>
      </c>
      <c r="D101">
        <v>0</v>
      </c>
      <c r="F101" s="156">
        <v>10000000</v>
      </c>
    </row>
    <row r="102" spans="1:6" x14ac:dyDescent="0.25">
      <c r="C102">
        <v>3962</v>
      </c>
      <c r="D102">
        <v>0</v>
      </c>
      <c r="F102" s="156">
        <v>75000</v>
      </c>
    </row>
    <row r="103" spans="1:6" x14ac:dyDescent="0.25">
      <c r="C103">
        <v>5111</v>
      </c>
      <c r="D103">
        <v>0</v>
      </c>
      <c r="F103" s="156">
        <v>100000</v>
      </c>
    </row>
    <row r="104" spans="1:6" x14ac:dyDescent="0.25">
      <c r="C104">
        <v>5191</v>
      </c>
      <c r="D104">
        <v>0</v>
      </c>
      <c r="F104" s="156">
        <v>68041</v>
      </c>
    </row>
    <row r="105" spans="1:6" x14ac:dyDescent="0.25">
      <c r="B105" t="s">
        <v>292</v>
      </c>
      <c r="C105">
        <v>3251</v>
      </c>
      <c r="D105">
        <v>0</v>
      </c>
      <c r="F105" s="156">
        <v>66696971</v>
      </c>
    </row>
    <row r="106" spans="1:6" x14ac:dyDescent="0.25">
      <c r="A106">
        <v>22</v>
      </c>
      <c r="B106" t="s">
        <v>292</v>
      </c>
      <c r="C106">
        <v>2611</v>
      </c>
      <c r="D106">
        <v>0</v>
      </c>
      <c r="F106" s="156">
        <v>28000000</v>
      </c>
    </row>
    <row r="107" spans="1:6" x14ac:dyDescent="0.25">
      <c r="A107">
        <v>23</v>
      </c>
      <c r="B107" t="s">
        <v>292</v>
      </c>
      <c r="C107">
        <v>2611</v>
      </c>
      <c r="D107">
        <v>0</v>
      </c>
      <c r="F107" s="156">
        <v>7000000</v>
      </c>
    </row>
    <row r="108" spans="1:6" x14ac:dyDescent="0.25">
      <c r="A108">
        <v>24</v>
      </c>
      <c r="B108" t="s">
        <v>295</v>
      </c>
      <c r="C108">
        <v>1111</v>
      </c>
      <c r="D108">
        <v>0</v>
      </c>
      <c r="F108" s="156">
        <v>12358086.84</v>
      </c>
    </row>
    <row r="109" spans="1:6" x14ac:dyDescent="0.25">
      <c r="C109">
        <v>1131</v>
      </c>
      <c r="D109">
        <v>0</v>
      </c>
      <c r="F109" s="156">
        <v>44684566.729999997</v>
      </c>
    </row>
    <row r="110" spans="1:6" x14ac:dyDescent="0.25">
      <c r="C110">
        <v>1221</v>
      </c>
      <c r="D110">
        <v>0</v>
      </c>
      <c r="F110" s="156">
        <v>96348352.620000005</v>
      </c>
    </row>
    <row r="111" spans="1:6" x14ac:dyDescent="0.25">
      <c r="C111">
        <v>1231</v>
      </c>
      <c r="D111">
        <v>0</v>
      </c>
      <c r="F111" s="156">
        <v>26400</v>
      </c>
    </row>
    <row r="112" spans="1:6" x14ac:dyDescent="0.25">
      <c r="C112">
        <v>1321</v>
      </c>
      <c r="D112">
        <v>0</v>
      </c>
      <c r="F112" s="156">
        <v>20250338.210000001</v>
      </c>
    </row>
    <row r="113" spans="1:6" x14ac:dyDescent="0.25">
      <c r="C113">
        <v>1322</v>
      </c>
      <c r="D113">
        <v>0</v>
      </c>
      <c r="F113" s="156">
        <v>88907687.289999992</v>
      </c>
    </row>
    <row r="114" spans="1:6" x14ac:dyDescent="0.25">
      <c r="C114">
        <v>1331</v>
      </c>
      <c r="D114">
        <v>0</v>
      </c>
      <c r="F114" s="156">
        <v>600000</v>
      </c>
    </row>
    <row r="115" spans="1:6" x14ac:dyDescent="0.25">
      <c r="C115">
        <v>1341</v>
      </c>
      <c r="D115">
        <v>0</v>
      </c>
      <c r="F115" s="156">
        <v>7500000</v>
      </c>
    </row>
    <row r="116" spans="1:6" x14ac:dyDescent="0.25">
      <c r="C116">
        <v>1411</v>
      </c>
      <c r="D116">
        <v>0</v>
      </c>
      <c r="F116" s="156">
        <v>51611491.210000001</v>
      </c>
    </row>
    <row r="117" spans="1:6" x14ac:dyDescent="0.25">
      <c r="C117">
        <v>1421</v>
      </c>
      <c r="D117">
        <v>0</v>
      </c>
      <c r="F117" s="156">
        <v>32055745.600000001</v>
      </c>
    </row>
    <row r="118" spans="1:6" x14ac:dyDescent="0.25">
      <c r="C118">
        <v>1431</v>
      </c>
      <c r="D118">
        <v>0</v>
      </c>
      <c r="F118" s="156">
        <v>21703830.409999996</v>
      </c>
    </row>
    <row r="119" spans="1:6" x14ac:dyDescent="0.25">
      <c r="C119">
        <v>1432</v>
      </c>
      <c r="D119">
        <v>0</v>
      </c>
      <c r="F119" s="156">
        <v>148886916.09</v>
      </c>
    </row>
    <row r="120" spans="1:6" x14ac:dyDescent="0.25">
      <c r="C120">
        <v>1441</v>
      </c>
      <c r="D120">
        <v>0</v>
      </c>
      <c r="F120" s="156">
        <v>10000000</v>
      </c>
    </row>
    <row r="121" spans="1:6" x14ac:dyDescent="0.25">
      <c r="C121">
        <v>1521</v>
      </c>
      <c r="D121">
        <v>0</v>
      </c>
      <c r="F121" s="156">
        <v>6000000</v>
      </c>
    </row>
    <row r="122" spans="1:6" x14ac:dyDescent="0.25">
      <c r="B122" t="s">
        <v>294</v>
      </c>
      <c r="C122">
        <v>1131</v>
      </c>
      <c r="D122">
        <v>0</v>
      </c>
      <c r="F122" s="156">
        <v>600000000</v>
      </c>
    </row>
    <row r="123" spans="1:6" x14ac:dyDescent="0.25">
      <c r="C123">
        <v>1322</v>
      </c>
      <c r="D123">
        <v>0</v>
      </c>
      <c r="F123" s="156">
        <v>69091135</v>
      </c>
    </row>
    <row r="124" spans="1:6" x14ac:dyDescent="0.25">
      <c r="B124" t="s">
        <v>293</v>
      </c>
      <c r="C124">
        <v>1221</v>
      </c>
      <c r="D124">
        <v>0</v>
      </c>
      <c r="F124" s="156">
        <v>26943786.079999998</v>
      </c>
    </row>
    <row r="125" spans="1:6" x14ac:dyDescent="0.25">
      <c r="C125">
        <v>1591</v>
      </c>
      <c r="D125">
        <v>0</v>
      </c>
      <c r="F125" s="156">
        <v>99953663.920000002</v>
      </c>
    </row>
    <row r="126" spans="1:6" x14ac:dyDescent="0.25">
      <c r="A126">
        <v>25</v>
      </c>
      <c r="B126" t="s">
        <v>295</v>
      </c>
      <c r="C126">
        <v>2491</v>
      </c>
      <c r="D126">
        <v>0</v>
      </c>
      <c r="F126" s="156">
        <v>502000</v>
      </c>
    </row>
    <row r="127" spans="1:6" x14ac:dyDescent="0.25">
      <c r="C127">
        <v>2921</v>
      </c>
      <c r="D127">
        <v>0</v>
      </c>
      <c r="F127" s="156">
        <v>300000</v>
      </c>
    </row>
    <row r="128" spans="1:6" x14ac:dyDescent="0.25">
      <c r="C128">
        <v>4411</v>
      </c>
      <c r="D128">
        <v>0</v>
      </c>
      <c r="F128" s="156">
        <v>100000</v>
      </c>
    </row>
    <row r="129" spans="1:6" x14ac:dyDescent="0.25">
      <c r="C129">
        <v>4431</v>
      </c>
      <c r="D129">
        <v>0</v>
      </c>
      <c r="F129" s="156">
        <v>3800000</v>
      </c>
    </row>
    <row r="130" spans="1:6" x14ac:dyDescent="0.25">
      <c r="C130">
        <v>5671</v>
      </c>
      <c r="D130">
        <v>0</v>
      </c>
      <c r="F130" s="156">
        <v>250000</v>
      </c>
    </row>
    <row r="131" spans="1:6" x14ac:dyDescent="0.25">
      <c r="A131">
        <v>26</v>
      </c>
      <c r="B131" t="s">
        <v>295</v>
      </c>
      <c r="C131">
        <v>3821</v>
      </c>
      <c r="D131">
        <v>0</v>
      </c>
      <c r="F131" s="156">
        <v>4000000</v>
      </c>
    </row>
    <row r="132" spans="1:6" x14ac:dyDescent="0.25">
      <c r="C132">
        <v>4451</v>
      </c>
      <c r="D132">
        <v>15</v>
      </c>
      <c r="E132" t="s">
        <v>213</v>
      </c>
      <c r="F132" s="156">
        <v>10000000</v>
      </c>
    </row>
    <row r="133" spans="1:6" x14ac:dyDescent="0.25">
      <c r="A133">
        <v>27</v>
      </c>
      <c r="B133" t="s">
        <v>295</v>
      </c>
      <c r="C133">
        <v>4411</v>
      </c>
      <c r="D133">
        <v>0</v>
      </c>
      <c r="F133" s="156">
        <v>1000000</v>
      </c>
    </row>
    <row r="134" spans="1:6" x14ac:dyDescent="0.25">
      <c r="A134">
        <v>28</v>
      </c>
      <c r="B134" t="s">
        <v>295</v>
      </c>
      <c r="C134">
        <v>4421</v>
      </c>
      <c r="D134">
        <v>0</v>
      </c>
      <c r="F134" s="156">
        <v>200000</v>
      </c>
    </row>
    <row r="135" spans="1:6" x14ac:dyDescent="0.25">
      <c r="A135">
        <v>29</v>
      </c>
      <c r="B135" t="s">
        <v>295</v>
      </c>
      <c r="C135">
        <v>2491</v>
      </c>
      <c r="D135">
        <v>0</v>
      </c>
      <c r="F135" s="156">
        <v>150000</v>
      </c>
    </row>
    <row r="136" spans="1:6" x14ac:dyDescent="0.25">
      <c r="C136">
        <v>2541</v>
      </c>
      <c r="D136">
        <v>0</v>
      </c>
      <c r="F136" s="156">
        <v>3000</v>
      </c>
    </row>
    <row r="137" spans="1:6" x14ac:dyDescent="0.25">
      <c r="C137">
        <v>2911</v>
      </c>
      <c r="D137">
        <v>0</v>
      </c>
      <c r="F137" s="156">
        <v>7000</v>
      </c>
    </row>
    <row r="138" spans="1:6" x14ac:dyDescent="0.25">
      <c r="C138">
        <v>2921</v>
      </c>
      <c r="D138">
        <v>0</v>
      </c>
      <c r="F138" s="156">
        <v>10000</v>
      </c>
    </row>
    <row r="139" spans="1:6" x14ac:dyDescent="0.25">
      <c r="C139">
        <v>3821</v>
      </c>
      <c r="D139">
        <v>0</v>
      </c>
      <c r="F139" s="156">
        <v>429800</v>
      </c>
    </row>
    <row r="140" spans="1:6" x14ac:dyDescent="0.25">
      <c r="D140">
        <v>16</v>
      </c>
      <c r="E140" t="s">
        <v>265</v>
      </c>
      <c r="F140" s="156">
        <v>1500000</v>
      </c>
    </row>
    <row r="141" spans="1:6" x14ac:dyDescent="0.25">
      <c r="D141">
        <v>30</v>
      </c>
      <c r="E141" t="s">
        <v>1067</v>
      </c>
      <c r="F141" s="156">
        <v>600000</v>
      </c>
    </row>
    <row r="142" spans="1:6" x14ac:dyDescent="0.25">
      <c r="A142">
        <v>30</v>
      </c>
      <c r="B142" t="s">
        <v>295</v>
      </c>
      <c r="C142">
        <v>3351</v>
      </c>
      <c r="D142">
        <v>0</v>
      </c>
      <c r="F142" s="156">
        <v>470000</v>
      </c>
    </row>
    <row r="143" spans="1:6" x14ac:dyDescent="0.25">
      <c r="C143">
        <v>4411</v>
      </c>
      <c r="D143">
        <v>0</v>
      </c>
      <c r="F143" s="156">
        <v>10000000</v>
      </c>
    </row>
    <row r="144" spans="1:6" x14ac:dyDescent="0.25">
      <c r="A144">
        <v>31</v>
      </c>
      <c r="B144" t="s">
        <v>295</v>
      </c>
      <c r="C144">
        <v>4411</v>
      </c>
      <c r="D144">
        <v>0</v>
      </c>
      <c r="F144" s="156">
        <v>50566898.219999999</v>
      </c>
    </row>
    <row r="145" spans="1:6" x14ac:dyDescent="0.25">
      <c r="A145">
        <v>32</v>
      </c>
      <c r="B145" t="s">
        <v>295</v>
      </c>
      <c r="C145">
        <v>4411</v>
      </c>
      <c r="D145">
        <v>0</v>
      </c>
      <c r="F145" s="156">
        <v>10733101.779999999</v>
      </c>
    </row>
    <row r="146" spans="1:6" x14ac:dyDescent="0.25">
      <c r="A146">
        <v>33</v>
      </c>
      <c r="B146" t="s">
        <v>295</v>
      </c>
      <c r="C146">
        <v>2411</v>
      </c>
      <c r="D146">
        <v>0</v>
      </c>
      <c r="F146" s="156">
        <v>300000</v>
      </c>
    </row>
    <row r="147" spans="1:6" x14ac:dyDescent="0.25">
      <c r="C147">
        <v>2421</v>
      </c>
      <c r="D147">
        <v>0</v>
      </c>
      <c r="F147" s="156">
        <v>11000000</v>
      </c>
    </row>
    <row r="148" spans="1:6" x14ac:dyDescent="0.25">
      <c r="C148">
        <v>2471</v>
      </c>
      <c r="D148">
        <v>0</v>
      </c>
      <c r="F148" s="156">
        <v>750000</v>
      </c>
    </row>
    <row r="149" spans="1:6" x14ac:dyDescent="0.25">
      <c r="C149">
        <v>2491</v>
      </c>
      <c r="D149">
        <v>0</v>
      </c>
      <c r="F149" s="156">
        <v>3650000</v>
      </c>
    </row>
    <row r="150" spans="1:6" x14ac:dyDescent="0.25">
      <c r="C150">
        <v>2721</v>
      </c>
      <c r="D150">
        <v>0</v>
      </c>
      <c r="F150" s="156">
        <v>350000</v>
      </c>
    </row>
    <row r="151" spans="1:6" x14ac:dyDescent="0.25">
      <c r="C151">
        <v>2911</v>
      </c>
      <c r="D151">
        <v>0</v>
      </c>
      <c r="F151" s="156">
        <v>1000000</v>
      </c>
    </row>
    <row r="152" spans="1:6" x14ac:dyDescent="0.25">
      <c r="C152">
        <v>2971</v>
      </c>
      <c r="D152">
        <v>0</v>
      </c>
      <c r="F152" s="156">
        <v>400000</v>
      </c>
    </row>
    <row r="153" spans="1:6" x14ac:dyDescent="0.25">
      <c r="C153">
        <v>3261</v>
      </c>
      <c r="D153">
        <v>0</v>
      </c>
      <c r="F153" s="156">
        <v>10000000</v>
      </c>
    </row>
    <row r="154" spans="1:6" x14ac:dyDescent="0.25">
      <c r="C154">
        <v>3371</v>
      </c>
      <c r="D154">
        <v>0</v>
      </c>
      <c r="F154" s="156">
        <v>5000000</v>
      </c>
    </row>
    <row r="155" spans="1:6" x14ac:dyDescent="0.25">
      <c r="A155">
        <v>34</v>
      </c>
      <c r="B155" t="s">
        <v>295</v>
      </c>
      <c r="C155">
        <v>2461</v>
      </c>
      <c r="D155">
        <v>0</v>
      </c>
      <c r="F155" s="156">
        <v>9600000</v>
      </c>
    </row>
    <row r="156" spans="1:6" x14ac:dyDescent="0.25">
      <c r="C156">
        <v>2721</v>
      </c>
      <c r="D156">
        <v>0</v>
      </c>
      <c r="F156" s="156">
        <v>96000</v>
      </c>
    </row>
    <row r="157" spans="1:6" x14ac:dyDescent="0.25">
      <c r="C157">
        <v>2911</v>
      </c>
      <c r="D157">
        <v>0</v>
      </c>
      <c r="F157" s="156">
        <v>150000</v>
      </c>
    </row>
    <row r="158" spans="1:6" x14ac:dyDescent="0.25">
      <c r="B158" t="s">
        <v>292</v>
      </c>
      <c r="C158">
        <v>3111</v>
      </c>
      <c r="D158">
        <v>0</v>
      </c>
      <c r="F158" s="156">
        <v>70000000</v>
      </c>
    </row>
    <row r="159" spans="1:6" x14ac:dyDescent="0.25">
      <c r="A159">
        <v>35</v>
      </c>
      <c r="B159" t="s">
        <v>295</v>
      </c>
      <c r="C159">
        <v>2161</v>
      </c>
      <c r="D159">
        <v>0</v>
      </c>
      <c r="F159" s="156">
        <v>175000</v>
      </c>
    </row>
    <row r="160" spans="1:6" x14ac:dyDescent="0.25">
      <c r="C160">
        <v>2711</v>
      </c>
      <c r="D160">
        <v>0</v>
      </c>
      <c r="F160" s="156">
        <v>150000</v>
      </c>
    </row>
    <row r="161" spans="1:6" x14ac:dyDescent="0.25">
      <c r="C161">
        <v>2721</v>
      </c>
      <c r="D161">
        <v>0</v>
      </c>
      <c r="F161" s="156">
        <v>180000</v>
      </c>
    </row>
    <row r="162" spans="1:6" x14ac:dyDescent="0.25">
      <c r="B162" t="s">
        <v>292</v>
      </c>
      <c r="C162">
        <v>3581</v>
      </c>
      <c r="D162">
        <v>0</v>
      </c>
      <c r="F162" s="156">
        <v>100000000</v>
      </c>
    </row>
    <row r="163" spans="1:6" x14ac:dyDescent="0.25">
      <c r="A163">
        <v>36</v>
      </c>
      <c r="B163" t="s">
        <v>295</v>
      </c>
      <c r="C163">
        <v>2411</v>
      </c>
      <c r="D163">
        <v>0</v>
      </c>
      <c r="F163" s="156">
        <v>200000</v>
      </c>
    </row>
    <row r="164" spans="1:6" x14ac:dyDescent="0.25">
      <c r="C164">
        <v>2421</v>
      </c>
      <c r="D164">
        <v>0</v>
      </c>
      <c r="F164" s="156">
        <v>700000</v>
      </c>
    </row>
    <row r="165" spans="1:6" x14ac:dyDescent="0.25">
      <c r="C165">
        <v>2461</v>
      </c>
      <c r="D165">
        <v>0</v>
      </c>
      <c r="F165" s="156">
        <v>150000</v>
      </c>
    </row>
    <row r="166" spans="1:6" x14ac:dyDescent="0.25">
      <c r="C166">
        <v>2471</v>
      </c>
      <c r="D166">
        <v>0</v>
      </c>
      <c r="F166" s="156">
        <v>2250000</v>
      </c>
    </row>
    <row r="167" spans="1:6" x14ac:dyDescent="0.25">
      <c r="C167">
        <v>2491</v>
      </c>
      <c r="D167">
        <v>0</v>
      </c>
      <c r="F167" s="156">
        <v>30000</v>
      </c>
    </row>
    <row r="168" spans="1:6" x14ac:dyDescent="0.25">
      <c r="C168">
        <v>2511</v>
      </c>
      <c r="D168">
        <v>0</v>
      </c>
      <c r="F168" s="156">
        <v>1700000</v>
      </c>
    </row>
    <row r="169" spans="1:6" x14ac:dyDescent="0.25">
      <c r="C169">
        <v>2551</v>
      </c>
      <c r="D169">
        <v>0</v>
      </c>
      <c r="F169" s="156">
        <v>200000</v>
      </c>
    </row>
    <row r="170" spans="1:6" x14ac:dyDescent="0.25">
      <c r="C170">
        <v>2561</v>
      </c>
      <c r="D170">
        <v>0</v>
      </c>
      <c r="F170" s="156">
        <v>2250000</v>
      </c>
    </row>
    <row r="171" spans="1:6" x14ac:dyDescent="0.25">
      <c r="C171">
        <v>2721</v>
      </c>
      <c r="D171">
        <v>0</v>
      </c>
      <c r="F171" s="156">
        <v>360000</v>
      </c>
    </row>
    <row r="172" spans="1:6" x14ac:dyDescent="0.25">
      <c r="C172">
        <v>2911</v>
      </c>
      <c r="D172">
        <v>0</v>
      </c>
      <c r="F172" s="156">
        <v>2500000</v>
      </c>
    </row>
    <row r="173" spans="1:6" x14ac:dyDescent="0.25">
      <c r="C173">
        <v>2981</v>
      </c>
      <c r="D173">
        <v>0</v>
      </c>
      <c r="F173" s="156">
        <v>350000</v>
      </c>
    </row>
    <row r="174" spans="1:6" x14ac:dyDescent="0.25">
      <c r="C174">
        <v>3111</v>
      </c>
      <c r="D174">
        <v>0</v>
      </c>
      <c r="F174" s="156">
        <v>116185349.57999992</v>
      </c>
    </row>
    <row r="175" spans="1:6" x14ac:dyDescent="0.25">
      <c r="C175">
        <v>3261</v>
      </c>
      <c r="D175">
        <v>0</v>
      </c>
      <c r="F175" s="156">
        <v>30000000</v>
      </c>
    </row>
    <row r="176" spans="1:6" x14ac:dyDescent="0.25">
      <c r="C176">
        <v>3311</v>
      </c>
      <c r="D176">
        <v>0</v>
      </c>
      <c r="F176" s="156">
        <v>3480000</v>
      </c>
    </row>
    <row r="177" spans="1:6" x14ac:dyDescent="0.25">
      <c r="C177">
        <v>3321</v>
      </c>
      <c r="D177">
        <v>0</v>
      </c>
      <c r="F177" s="156">
        <v>5000000</v>
      </c>
    </row>
    <row r="178" spans="1:6" x14ac:dyDescent="0.25">
      <c r="C178">
        <v>3381</v>
      </c>
      <c r="D178">
        <v>0</v>
      </c>
      <c r="F178" s="156">
        <v>42000000</v>
      </c>
    </row>
    <row r="179" spans="1:6" x14ac:dyDescent="0.25">
      <c r="C179">
        <v>3571</v>
      </c>
      <c r="D179">
        <v>0</v>
      </c>
      <c r="F179" s="156">
        <v>43006351</v>
      </c>
    </row>
    <row r="180" spans="1:6" x14ac:dyDescent="0.25">
      <c r="C180">
        <v>3922</v>
      </c>
      <c r="D180">
        <v>0</v>
      </c>
      <c r="F180" s="156">
        <v>9000000</v>
      </c>
    </row>
    <row r="181" spans="1:6" x14ac:dyDescent="0.25">
      <c r="C181">
        <v>3951</v>
      </c>
      <c r="D181">
        <v>0</v>
      </c>
      <c r="F181" s="156">
        <v>9775246</v>
      </c>
    </row>
    <row r="182" spans="1:6" x14ac:dyDescent="0.25">
      <c r="C182">
        <v>5611</v>
      </c>
      <c r="D182">
        <v>0</v>
      </c>
      <c r="F182" s="156">
        <v>150000</v>
      </c>
    </row>
    <row r="183" spans="1:6" x14ac:dyDescent="0.25">
      <c r="A183">
        <v>37</v>
      </c>
      <c r="B183" t="s">
        <v>295</v>
      </c>
      <c r="C183">
        <v>6121</v>
      </c>
      <c r="D183">
        <v>0</v>
      </c>
      <c r="F183" s="156">
        <v>20466279.468181819</v>
      </c>
    </row>
    <row r="184" spans="1:6" x14ac:dyDescent="0.25">
      <c r="C184">
        <v>6131</v>
      </c>
      <c r="D184">
        <v>28</v>
      </c>
      <c r="E184" t="s">
        <v>1070</v>
      </c>
      <c r="F184" s="156">
        <v>34090909.090000004</v>
      </c>
    </row>
    <row r="185" spans="1:6" x14ac:dyDescent="0.25">
      <c r="B185" t="s">
        <v>291</v>
      </c>
      <c r="C185">
        <v>6131</v>
      </c>
      <c r="D185">
        <v>0</v>
      </c>
      <c r="F185" s="156">
        <v>33091667</v>
      </c>
    </row>
    <row r="186" spans="1:6" x14ac:dyDescent="0.25">
      <c r="C186">
        <v>6151</v>
      </c>
      <c r="D186">
        <v>0</v>
      </c>
      <c r="F186" s="156">
        <v>20000000</v>
      </c>
    </row>
    <row r="187" spans="1:6" x14ac:dyDescent="0.25">
      <c r="B187" t="s">
        <v>292</v>
      </c>
      <c r="C187">
        <v>6121</v>
      </c>
      <c r="D187">
        <v>0</v>
      </c>
      <c r="F187" s="156">
        <v>10000000</v>
      </c>
    </row>
    <row r="188" spans="1:6" x14ac:dyDescent="0.25">
      <c r="C188">
        <v>6131</v>
      </c>
      <c r="D188">
        <v>0</v>
      </c>
      <c r="F188" s="156">
        <v>20000000</v>
      </c>
    </row>
    <row r="189" spans="1:6" x14ac:dyDescent="0.25">
      <c r="C189">
        <v>6151</v>
      </c>
      <c r="D189">
        <v>0</v>
      </c>
      <c r="F189" s="156">
        <v>15000000</v>
      </c>
    </row>
    <row r="190" spans="1:6" x14ac:dyDescent="0.25">
      <c r="A190">
        <v>38</v>
      </c>
      <c r="B190" t="s">
        <v>295</v>
      </c>
      <c r="C190">
        <v>6121</v>
      </c>
      <c r="D190">
        <v>0</v>
      </c>
      <c r="F190" s="156">
        <v>16000000</v>
      </c>
    </row>
    <row r="191" spans="1:6" x14ac:dyDescent="0.25">
      <c r="C191">
        <v>6151</v>
      </c>
      <c r="D191">
        <v>0</v>
      </c>
      <c r="F191" s="156">
        <v>16000000</v>
      </c>
    </row>
    <row r="192" spans="1:6" x14ac:dyDescent="0.25">
      <c r="A192">
        <v>39</v>
      </c>
      <c r="B192" t="s">
        <v>295</v>
      </c>
      <c r="C192">
        <v>2161</v>
      </c>
      <c r="D192">
        <v>0</v>
      </c>
      <c r="F192" s="156">
        <v>500000</v>
      </c>
    </row>
    <row r="193" spans="3:6" x14ac:dyDescent="0.25">
      <c r="C193">
        <v>2421</v>
      </c>
      <c r="D193">
        <v>0</v>
      </c>
      <c r="F193" s="156">
        <v>10000</v>
      </c>
    </row>
    <row r="194" spans="3:6" x14ac:dyDescent="0.25">
      <c r="C194">
        <v>2481</v>
      </c>
      <c r="D194">
        <v>0</v>
      </c>
      <c r="F194" s="156">
        <v>10000</v>
      </c>
    </row>
    <row r="195" spans="3:6" x14ac:dyDescent="0.25">
      <c r="C195">
        <v>2491</v>
      </c>
      <c r="D195">
        <v>0</v>
      </c>
      <c r="F195" s="156">
        <v>100000</v>
      </c>
    </row>
    <row r="196" spans="3:6" x14ac:dyDescent="0.25">
      <c r="C196">
        <v>2521</v>
      </c>
      <c r="D196">
        <v>0</v>
      </c>
      <c r="F196" s="156">
        <v>450000</v>
      </c>
    </row>
    <row r="197" spans="3:6" x14ac:dyDescent="0.25">
      <c r="C197">
        <v>2531</v>
      </c>
      <c r="D197">
        <v>0</v>
      </c>
      <c r="F197" s="156">
        <v>5000000</v>
      </c>
    </row>
    <row r="198" spans="3:6" x14ac:dyDescent="0.25">
      <c r="C198">
        <v>2541</v>
      </c>
      <c r="D198">
        <v>0</v>
      </c>
      <c r="F198" s="156">
        <v>6500000</v>
      </c>
    </row>
    <row r="199" spans="3:6" x14ac:dyDescent="0.25">
      <c r="C199">
        <v>2561</v>
      </c>
      <c r="D199">
        <v>0</v>
      </c>
      <c r="F199" s="156">
        <v>6000</v>
      </c>
    </row>
    <row r="200" spans="3:6" x14ac:dyDescent="0.25">
      <c r="C200">
        <v>2711</v>
      </c>
      <c r="D200">
        <v>0</v>
      </c>
      <c r="F200" s="156">
        <v>1187100</v>
      </c>
    </row>
    <row r="201" spans="3:6" x14ac:dyDescent="0.25">
      <c r="C201">
        <v>2721</v>
      </c>
      <c r="D201">
        <v>0</v>
      </c>
      <c r="F201" s="156">
        <v>442200</v>
      </c>
    </row>
    <row r="202" spans="3:6" x14ac:dyDescent="0.25">
      <c r="C202">
        <v>2911</v>
      </c>
      <c r="D202">
        <v>0</v>
      </c>
      <c r="F202" s="156">
        <v>150000</v>
      </c>
    </row>
    <row r="203" spans="3:6" x14ac:dyDescent="0.25">
      <c r="C203">
        <v>3361</v>
      </c>
      <c r="D203">
        <v>0</v>
      </c>
      <c r="F203" s="156">
        <v>1100000</v>
      </c>
    </row>
    <row r="204" spans="3:6" x14ac:dyDescent="0.25">
      <c r="C204">
        <v>3391</v>
      </c>
      <c r="D204">
        <v>0</v>
      </c>
      <c r="F204" s="156">
        <v>4000000</v>
      </c>
    </row>
    <row r="205" spans="3:6" x14ac:dyDescent="0.25">
      <c r="C205">
        <v>3541</v>
      </c>
      <c r="D205">
        <v>0</v>
      </c>
      <c r="F205" s="156">
        <v>650000</v>
      </c>
    </row>
    <row r="206" spans="3:6" x14ac:dyDescent="0.25">
      <c r="C206">
        <v>3561</v>
      </c>
      <c r="D206">
        <v>0</v>
      </c>
      <c r="F206" s="156">
        <v>10000</v>
      </c>
    </row>
    <row r="207" spans="3:6" x14ac:dyDescent="0.25">
      <c r="C207">
        <v>3581</v>
      </c>
      <c r="D207">
        <v>0</v>
      </c>
      <c r="F207" s="156">
        <v>1000000</v>
      </c>
    </row>
    <row r="208" spans="3:6" x14ac:dyDescent="0.25">
      <c r="C208">
        <v>5311</v>
      </c>
      <c r="D208">
        <v>0</v>
      </c>
      <c r="F208" s="156">
        <v>3966039</v>
      </c>
    </row>
    <row r="209" spans="1:6" x14ac:dyDescent="0.25">
      <c r="C209">
        <v>5321</v>
      </c>
      <c r="D209">
        <v>0</v>
      </c>
      <c r="F209" s="156">
        <v>1005112</v>
      </c>
    </row>
    <row r="210" spans="1:6" x14ac:dyDescent="0.25">
      <c r="C210">
        <v>5621</v>
      </c>
      <c r="D210">
        <v>0</v>
      </c>
      <c r="F210" s="156">
        <v>90000</v>
      </c>
    </row>
    <row r="211" spans="1:6" x14ac:dyDescent="0.25">
      <c r="C211">
        <v>5661</v>
      </c>
      <c r="D211">
        <v>0</v>
      </c>
      <c r="F211" s="156">
        <v>581805</v>
      </c>
    </row>
    <row r="212" spans="1:6" x14ac:dyDescent="0.25">
      <c r="C212">
        <v>5691</v>
      </c>
      <c r="D212">
        <v>0</v>
      </c>
      <c r="F212" s="156">
        <v>92000</v>
      </c>
    </row>
    <row r="213" spans="1:6" x14ac:dyDescent="0.25">
      <c r="A213">
        <v>40</v>
      </c>
      <c r="B213" t="s">
        <v>295</v>
      </c>
      <c r="C213">
        <v>3181</v>
      </c>
      <c r="D213">
        <v>0</v>
      </c>
      <c r="F213" s="156">
        <v>10000</v>
      </c>
    </row>
    <row r="214" spans="1:6" x14ac:dyDescent="0.25">
      <c r="C214">
        <v>3941</v>
      </c>
      <c r="D214">
        <v>0</v>
      </c>
      <c r="F214" s="156">
        <v>35000</v>
      </c>
    </row>
    <row r="215" spans="1:6" x14ac:dyDescent="0.25">
      <c r="B215" t="s">
        <v>292</v>
      </c>
      <c r="C215">
        <v>3341</v>
      </c>
      <c r="D215">
        <v>0</v>
      </c>
      <c r="F215" s="156">
        <v>3000000</v>
      </c>
    </row>
    <row r="216" spans="1:6" x14ac:dyDescent="0.25">
      <c r="A216">
        <v>41</v>
      </c>
      <c r="B216" t="s">
        <v>295</v>
      </c>
      <c r="C216">
        <v>2211</v>
      </c>
      <c r="D216">
        <v>0</v>
      </c>
      <c r="F216" s="156">
        <v>369158</v>
      </c>
    </row>
    <row r="217" spans="1:6" x14ac:dyDescent="0.25">
      <c r="C217">
        <v>2711</v>
      </c>
      <c r="D217">
        <v>0</v>
      </c>
      <c r="F217" s="156">
        <v>1300000</v>
      </c>
    </row>
    <row r="218" spans="1:6" x14ac:dyDescent="0.25">
      <c r="C218">
        <v>2821</v>
      </c>
      <c r="D218">
        <v>0</v>
      </c>
      <c r="F218" s="156">
        <v>900000</v>
      </c>
    </row>
    <row r="219" spans="1:6" x14ac:dyDescent="0.25">
      <c r="C219">
        <v>3161</v>
      </c>
      <c r="D219">
        <v>0</v>
      </c>
      <c r="F219" s="156">
        <v>200000</v>
      </c>
    </row>
    <row r="220" spans="1:6" x14ac:dyDescent="0.25">
      <c r="C220">
        <v>3391</v>
      </c>
      <c r="D220">
        <v>0</v>
      </c>
      <c r="F220" s="156">
        <v>1900000</v>
      </c>
    </row>
    <row r="221" spans="1:6" x14ac:dyDescent="0.25">
      <c r="C221">
        <v>3962</v>
      </c>
      <c r="D221">
        <v>0</v>
      </c>
      <c r="F221" s="156">
        <v>120000</v>
      </c>
    </row>
    <row r="222" spans="1:6" x14ac:dyDescent="0.25">
      <c r="B222" t="s">
        <v>292</v>
      </c>
      <c r="C222">
        <v>2831</v>
      </c>
      <c r="D222">
        <v>0</v>
      </c>
      <c r="F222" s="156">
        <v>3100000</v>
      </c>
    </row>
    <row r="223" spans="1:6" x14ac:dyDescent="0.25">
      <c r="A223">
        <v>42</v>
      </c>
      <c r="B223" t="s">
        <v>295</v>
      </c>
      <c r="C223">
        <v>2221</v>
      </c>
      <c r="D223">
        <v>0</v>
      </c>
      <c r="F223" s="156">
        <v>100000</v>
      </c>
    </row>
    <row r="224" spans="1:6" x14ac:dyDescent="0.25">
      <c r="C224">
        <v>2351</v>
      </c>
      <c r="D224">
        <v>0</v>
      </c>
      <c r="F224" s="156">
        <v>700000</v>
      </c>
    </row>
    <row r="225" spans="3:6" x14ac:dyDescent="0.25">
      <c r="C225">
        <v>2391</v>
      </c>
      <c r="D225">
        <v>0</v>
      </c>
      <c r="F225" s="156">
        <v>500000</v>
      </c>
    </row>
    <row r="226" spans="3:6" x14ac:dyDescent="0.25">
      <c r="C226">
        <v>2431</v>
      </c>
      <c r="D226">
        <v>0</v>
      </c>
      <c r="F226" s="156">
        <v>100000</v>
      </c>
    </row>
    <row r="227" spans="3:6" x14ac:dyDescent="0.25">
      <c r="C227">
        <v>2451</v>
      </c>
      <c r="D227">
        <v>0</v>
      </c>
      <c r="F227" s="156">
        <v>400000</v>
      </c>
    </row>
    <row r="228" spans="3:6" x14ac:dyDescent="0.25">
      <c r="C228">
        <v>2561</v>
      </c>
      <c r="D228">
        <v>0</v>
      </c>
      <c r="F228" s="156">
        <v>500000</v>
      </c>
    </row>
    <row r="229" spans="3:6" x14ac:dyDescent="0.25">
      <c r="C229">
        <v>2721</v>
      </c>
      <c r="D229">
        <v>0</v>
      </c>
      <c r="F229" s="156">
        <v>200000</v>
      </c>
    </row>
    <row r="230" spans="3:6" x14ac:dyDescent="0.25">
      <c r="C230">
        <v>2911</v>
      </c>
      <c r="D230">
        <v>0</v>
      </c>
      <c r="F230" s="156">
        <v>150000</v>
      </c>
    </row>
    <row r="231" spans="3:6" x14ac:dyDescent="0.25">
      <c r="C231">
        <v>3261</v>
      </c>
      <c r="D231">
        <v>17</v>
      </c>
      <c r="E231" t="s">
        <v>370</v>
      </c>
      <c r="F231" s="156">
        <v>500000</v>
      </c>
    </row>
    <row r="232" spans="3:6" x14ac:dyDescent="0.25">
      <c r="D232">
        <v>18</v>
      </c>
      <c r="E232" t="s">
        <v>371</v>
      </c>
      <c r="F232" s="156">
        <v>500000</v>
      </c>
    </row>
    <row r="233" spans="3:6" x14ac:dyDescent="0.25">
      <c r="C233">
        <v>3821</v>
      </c>
      <c r="D233">
        <v>0</v>
      </c>
      <c r="F233" s="156">
        <v>100000</v>
      </c>
    </row>
    <row r="234" spans="3:6" x14ac:dyDescent="0.25">
      <c r="D234">
        <v>19</v>
      </c>
      <c r="E234" t="s">
        <v>372</v>
      </c>
      <c r="F234" s="156">
        <v>400000</v>
      </c>
    </row>
    <row r="235" spans="3:6" x14ac:dyDescent="0.25">
      <c r="D235">
        <v>20</v>
      </c>
      <c r="E235" t="s">
        <v>373</v>
      </c>
      <c r="F235" s="156">
        <v>400000</v>
      </c>
    </row>
    <row r="236" spans="3:6" x14ac:dyDescent="0.25">
      <c r="D236">
        <v>21</v>
      </c>
      <c r="E236" t="s">
        <v>374</v>
      </c>
      <c r="F236" s="156">
        <v>500000</v>
      </c>
    </row>
    <row r="237" spans="3:6" x14ac:dyDescent="0.25">
      <c r="D237">
        <v>22</v>
      </c>
      <c r="E237" t="s">
        <v>375</v>
      </c>
      <c r="F237" s="156">
        <v>500000</v>
      </c>
    </row>
    <row r="238" spans="3:6" x14ac:dyDescent="0.25">
      <c r="D238">
        <v>23</v>
      </c>
      <c r="E238" t="s">
        <v>376</v>
      </c>
      <c r="F238" s="156">
        <v>350000</v>
      </c>
    </row>
    <row r="239" spans="3:6" x14ac:dyDescent="0.25">
      <c r="D239">
        <v>24</v>
      </c>
      <c r="E239" t="s">
        <v>377</v>
      </c>
      <c r="F239" s="156">
        <v>100000</v>
      </c>
    </row>
    <row r="240" spans="3:6" x14ac:dyDescent="0.25">
      <c r="D240">
        <v>25</v>
      </c>
      <c r="E240" t="s">
        <v>378</v>
      </c>
      <c r="F240" s="156">
        <v>200000</v>
      </c>
    </row>
    <row r="241" spans="1:6" x14ac:dyDescent="0.25">
      <c r="D241">
        <v>29</v>
      </c>
      <c r="E241" t="s">
        <v>1087</v>
      </c>
      <c r="F241" s="156">
        <v>200000</v>
      </c>
    </row>
    <row r="242" spans="1:6" x14ac:dyDescent="0.25">
      <c r="C242">
        <v>5311</v>
      </c>
      <c r="D242">
        <v>0</v>
      </c>
      <c r="F242" s="156">
        <v>86000</v>
      </c>
    </row>
    <row r="243" spans="1:6" x14ac:dyDescent="0.25">
      <c r="A243">
        <v>43</v>
      </c>
      <c r="B243" t="s">
        <v>295</v>
      </c>
      <c r="C243">
        <v>2221</v>
      </c>
      <c r="D243">
        <v>0</v>
      </c>
      <c r="F243" s="156">
        <v>25000</v>
      </c>
    </row>
    <row r="244" spans="1:6" x14ac:dyDescent="0.25">
      <c r="C244">
        <v>2721</v>
      </c>
      <c r="D244">
        <v>0</v>
      </c>
      <c r="F244" s="156">
        <v>75000</v>
      </c>
    </row>
    <row r="245" spans="1:6" x14ac:dyDescent="0.25">
      <c r="C245">
        <v>2911</v>
      </c>
      <c r="D245">
        <v>0</v>
      </c>
      <c r="F245" s="156">
        <v>50000</v>
      </c>
    </row>
    <row r="246" spans="1:6" x14ac:dyDescent="0.25">
      <c r="C246">
        <v>3571</v>
      </c>
      <c r="D246">
        <v>0</v>
      </c>
      <c r="F246" s="156">
        <v>200000</v>
      </c>
    </row>
    <row r="247" spans="1:6" x14ac:dyDescent="0.25">
      <c r="A247">
        <v>44</v>
      </c>
      <c r="B247" t="s">
        <v>295</v>
      </c>
      <c r="C247">
        <v>2521</v>
      </c>
      <c r="D247">
        <v>0</v>
      </c>
      <c r="F247" s="156">
        <v>500000</v>
      </c>
    </row>
    <row r="248" spans="1:6" x14ac:dyDescent="0.25">
      <c r="A248">
        <v>45</v>
      </c>
      <c r="B248" t="s">
        <v>295</v>
      </c>
      <c r="C248">
        <v>4311</v>
      </c>
      <c r="D248">
        <v>0</v>
      </c>
      <c r="F248" s="156">
        <v>2000000</v>
      </c>
    </row>
    <row r="249" spans="1:6" x14ac:dyDescent="0.25">
      <c r="A249">
        <v>46</v>
      </c>
      <c r="B249" t="s">
        <v>295</v>
      </c>
      <c r="C249">
        <v>4311</v>
      </c>
      <c r="D249">
        <v>0</v>
      </c>
      <c r="F249" s="156">
        <v>300000</v>
      </c>
    </row>
    <row r="250" spans="1:6" x14ac:dyDescent="0.25">
      <c r="A250">
        <v>47</v>
      </c>
      <c r="B250" t="s">
        <v>295</v>
      </c>
      <c r="C250">
        <v>3821</v>
      </c>
      <c r="D250">
        <v>26</v>
      </c>
      <c r="E250" t="s">
        <v>116</v>
      </c>
      <c r="F250" s="156">
        <v>700000</v>
      </c>
    </row>
    <row r="251" spans="1:6" x14ac:dyDescent="0.25">
      <c r="C251">
        <v>4411</v>
      </c>
      <c r="D251">
        <v>27</v>
      </c>
      <c r="E251" t="s">
        <v>263</v>
      </c>
      <c r="F251" s="156">
        <v>50000</v>
      </c>
    </row>
    <row r="252" spans="1:6" x14ac:dyDescent="0.25">
      <c r="A252">
        <v>48</v>
      </c>
      <c r="B252" t="s">
        <v>295</v>
      </c>
      <c r="C252">
        <v>2171</v>
      </c>
      <c r="D252">
        <v>0</v>
      </c>
      <c r="F252" s="156">
        <v>30000</v>
      </c>
    </row>
    <row r="253" spans="1:6" x14ac:dyDescent="0.25">
      <c r="C253">
        <v>2221</v>
      </c>
      <c r="D253">
        <v>0</v>
      </c>
      <c r="F253" s="156">
        <v>40000</v>
      </c>
    </row>
    <row r="254" spans="1:6" x14ac:dyDescent="0.25">
      <c r="C254">
        <v>2521</v>
      </c>
      <c r="D254">
        <v>0</v>
      </c>
      <c r="F254" s="156">
        <v>50000</v>
      </c>
    </row>
    <row r="255" spans="1:6" x14ac:dyDescent="0.25">
      <c r="C255">
        <v>2591</v>
      </c>
      <c r="D255">
        <v>0</v>
      </c>
      <c r="F255" s="156">
        <v>2500000</v>
      </c>
    </row>
    <row r="256" spans="1:6" x14ac:dyDescent="0.25">
      <c r="C256">
        <v>3821</v>
      </c>
      <c r="D256">
        <v>0</v>
      </c>
      <c r="F256" s="156">
        <v>500000</v>
      </c>
    </row>
    <row r="257" spans="1:6" x14ac:dyDescent="0.25">
      <c r="C257">
        <v>4211</v>
      </c>
      <c r="D257">
        <v>0</v>
      </c>
      <c r="F257" s="156">
        <v>1200000</v>
      </c>
    </row>
    <row r="258" spans="1:6" x14ac:dyDescent="0.25">
      <c r="C258">
        <v>5671</v>
      </c>
      <c r="D258">
        <v>0</v>
      </c>
      <c r="F258" s="156">
        <v>100000</v>
      </c>
    </row>
    <row r="259" spans="1:6" x14ac:dyDescent="0.25">
      <c r="C259">
        <v>5781</v>
      </c>
      <c r="D259">
        <v>0</v>
      </c>
      <c r="F259" s="156">
        <v>50000</v>
      </c>
    </row>
    <row r="260" spans="1:6" x14ac:dyDescent="0.25">
      <c r="A260">
        <v>49</v>
      </c>
      <c r="B260" t="s">
        <v>295</v>
      </c>
      <c r="C260">
        <v>2141</v>
      </c>
      <c r="D260">
        <v>0</v>
      </c>
      <c r="F260" s="156">
        <v>205400</v>
      </c>
    </row>
    <row r="261" spans="1:6" x14ac:dyDescent="0.25">
      <c r="C261">
        <v>2461</v>
      </c>
      <c r="D261">
        <v>0</v>
      </c>
      <c r="F261" s="156">
        <v>150000</v>
      </c>
    </row>
    <row r="262" spans="1:6" x14ac:dyDescent="0.25">
      <c r="C262">
        <v>2491</v>
      </c>
      <c r="D262">
        <v>0</v>
      </c>
      <c r="F262" s="156">
        <v>5000</v>
      </c>
    </row>
    <row r="263" spans="1:6" x14ac:dyDescent="0.25">
      <c r="C263">
        <v>2721</v>
      </c>
      <c r="D263">
        <v>0</v>
      </c>
      <c r="F263" s="156">
        <v>15000</v>
      </c>
    </row>
    <row r="264" spans="1:6" x14ac:dyDescent="0.25">
      <c r="C264">
        <v>2911</v>
      </c>
      <c r="D264">
        <v>0</v>
      </c>
      <c r="F264" s="156">
        <v>20000</v>
      </c>
    </row>
    <row r="265" spans="1:6" x14ac:dyDescent="0.25">
      <c r="C265">
        <v>2941</v>
      </c>
      <c r="D265">
        <v>0</v>
      </c>
      <c r="F265" s="156">
        <v>210000</v>
      </c>
    </row>
    <row r="266" spans="1:6" x14ac:dyDescent="0.25">
      <c r="C266">
        <v>3141</v>
      </c>
      <c r="D266">
        <v>0</v>
      </c>
      <c r="F266" s="156">
        <v>1813000</v>
      </c>
    </row>
    <row r="267" spans="1:6" x14ac:dyDescent="0.25">
      <c r="C267">
        <v>3361</v>
      </c>
      <c r="D267">
        <v>0</v>
      </c>
      <c r="F267" s="156">
        <v>1500000</v>
      </c>
    </row>
    <row r="268" spans="1:6" x14ac:dyDescent="0.25">
      <c r="C268">
        <v>3531</v>
      </c>
      <c r="D268">
        <v>0</v>
      </c>
      <c r="F268" s="156">
        <v>275000</v>
      </c>
    </row>
    <row r="269" spans="1:6" x14ac:dyDescent="0.25">
      <c r="C269">
        <v>5151</v>
      </c>
      <c r="D269">
        <v>0</v>
      </c>
      <c r="F269" s="156">
        <v>500000</v>
      </c>
    </row>
    <row r="270" spans="1:6" x14ac:dyDescent="0.25">
      <c r="C270">
        <v>5651</v>
      </c>
      <c r="D270">
        <v>0</v>
      </c>
      <c r="F270" s="156">
        <v>170000</v>
      </c>
    </row>
    <row r="271" spans="1:6" x14ac:dyDescent="0.25">
      <c r="A271">
        <v>50</v>
      </c>
      <c r="B271" t="s">
        <v>295</v>
      </c>
      <c r="C271">
        <v>3231</v>
      </c>
      <c r="D271">
        <v>0</v>
      </c>
      <c r="F271" s="156">
        <v>750000</v>
      </c>
    </row>
    <row r="272" spans="1:6" x14ac:dyDescent="0.25">
      <c r="C272">
        <v>3331</v>
      </c>
      <c r="D272">
        <v>0</v>
      </c>
      <c r="F272" s="156">
        <v>275000</v>
      </c>
    </row>
    <row r="273" spans="1:6" x14ac:dyDescent="0.25">
      <c r="C273">
        <v>5911</v>
      </c>
      <c r="D273">
        <v>0</v>
      </c>
      <c r="F273" s="156">
        <v>5841164</v>
      </c>
    </row>
    <row r="274" spans="1:6" x14ac:dyDescent="0.25">
      <c r="C274">
        <v>5971</v>
      </c>
      <c r="D274">
        <v>0</v>
      </c>
      <c r="F274" s="156">
        <v>4091000</v>
      </c>
    </row>
    <row r="275" spans="1:6" x14ac:dyDescent="0.25">
      <c r="B275" t="s">
        <v>292</v>
      </c>
      <c r="C275">
        <v>5691</v>
      </c>
      <c r="D275">
        <v>0</v>
      </c>
      <c r="F275" s="156">
        <v>34907948</v>
      </c>
    </row>
    <row r="276" spans="1:6" x14ac:dyDescent="0.25">
      <c r="A276">
        <v>51</v>
      </c>
      <c r="B276" t="s">
        <v>295</v>
      </c>
      <c r="C276">
        <v>4211</v>
      </c>
      <c r="D276">
        <v>0</v>
      </c>
      <c r="F276" s="156">
        <v>66784842.001579374</v>
      </c>
    </row>
    <row r="277" spans="1:6" x14ac:dyDescent="0.25">
      <c r="A277">
        <v>52</v>
      </c>
      <c r="B277" t="s">
        <v>295</v>
      </c>
      <c r="C277">
        <v>4211</v>
      </c>
      <c r="D277">
        <v>0</v>
      </c>
      <c r="F277" s="156">
        <v>5910000</v>
      </c>
    </row>
    <row r="278" spans="1:6" x14ac:dyDescent="0.25">
      <c r="A278">
        <v>53</v>
      </c>
      <c r="B278" t="s">
        <v>295</v>
      </c>
      <c r="C278">
        <v>4211</v>
      </c>
      <c r="D278">
        <v>0</v>
      </c>
      <c r="F278" s="156">
        <v>10000000</v>
      </c>
    </row>
    <row r="279" spans="1:6" x14ac:dyDescent="0.25">
      <c r="A279">
        <v>54</v>
      </c>
      <c r="B279" t="s">
        <v>295</v>
      </c>
      <c r="C279">
        <v>4211</v>
      </c>
      <c r="D279">
        <v>0</v>
      </c>
      <c r="F279" s="156">
        <v>12625430</v>
      </c>
    </row>
    <row r="280" spans="1:6" x14ac:dyDescent="0.25">
      <c r="A280">
        <v>55</v>
      </c>
      <c r="B280" t="s">
        <v>295</v>
      </c>
      <c r="C280">
        <v>4211</v>
      </c>
      <c r="D280">
        <v>0</v>
      </c>
      <c r="F280" s="156">
        <v>16500000</v>
      </c>
    </row>
    <row r="281" spans="1:6" x14ac:dyDescent="0.25">
      <c r="A281">
        <v>56</v>
      </c>
      <c r="B281" t="s">
        <v>295</v>
      </c>
      <c r="C281">
        <v>2111</v>
      </c>
      <c r="D281">
        <v>0</v>
      </c>
      <c r="F281" s="156">
        <v>21657</v>
      </c>
    </row>
    <row r="282" spans="1:6" x14ac:dyDescent="0.25">
      <c r="C282">
        <v>2161</v>
      </c>
      <c r="D282">
        <v>0</v>
      </c>
      <c r="F282" s="156">
        <v>20000</v>
      </c>
    </row>
    <row r="283" spans="1:6" x14ac:dyDescent="0.25">
      <c r="C283">
        <v>2221</v>
      </c>
      <c r="D283">
        <v>0</v>
      </c>
      <c r="F283" s="156">
        <v>420000</v>
      </c>
    </row>
    <row r="284" spans="1:6" x14ac:dyDescent="0.25">
      <c r="C284">
        <v>2531</v>
      </c>
      <c r="D284">
        <v>0</v>
      </c>
      <c r="F284" s="156">
        <v>366202</v>
      </c>
    </row>
    <row r="285" spans="1:6" x14ac:dyDescent="0.25">
      <c r="C285">
        <v>2541</v>
      </c>
      <c r="D285">
        <v>0</v>
      </c>
      <c r="F285" s="156">
        <v>1000000</v>
      </c>
    </row>
    <row r="286" spans="1:6" x14ac:dyDescent="0.25">
      <c r="C286">
        <v>2911</v>
      </c>
      <c r="D286">
        <v>0</v>
      </c>
      <c r="F286" s="156">
        <v>20000</v>
      </c>
    </row>
    <row r="287" spans="1:6" x14ac:dyDescent="0.25">
      <c r="C287">
        <v>2971</v>
      </c>
      <c r="D287">
        <v>0</v>
      </c>
      <c r="F287" s="156">
        <v>60000</v>
      </c>
    </row>
    <row r="288" spans="1:6" x14ac:dyDescent="0.25">
      <c r="C288">
        <v>5311</v>
      </c>
      <c r="D288">
        <v>0</v>
      </c>
      <c r="F288" s="156">
        <v>110000</v>
      </c>
    </row>
    <row r="289" spans="1:6" x14ac:dyDescent="0.25">
      <c r="C289">
        <v>5321</v>
      </c>
      <c r="D289">
        <v>0</v>
      </c>
      <c r="F289" s="156">
        <v>10000</v>
      </c>
    </row>
    <row r="290" spans="1:6" x14ac:dyDescent="0.25">
      <c r="A290" t="s">
        <v>298</v>
      </c>
      <c r="F290" s="3">
        <v>2867043718.9981813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X311"/>
  <sheetViews>
    <sheetView topLeftCell="AA1" zoomScale="120" zoomScaleNormal="120" workbookViewId="0">
      <pane ySplit="1" topLeftCell="A283" activePane="bottomLeft" state="frozen"/>
      <selection activeCell="B11" sqref="B11"/>
      <selection pane="bottomLeft" activeCell="AC283" sqref="AC283"/>
    </sheetView>
  </sheetViews>
  <sheetFormatPr baseColWidth="10" defaultColWidth="11.5703125" defaultRowHeight="15" x14ac:dyDescent="0.25"/>
  <cols>
    <col min="1" max="1" width="37" style="116" bestFit="1" customWidth="1"/>
    <col min="2" max="2" width="10.7109375" style="116" bestFit="1" customWidth="1"/>
    <col min="3" max="3" width="20.5703125" style="116" customWidth="1"/>
    <col min="4" max="4" width="15.42578125" style="146" bestFit="1" customWidth="1"/>
    <col min="5" max="5" width="18.140625" style="146" bestFit="1" customWidth="1"/>
    <col min="6" max="6" width="20.42578125" style="116" customWidth="1"/>
    <col min="7" max="7" width="14.7109375" style="146" customWidth="1"/>
    <col min="8" max="8" width="19.28515625" style="116" customWidth="1"/>
    <col min="9" max="9" width="11.5703125" style="116" customWidth="1"/>
    <col min="10" max="10" width="18.42578125" style="116" customWidth="1"/>
    <col min="11" max="11" width="16" style="116" bestFit="1" customWidth="1"/>
    <col min="12" max="12" width="27" style="116" customWidth="1"/>
    <col min="13" max="13" width="11.42578125" style="116" customWidth="1"/>
    <col min="14" max="14" width="43" style="116" bestFit="1" customWidth="1"/>
    <col min="15" max="16" width="17.42578125" style="116" bestFit="1" customWidth="1"/>
    <col min="17" max="17" width="27.85546875" style="116" customWidth="1"/>
    <col min="18" max="18" width="11.42578125" style="116" customWidth="1"/>
    <col min="19" max="19" width="45" style="116" bestFit="1" customWidth="1"/>
    <col min="20" max="20" width="13.28515625" style="116" customWidth="1"/>
    <col min="21" max="21" width="34.7109375" style="116" customWidth="1"/>
    <col min="22" max="22" width="7.7109375" style="116" customWidth="1"/>
    <col min="23" max="24" width="11.42578125" style="116" customWidth="1"/>
    <col min="25" max="25" width="5.28515625" style="116" customWidth="1"/>
    <col min="26" max="26" width="43.28515625" style="116" customWidth="1"/>
    <col min="27" max="27" width="13.140625" style="116" customWidth="1"/>
    <col min="28" max="28" width="33.28515625" style="116" bestFit="1" customWidth="1"/>
    <col min="29" max="29" width="19.28515625" style="147" customWidth="1"/>
    <col min="30" max="30" width="12.5703125" style="116" bestFit="1" customWidth="1"/>
    <col min="31" max="16384" width="11.5703125" style="116"/>
  </cols>
  <sheetData>
    <row r="1" spans="1:30" s="2" customFormat="1" ht="18.75" customHeight="1" x14ac:dyDescent="0.25">
      <c r="A1" s="1" t="s">
        <v>0</v>
      </c>
      <c r="B1" s="4" t="s">
        <v>1</v>
      </c>
      <c r="C1" s="4" t="s">
        <v>416</v>
      </c>
      <c r="D1" s="5" t="s">
        <v>417</v>
      </c>
      <c r="E1" s="5" t="s">
        <v>308</v>
      </c>
      <c r="F1" s="5" t="s">
        <v>309</v>
      </c>
      <c r="G1" s="5" t="s">
        <v>310</v>
      </c>
      <c r="H1" s="5" t="s">
        <v>311</v>
      </c>
      <c r="I1" s="4" t="s">
        <v>2</v>
      </c>
      <c r="J1" s="4" t="s">
        <v>312</v>
      </c>
      <c r="K1" s="4" t="s">
        <v>3</v>
      </c>
      <c r="L1" s="5" t="s">
        <v>305</v>
      </c>
      <c r="M1" s="4" t="s">
        <v>6</v>
      </c>
      <c r="N1" s="4" t="s">
        <v>423</v>
      </c>
      <c r="O1" s="5" t="s">
        <v>405</v>
      </c>
      <c r="P1" s="4" t="s">
        <v>4</v>
      </c>
      <c r="Q1" s="153" t="s">
        <v>5</v>
      </c>
      <c r="R1" s="153" t="s">
        <v>7</v>
      </c>
      <c r="S1" s="153" t="s">
        <v>421</v>
      </c>
      <c r="T1" s="153" t="s">
        <v>8</v>
      </c>
      <c r="U1" s="153" t="s">
        <v>422</v>
      </c>
      <c r="V1" s="4" t="s">
        <v>9</v>
      </c>
      <c r="W1" s="4" t="s">
        <v>10</v>
      </c>
      <c r="X1" s="4" t="s">
        <v>922</v>
      </c>
      <c r="Y1" s="4" t="s">
        <v>11</v>
      </c>
      <c r="Z1" s="4" t="s">
        <v>12</v>
      </c>
      <c r="AA1" s="4" t="s">
        <v>13</v>
      </c>
      <c r="AB1" s="4" t="s">
        <v>14</v>
      </c>
      <c r="AC1" s="7" t="s">
        <v>419</v>
      </c>
    </row>
    <row r="2" spans="1:30" ht="12.75" hidden="1" customHeight="1" x14ac:dyDescent="0.25">
      <c r="A2" s="154" t="str">
        <f>CONCATENATE(B2,P2,M2,R2,T2,Y2,AA2)</f>
        <v>1.1-00-2301_231001_23144110</v>
      </c>
      <c r="B2" s="135" t="s">
        <v>295</v>
      </c>
      <c r="C2" s="135" t="s">
        <v>26</v>
      </c>
      <c r="D2" s="136" t="s">
        <v>410</v>
      </c>
      <c r="E2" s="136">
        <v>1</v>
      </c>
      <c r="F2" s="135" t="s">
        <v>313</v>
      </c>
      <c r="G2" s="136">
        <v>1.3</v>
      </c>
      <c r="H2" s="135" t="s">
        <v>314</v>
      </c>
      <c r="I2" s="135" t="s">
        <v>15</v>
      </c>
      <c r="J2" s="135" t="s">
        <v>16</v>
      </c>
      <c r="K2" s="135" t="s">
        <v>17</v>
      </c>
      <c r="L2" s="135" t="s">
        <v>307</v>
      </c>
      <c r="M2" s="135">
        <v>1</v>
      </c>
      <c r="N2" s="135" t="s">
        <v>74</v>
      </c>
      <c r="O2" s="135" t="s">
        <v>407</v>
      </c>
      <c r="P2" s="135" t="s">
        <v>315</v>
      </c>
      <c r="Q2" s="152" t="s">
        <v>106</v>
      </c>
      <c r="R2" s="152" t="s">
        <v>299</v>
      </c>
      <c r="S2" s="152" t="s">
        <v>1079</v>
      </c>
      <c r="T2" s="152">
        <v>1</v>
      </c>
      <c r="U2" s="152" t="s">
        <v>234</v>
      </c>
      <c r="V2" s="135">
        <v>4000</v>
      </c>
      <c r="W2" s="135" t="s">
        <v>122</v>
      </c>
      <c r="X2" s="135">
        <v>4400</v>
      </c>
      <c r="Y2" s="135">
        <v>4411</v>
      </c>
      <c r="Z2" s="135" t="s">
        <v>143</v>
      </c>
      <c r="AA2" s="136">
        <v>0</v>
      </c>
      <c r="AB2" s="135" t="s">
        <v>23</v>
      </c>
      <c r="AC2" s="137">
        <v>1082347</v>
      </c>
    </row>
    <row r="3" spans="1:30" ht="12.75" hidden="1" customHeight="1" x14ac:dyDescent="0.25">
      <c r="A3" s="154" t="str">
        <f t="shared" ref="A3:A66" si="0">CONCATENATE(B3,P3,M3,R3,T3,Y3,AA3)</f>
        <v>1.1-00-2301_231001_23144510</v>
      </c>
      <c r="B3" s="135" t="s">
        <v>295</v>
      </c>
      <c r="C3" s="135" t="s">
        <v>26</v>
      </c>
      <c r="D3" s="136" t="s">
        <v>410</v>
      </c>
      <c r="E3" s="136">
        <v>1</v>
      </c>
      <c r="F3" s="135" t="s">
        <v>313</v>
      </c>
      <c r="G3" s="136">
        <v>1.3</v>
      </c>
      <c r="H3" s="135" t="s">
        <v>314</v>
      </c>
      <c r="I3" s="135" t="s">
        <v>15</v>
      </c>
      <c r="J3" s="135" t="s">
        <v>16</v>
      </c>
      <c r="K3" s="135" t="s">
        <v>17</v>
      </c>
      <c r="L3" s="135" t="s">
        <v>307</v>
      </c>
      <c r="M3" s="135">
        <v>1</v>
      </c>
      <c r="N3" s="135" t="s">
        <v>74</v>
      </c>
      <c r="O3" s="135" t="s">
        <v>407</v>
      </c>
      <c r="P3" s="135" t="s">
        <v>315</v>
      </c>
      <c r="Q3" s="152" t="s">
        <v>106</v>
      </c>
      <c r="R3" s="152" t="s">
        <v>299</v>
      </c>
      <c r="S3" s="152" t="s">
        <v>1079</v>
      </c>
      <c r="T3" s="152">
        <v>1</v>
      </c>
      <c r="U3" s="152" t="s">
        <v>234</v>
      </c>
      <c r="V3" s="135">
        <v>4000</v>
      </c>
      <c r="W3" s="135" t="s">
        <v>122</v>
      </c>
      <c r="X3" s="135">
        <v>4400</v>
      </c>
      <c r="Y3" s="135">
        <v>4451</v>
      </c>
      <c r="Z3" s="135" t="s">
        <v>125</v>
      </c>
      <c r="AA3" s="136">
        <v>0</v>
      </c>
      <c r="AB3" s="135" t="s">
        <v>23</v>
      </c>
      <c r="AC3" s="137">
        <v>475000</v>
      </c>
    </row>
    <row r="4" spans="1:30" ht="12.75" hidden="1" customHeight="1" x14ac:dyDescent="0.25">
      <c r="A4" s="154" t="str">
        <f t="shared" si="0"/>
        <v>1.1-00-2301_231001_23144511</v>
      </c>
      <c r="B4" s="135" t="s">
        <v>295</v>
      </c>
      <c r="C4" s="135" t="s">
        <v>26</v>
      </c>
      <c r="D4" s="136" t="s">
        <v>410</v>
      </c>
      <c r="E4" s="136">
        <v>1</v>
      </c>
      <c r="F4" s="135" t="s">
        <v>313</v>
      </c>
      <c r="G4" s="136">
        <v>1.3</v>
      </c>
      <c r="H4" s="135" t="s">
        <v>314</v>
      </c>
      <c r="I4" s="135" t="s">
        <v>15</v>
      </c>
      <c r="J4" s="135" t="s">
        <v>16</v>
      </c>
      <c r="K4" s="135" t="s">
        <v>17</v>
      </c>
      <c r="L4" s="135" t="s">
        <v>307</v>
      </c>
      <c r="M4" s="135">
        <v>1</v>
      </c>
      <c r="N4" s="135" t="s">
        <v>74</v>
      </c>
      <c r="O4" s="135" t="s">
        <v>407</v>
      </c>
      <c r="P4" s="135" t="s">
        <v>315</v>
      </c>
      <c r="Q4" s="152" t="s">
        <v>106</v>
      </c>
      <c r="R4" s="152" t="s">
        <v>299</v>
      </c>
      <c r="S4" s="152" t="s">
        <v>1079</v>
      </c>
      <c r="T4" s="152">
        <v>1</v>
      </c>
      <c r="U4" s="152" t="s">
        <v>234</v>
      </c>
      <c r="V4" s="135">
        <v>4000</v>
      </c>
      <c r="W4" s="135" t="s">
        <v>122</v>
      </c>
      <c r="X4" s="135">
        <v>4400</v>
      </c>
      <c r="Y4" s="135">
        <v>4451</v>
      </c>
      <c r="Z4" s="135" t="s">
        <v>125</v>
      </c>
      <c r="AA4" s="136">
        <v>1</v>
      </c>
      <c r="AB4" s="135" t="s">
        <v>266</v>
      </c>
      <c r="AC4" s="137">
        <v>180000</v>
      </c>
    </row>
    <row r="5" spans="1:30" ht="12.75" hidden="1" customHeight="1" x14ac:dyDescent="0.25">
      <c r="A5" s="154" t="str">
        <f t="shared" si="0"/>
        <v>1.1-00-2301_231001_23144512</v>
      </c>
      <c r="B5" s="135" t="s">
        <v>295</v>
      </c>
      <c r="C5" s="135" t="s">
        <v>26</v>
      </c>
      <c r="D5" s="136" t="s">
        <v>410</v>
      </c>
      <c r="E5" s="136">
        <v>1</v>
      </c>
      <c r="F5" s="135" t="s">
        <v>313</v>
      </c>
      <c r="G5" s="136">
        <v>1.3</v>
      </c>
      <c r="H5" s="135" t="s">
        <v>314</v>
      </c>
      <c r="I5" s="135" t="s">
        <v>15</v>
      </c>
      <c r="J5" s="135" t="s">
        <v>16</v>
      </c>
      <c r="K5" s="135" t="s">
        <v>17</v>
      </c>
      <c r="L5" s="135" t="s">
        <v>307</v>
      </c>
      <c r="M5" s="135">
        <v>1</v>
      </c>
      <c r="N5" s="135" t="s">
        <v>74</v>
      </c>
      <c r="O5" s="135" t="s">
        <v>407</v>
      </c>
      <c r="P5" s="135" t="s">
        <v>315</v>
      </c>
      <c r="Q5" s="152" t="s">
        <v>106</v>
      </c>
      <c r="R5" s="152" t="s">
        <v>299</v>
      </c>
      <c r="S5" s="152" t="s">
        <v>1079</v>
      </c>
      <c r="T5" s="152">
        <v>1</v>
      </c>
      <c r="U5" s="152" t="s">
        <v>234</v>
      </c>
      <c r="V5" s="135">
        <v>4000</v>
      </c>
      <c r="W5" s="135" t="s">
        <v>122</v>
      </c>
      <c r="X5" s="135">
        <v>4400</v>
      </c>
      <c r="Y5" s="135">
        <v>4451</v>
      </c>
      <c r="Z5" s="135" t="s">
        <v>125</v>
      </c>
      <c r="AA5" s="136">
        <v>2</v>
      </c>
      <c r="AB5" s="135" t="s">
        <v>267</v>
      </c>
      <c r="AC5" s="137">
        <v>300000</v>
      </c>
    </row>
    <row r="6" spans="1:30" ht="12.75" hidden="1" customHeight="1" x14ac:dyDescent="0.25">
      <c r="A6" s="154" t="str">
        <f t="shared" si="0"/>
        <v>1.1-00-2301_231001_23144513</v>
      </c>
      <c r="B6" s="135" t="s">
        <v>295</v>
      </c>
      <c r="C6" s="135" t="s">
        <v>26</v>
      </c>
      <c r="D6" s="136" t="s">
        <v>410</v>
      </c>
      <c r="E6" s="136">
        <v>1</v>
      </c>
      <c r="F6" s="135" t="s">
        <v>313</v>
      </c>
      <c r="G6" s="136">
        <v>1.3</v>
      </c>
      <c r="H6" s="135" t="s">
        <v>314</v>
      </c>
      <c r="I6" s="135" t="s">
        <v>15</v>
      </c>
      <c r="J6" s="135" t="s">
        <v>16</v>
      </c>
      <c r="K6" s="135" t="s">
        <v>17</v>
      </c>
      <c r="L6" s="135" t="s">
        <v>307</v>
      </c>
      <c r="M6" s="135">
        <v>1</v>
      </c>
      <c r="N6" s="135" t="s">
        <v>74</v>
      </c>
      <c r="O6" s="135" t="s">
        <v>407</v>
      </c>
      <c r="P6" s="135" t="s">
        <v>315</v>
      </c>
      <c r="Q6" s="152" t="s">
        <v>106</v>
      </c>
      <c r="R6" s="152" t="s">
        <v>299</v>
      </c>
      <c r="S6" s="152" t="s">
        <v>1079</v>
      </c>
      <c r="T6" s="152">
        <v>1</v>
      </c>
      <c r="U6" s="152" t="s">
        <v>234</v>
      </c>
      <c r="V6" s="135">
        <v>4000</v>
      </c>
      <c r="W6" s="135" t="s">
        <v>122</v>
      </c>
      <c r="X6" s="135">
        <v>4400</v>
      </c>
      <c r="Y6" s="135">
        <v>4451</v>
      </c>
      <c r="Z6" s="135" t="s">
        <v>125</v>
      </c>
      <c r="AA6" s="136">
        <v>3</v>
      </c>
      <c r="AB6" s="135" t="s">
        <v>268</v>
      </c>
      <c r="AC6" s="137">
        <v>1000000</v>
      </c>
    </row>
    <row r="7" spans="1:30" ht="12.75" hidden="1" customHeight="1" x14ac:dyDescent="0.25">
      <c r="A7" s="154" t="str">
        <f t="shared" si="0"/>
        <v>1.1-00-2301_231001_23144514</v>
      </c>
      <c r="B7" s="135" t="s">
        <v>295</v>
      </c>
      <c r="C7" s="135" t="s">
        <v>26</v>
      </c>
      <c r="D7" s="136" t="s">
        <v>410</v>
      </c>
      <c r="E7" s="136">
        <v>1</v>
      </c>
      <c r="F7" s="135" t="s">
        <v>313</v>
      </c>
      <c r="G7" s="136">
        <v>1.3</v>
      </c>
      <c r="H7" s="135" t="s">
        <v>314</v>
      </c>
      <c r="I7" s="135" t="s">
        <v>15</v>
      </c>
      <c r="J7" s="135" t="s">
        <v>16</v>
      </c>
      <c r="K7" s="135" t="s">
        <v>17</v>
      </c>
      <c r="L7" s="135" t="s">
        <v>307</v>
      </c>
      <c r="M7" s="135">
        <v>1</v>
      </c>
      <c r="N7" s="135" t="s">
        <v>74</v>
      </c>
      <c r="O7" s="135" t="s">
        <v>407</v>
      </c>
      <c r="P7" s="135" t="s">
        <v>315</v>
      </c>
      <c r="Q7" s="152" t="s">
        <v>106</v>
      </c>
      <c r="R7" s="152" t="s">
        <v>299</v>
      </c>
      <c r="S7" s="152" t="s">
        <v>1079</v>
      </c>
      <c r="T7" s="152">
        <v>1</v>
      </c>
      <c r="U7" s="152" t="s">
        <v>234</v>
      </c>
      <c r="V7" s="135">
        <v>4000</v>
      </c>
      <c r="W7" s="135" t="s">
        <v>122</v>
      </c>
      <c r="X7" s="135">
        <v>4400</v>
      </c>
      <c r="Y7" s="135">
        <v>4451</v>
      </c>
      <c r="Z7" s="135" t="s">
        <v>125</v>
      </c>
      <c r="AA7" s="136">
        <v>4</v>
      </c>
      <c r="AB7" s="135" t="s">
        <v>269</v>
      </c>
      <c r="AC7" s="137">
        <v>1000000</v>
      </c>
    </row>
    <row r="8" spans="1:30" ht="12.75" hidden="1" customHeight="1" x14ac:dyDescent="0.25">
      <c r="A8" s="154" t="str">
        <f t="shared" si="0"/>
        <v>1.1-00-2301_231001_23144515</v>
      </c>
      <c r="B8" s="135" t="s">
        <v>295</v>
      </c>
      <c r="C8" s="135" t="s">
        <v>26</v>
      </c>
      <c r="D8" s="136" t="s">
        <v>410</v>
      </c>
      <c r="E8" s="136">
        <v>1</v>
      </c>
      <c r="F8" s="135" t="s">
        <v>313</v>
      </c>
      <c r="G8" s="136">
        <v>1.3</v>
      </c>
      <c r="H8" s="135" t="s">
        <v>314</v>
      </c>
      <c r="I8" s="135" t="s">
        <v>15</v>
      </c>
      <c r="J8" s="135" t="s">
        <v>16</v>
      </c>
      <c r="K8" s="135" t="s">
        <v>17</v>
      </c>
      <c r="L8" s="135" t="s">
        <v>307</v>
      </c>
      <c r="M8" s="135">
        <v>1</v>
      </c>
      <c r="N8" s="135" t="s">
        <v>74</v>
      </c>
      <c r="O8" s="135" t="s">
        <v>407</v>
      </c>
      <c r="P8" s="135" t="s">
        <v>315</v>
      </c>
      <c r="Q8" s="152" t="s">
        <v>106</v>
      </c>
      <c r="R8" s="152" t="s">
        <v>299</v>
      </c>
      <c r="S8" s="152" t="s">
        <v>1079</v>
      </c>
      <c r="T8" s="152">
        <v>1</v>
      </c>
      <c r="U8" s="152" t="s">
        <v>234</v>
      </c>
      <c r="V8" s="135">
        <v>4000</v>
      </c>
      <c r="W8" s="135" t="s">
        <v>122</v>
      </c>
      <c r="X8" s="135">
        <v>4400</v>
      </c>
      <c r="Y8" s="135">
        <v>4451</v>
      </c>
      <c r="Z8" s="135" t="s">
        <v>125</v>
      </c>
      <c r="AA8" s="136">
        <v>5</v>
      </c>
      <c r="AB8" s="135" t="s">
        <v>272</v>
      </c>
      <c r="AC8" s="137">
        <v>70000</v>
      </c>
    </row>
    <row r="9" spans="1:30" ht="12.75" hidden="1" customHeight="1" x14ac:dyDescent="0.25">
      <c r="A9" s="154" t="str">
        <f t="shared" si="0"/>
        <v>1.1-00-2301_231001_23144516</v>
      </c>
      <c r="B9" s="135" t="s">
        <v>295</v>
      </c>
      <c r="C9" s="135" t="s">
        <v>26</v>
      </c>
      <c r="D9" s="136" t="s">
        <v>410</v>
      </c>
      <c r="E9" s="136">
        <v>1</v>
      </c>
      <c r="F9" s="135" t="s">
        <v>313</v>
      </c>
      <c r="G9" s="136">
        <v>1.3</v>
      </c>
      <c r="H9" s="135" t="s">
        <v>314</v>
      </c>
      <c r="I9" s="135" t="s">
        <v>15</v>
      </c>
      <c r="J9" s="135" t="s">
        <v>16</v>
      </c>
      <c r="K9" s="135" t="s">
        <v>17</v>
      </c>
      <c r="L9" s="135" t="s">
        <v>307</v>
      </c>
      <c r="M9" s="135">
        <v>1</v>
      </c>
      <c r="N9" s="135" t="s">
        <v>74</v>
      </c>
      <c r="O9" s="135" t="s">
        <v>407</v>
      </c>
      <c r="P9" s="135" t="s">
        <v>315</v>
      </c>
      <c r="Q9" s="152" t="s">
        <v>106</v>
      </c>
      <c r="R9" s="152" t="s">
        <v>299</v>
      </c>
      <c r="S9" s="152" t="s">
        <v>1079</v>
      </c>
      <c r="T9" s="152">
        <v>1</v>
      </c>
      <c r="U9" s="152" t="s">
        <v>234</v>
      </c>
      <c r="V9" s="135">
        <v>4000</v>
      </c>
      <c r="W9" s="135" t="s">
        <v>122</v>
      </c>
      <c r="X9" s="135">
        <v>4400</v>
      </c>
      <c r="Y9" s="135">
        <v>4451</v>
      </c>
      <c r="Z9" s="135" t="s">
        <v>125</v>
      </c>
      <c r="AA9" s="136">
        <v>6</v>
      </c>
      <c r="AB9" s="135" t="s">
        <v>411</v>
      </c>
      <c r="AC9" s="137">
        <v>324000</v>
      </c>
      <c r="AD9" s="138"/>
    </row>
    <row r="10" spans="1:30" ht="12.75" hidden="1" customHeight="1" x14ac:dyDescent="0.25">
      <c r="A10" s="154" t="str">
        <f t="shared" si="0"/>
        <v>1.1-00-2301_235002_23222110</v>
      </c>
      <c r="B10" s="135" t="s">
        <v>295</v>
      </c>
      <c r="C10" s="135" t="s">
        <v>26</v>
      </c>
      <c r="D10" s="136" t="s">
        <v>410</v>
      </c>
      <c r="E10" s="136">
        <v>1</v>
      </c>
      <c r="F10" s="135" t="s">
        <v>313</v>
      </c>
      <c r="G10" s="136">
        <v>1.3</v>
      </c>
      <c r="H10" s="135" t="s">
        <v>314</v>
      </c>
      <c r="I10" s="135" t="s">
        <v>15</v>
      </c>
      <c r="J10" s="135" t="s">
        <v>16</v>
      </c>
      <c r="K10" s="135" t="s">
        <v>17</v>
      </c>
      <c r="L10" s="135" t="s">
        <v>307</v>
      </c>
      <c r="M10" s="135">
        <v>5</v>
      </c>
      <c r="N10" s="135" t="s">
        <v>53</v>
      </c>
      <c r="O10" s="135" t="s">
        <v>407</v>
      </c>
      <c r="P10" s="135" t="s">
        <v>315</v>
      </c>
      <c r="Q10" s="152" t="s">
        <v>106</v>
      </c>
      <c r="R10" s="152" t="s">
        <v>300</v>
      </c>
      <c r="S10" s="152" t="s">
        <v>107</v>
      </c>
      <c r="T10" s="152">
        <v>2</v>
      </c>
      <c r="U10" s="152" t="s">
        <v>108</v>
      </c>
      <c r="V10" s="135">
        <v>2000</v>
      </c>
      <c r="W10" s="135" t="s">
        <v>45</v>
      </c>
      <c r="X10" s="135">
        <v>2200</v>
      </c>
      <c r="Y10" s="135">
        <v>2211</v>
      </c>
      <c r="Z10" s="135" t="s">
        <v>96</v>
      </c>
      <c r="AA10" s="136">
        <v>0</v>
      </c>
      <c r="AB10" s="135" t="s">
        <v>23</v>
      </c>
      <c r="AC10" s="137">
        <v>150000</v>
      </c>
    </row>
    <row r="11" spans="1:30" ht="12.75" hidden="1" customHeight="1" x14ac:dyDescent="0.25">
      <c r="A11" s="154" t="str">
        <f t="shared" si="0"/>
        <v>1.1-00-2301_235002_23232910</v>
      </c>
      <c r="B11" s="135" t="s">
        <v>295</v>
      </c>
      <c r="C11" s="135" t="s">
        <v>26</v>
      </c>
      <c r="D11" s="136" t="s">
        <v>410</v>
      </c>
      <c r="E11" s="136">
        <v>1</v>
      </c>
      <c r="F11" s="135" t="s">
        <v>313</v>
      </c>
      <c r="G11" s="136">
        <v>1.3</v>
      </c>
      <c r="H11" s="135" t="s">
        <v>314</v>
      </c>
      <c r="I11" s="135" t="s">
        <v>15</v>
      </c>
      <c r="J11" s="135" t="s">
        <v>16</v>
      </c>
      <c r="K11" s="135" t="s">
        <v>17</v>
      </c>
      <c r="L11" s="135" t="s">
        <v>307</v>
      </c>
      <c r="M11" s="135">
        <v>5</v>
      </c>
      <c r="N11" s="135" t="s">
        <v>53</v>
      </c>
      <c r="O11" s="135" t="s">
        <v>407</v>
      </c>
      <c r="P11" s="135" t="s">
        <v>315</v>
      </c>
      <c r="Q11" s="152" t="s">
        <v>106</v>
      </c>
      <c r="R11" s="152" t="s">
        <v>300</v>
      </c>
      <c r="S11" s="152" t="s">
        <v>107</v>
      </c>
      <c r="T11" s="152">
        <v>2</v>
      </c>
      <c r="U11" s="152" t="s">
        <v>108</v>
      </c>
      <c r="V11" s="135">
        <v>3000</v>
      </c>
      <c r="W11" s="135" t="s">
        <v>104</v>
      </c>
      <c r="X11" s="135">
        <v>3200</v>
      </c>
      <c r="Y11" s="135">
        <v>3291</v>
      </c>
      <c r="Z11" s="135" t="s">
        <v>203</v>
      </c>
      <c r="AA11" s="136">
        <v>0</v>
      </c>
      <c r="AB11" s="135" t="s">
        <v>23</v>
      </c>
      <c r="AC11" s="137">
        <v>500000</v>
      </c>
    </row>
    <row r="12" spans="1:30" ht="12.75" hidden="1" customHeight="1" x14ac:dyDescent="0.25">
      <c r="A12" s="154" t="str">
        <f t="shared" si="0"/>
        <v>1.1-00-2301_235002_23235810</v>
      </c>
      <c r="B12" s="135" t="s">
        <v>295</v>
      </c>
      <c r="C12" s="135" t="s">
        <v>26</v>
      </c>
      <c r="D12" s="136" t="s">
        <v>410</v>
      </c>
      <c r="E12" s="136">
        <v>1</v>
      </c>
      <c r="F12" s="135" t="s">
        <v>313</v>
      </c>
      <c r="G12" s="136">
        <v>1.3</v>
      </c>
      <c r="H12" s="135" t="s">
        <v>314</v>
      </c>
      <c r="I12" s="135" t="s">
        <v>15</v>
      </c>
      <c r="J12" s="135" t="s">
        <v>16</v>
      </c>
      <c r="K12" s="135" t="s">
        <v>17</v>
      </c>
      <c r="L12" s="135" t="s">
        <v>307</v>
      </c>
      <c r="M12" s="135">
        <v>5</v>
      </c>
      <c r="N12" s="135" t="s">
        <v>53</v>
      </c>
      <c r="O12" s="135" t="s">
        <v>407</v>
      </c>
      <c r="P12" s="135" t="s">
        <v>315</v>
      </c>
      <c r="Q12" s="152" t="s">
        <v>106</v>
      </c>
      <c r="R12" s="152" t="s">
        <v>300</v>
      </c>
      <c r="S12" s="152" t="s">
        <v>107</v>
      </c>
      <c r="T12" s="152">
        <v>2</v>
      </c>
      <c r="U12" s="152" t="s">
        <v>108</v>
      </c>
      <c r="V12" s="135">
        <v>3000</v>
      </c>
      <c r="W12" s="135" t="s">
        <v>104</v>
      </c>
      <c r="X12" s="135">
        <v>3500</v>
      </c>
      <c r="Y12" s="135">
        <v>3581</v>
      </c>
      <c r="Z12" s="135" t="s">
        <v>154</v>
      </c>
      <c r="AA12" s="136">
        <v>0</v>
      </c>
      <c r="AB12" s="135" t="s">
        <v>23</v>
      </c>
      <c r="AC12" s="137">
        <v>5000</v>
      </c>
    </row>
    <row r="13" spans="1:30" ht="12.75" hidden="1" customHeight="1" x14ac:dyDescent="0.25">
      <c r="A13" s="154" t="str">
        <f t="shared" si="0"/>
        <v>1.1-00-2301_235002_23238210</v>
      </c>
      <c r="B13" s="135" t="s">
        <v>295</v>
      </c>
      <c r="C13" s="135" t="s">
        <v>26</v>
      </c>
      <c r="D13" s="136" t="s">
        <v>410</v>
      </c>
      <c r="E13" s="136">
        <v>1</v>
      </c>
      <c r="F13" s="135" t="s">
        <v>313</v>
      </c>
      <c r="G13" s="136">
        <v>1.3</v>
      </c>
      <c r="H13" s="135" t="s">
        <v>314</v>
      </c>
      <c r="I13" s="135" t="s">
        <v>15</v>
      </c>
      <c r="J13" s="135" t="s">
        <v>16</v>
      </c>
      <c r="K13" s="135" t="s">
        <v>17</v>
      </c>
      <c r="L13" s="135" t="s">
        <v>307</v>
      </c>
      <c r="M13" s="135">
        <v>5</v>
      </c>
      <c r="N13" s="135" t="s">
        <v>53</v>
      </c>
      <c r="O13" s="135" t="s">
        <v>407</v>
      </c>
      <c r="P13" s="135" t="s">
        <v>315</v>
      </c>
      <c r="Q13" s="152" t="s">
        <v>106</v>
      </c>
      <c r="R13" s="152" t="s">
        <v>300</v>
      </c>
      <c r="S13" s="152" t="s">
        <v>107</v>
      </c>
      <c r="T13" s="152">
        <v>2</v>
      </c>
      <c r="U13" s="152" t="s">
        <v>108</v>
      </c>
      <c r="V13" s="135">
        <v>3000</v>
      </c>
      <c r="W13" s="135" t="s">
        <v>104</v>
      </c>
      <c r="X13" s="135">
        <v>3800</v>
      </c>
      <c r="Y13" s="135">
        <v>3821</v>
      </c>
      <c r="Z13" s="135" t="s">
        <v>121</v>
      </c>
      <c r="AA13" s="136">
        <v>0</v>
      </c>
      <c r="AB13" s="135" t="s">
        <v>23</v>
      </c>
      <c r="AC13" s="137">
        <v>492000</v>
      </c>
    </row>
    <row r="14" spans="1:30" ht="12.75" hidden="1" customHeight="1" x14ac:dyDescent="0.25">
      <c r="A14" s="154" t="str">
        <f t="shared" si="0"/>
        <v>1.1-00-2301_236003_23327110</v>
      </c>
      <c r="B14" s="135" t="s">
        <v>295</v>
      </c>
      <c r="C14" s="135" t="s">
        <v>26</v>
      </c>
      <c r="D14" s="136" t="s">
        <v>410</v>
      </c>
      <c r="E14" s="136">
        <v>1</v>
      </c>
      <c r="F14" s="135" t="s">
        <v>313</v>
      </c>
      <c r="G14" s="136">
        <v>1.3</v>
      </c>
      <c r="H14" s="135" t="s">
        <v>314</v>
      </c>
      <c r="I14" s="135" t="s">
        <v>15</v>
      </c>
      <c r="J14" s="135" t="s">
        <v>16</v>
      </c>
      <c r="K14" s="135" t="s">
        <v>17</v>
      </c>
      <c r="L14" s="135" t="s">
        <v>307</v>
      </c>
      <c r="M14" s="135">
        <v>6</v>
      </c>
      <c r="N14" s="135" t="s">
        <v>19</v>
      </c>
      <c r="O14" s="135" t="s">
        <v>407</v>
      </c>
      <c r="P14" s="135" t="s">
        <v>315</v>
      </c>
      <c r="Q14" s="152" t="s">
        <v>106</v>
      </c>
      <c r="R14" s="152" t="s">
        <v>301</v>
      </c>
      <c r="S14" s="152" t="s">
        <v>172</v>
      </c>
      <c r="T14" s="152">
        <v>3</v>
      </c>
      <c r="U14" s="152" t="s">
        <v>173</v>
      </c>
      <c r="V14" s="135">
        <v>2000</v>
      </c>
      <c r="W14" s="135" t="s">
        <v>45</v>
      </c>
      <c r="X14" s="135">
        <v>2700</v>
      </c>
      <c r="Y14" s="135">
        <v>2711</v>
      </c>
      <c r="Z14" s="135" t="s">
        <v>149</v>
      </c>
      <c r="AA14" s="136">
        <v>0</v>
      </c>
      <c r="AB14" s="135" t="s">
        <v>23</v>
      </c>
      <c r="AC14" s="137">
        <v>1500000</v>
      </c>
    </row>
    <row r="15" spans="1:30" ht="12.75" hidden="1" customHeight="1" x14ac:dyDescent="0.25">
      <c r="A15" s="154" t="str">
        <f t="shared" si="0"/>
        <v>1.1-00-2301_236003_23333610</v>
      </c>
      <c r="B15" s="135" t="s">
        <v>295</v>
      </c>
      <c r="C15" s="135" t="s">
        <v>26</v>
      </c>
      <c r="D15" s="136" t="s">
        <v>410</v>
      </c>
      <c r="E15" s="136">
        <v>1</v>
      </c>
      <c r="F15" s="135" t="s">
        <v>313</v>
      </c>
      <c r="G15" s="136">
        <v>1.3</v>
      </c>
      <c r="H15" s="135" t="s">
        <v>314</v>
      </c>
      <c r="I15" s="135" t="s">
        <v>15</v>
      </c>
      <c r="J15" s="135" t="s">
        <v>16</v>
      </c>
      <c r="K15" s="135" t="s">
        <v>17</v>
      </c>
      <c r="L15" s="135" t="s">
        <v>307</v>
      </c>
      <c r="M15" s="135">
        <v>6</v>
      </c>
      <c r="N15" s="135" t="s">
        <v>19</v>
      </c>
      <c r="O15" s="135" t="s">
        <v>407</v>
      </c>
      <c r="P15" s="135" t="s">
        <v>315</v>
      </c>
      <c r="Q15" s="152" t="s">
        <v>106</v>
      </c>
      <c r="R15" s="152" t="s">
        <v>301</v>
      </c>
      <c r="S15" s="152" t="s">
        <v>172</v>
      </c>
      <c r="T15" s="152">
        <v>3</v>
      </c>
      <c r="U15" s="152" t="s">
        <v>173</v>
      </c>
      <c r="V15" s="135">
        <v>3000</v>
      </c>
      <c r="W15" s="135" t="s">
        <v>104</v>
      </c>
      <c r="X15" s="135">
        <v>3300</v>
      </c>
      <c r="Y15" s="135">
        <v>3361</v>
      </c>
      <c r="Z15" s="135" t="s">
        <v>201</v>
      </c>
      <c r="AA15" s="136">
        <v>0</v>
      </c>
      <c r="AB15" s="135" t="s">
        <v>23</v>
      </c>
      <c r="AC15" s="137">
        <v>10500000</v>
      </c>
    </row>
    <row r="16" spans="1:30" ht="12.75" hidden="1" customHeight="1" x14ac:dyDescent="0.25">
      <c r="A16" s="154" t="str">
        <f t="shared" si="0"/>
        <v>1.1-00-2301_236004_23433910</v>
      </c>
      <c r="B16" s="135" t="s">
        <v>295</v>
      </c>
      <c r="C16" s="135" t="s">
        <v>26</v>
      </c>
      <c r="D16" s="136" t="s">
        <v>410</v>
      </c>
      <c r="E16" s="136">
        <v>1</v>
      </c>
      <c r="F16" s="135" t="s">
        <v>313</v>
      </c>
      <c r="G16" s="136">
        <v>1.3</v>
      </c>
      <c r="H16" s="135" t="s">
        <v>314</v>
      </c>
      <c r="I16" s="135" t="s">
        <v>15</v>
      </c>
      <c r="J16" s="135" t="s">
        <v>16</v>
      </c>
      <c r="K16" s="135" t="s">
        <v>17</v>
      </c>
      <c r="L16" s="135" t="s">
        <v>307</v>
      </c>
      <c r="M16" s="135">
        <v>6</v>
      </c>
      <c r="N16" s="135" t="s">
        <v>19</v>
      </c>
      <c r="O16" s="135" t="s">
        <v>407</v>
      </c>
      <c r="P16" s="135" t="s">
        <v>315</v>
      </c>
      <c r="Q16" s="152" t="s">
        <v>106</v>
      </c>
      <c r="R16" s="152" t="s">
        <v>302</v>
      </c>
      <c r="S16" s="152" t="s">
        <v>216</v>
      </c>
      <c r="T16" s="152">
        <v>4</v>
      </c>
      <c r="U16" s="152" t="s">
        <v>217</v>
      </c>
      <c r="V16" s="135">
        <v>3000</v>
      </c>
      <c r="W16" s="135" t="s">
        <v>104</v>
      </c>
      <c r="X16" s="135">
        <v>3300</v>
      </c>
      <c r="Y16" s="135">
        <v>3391</v>
      </c>
      <c r="Z16" s="135" t="s">
        <v>202</v>
      </c>
      <c r="AA16" s="136">
        <v>0</v>
      </c>
      <c r="AB16" s="135" t="s">
        <v>23</v>
      </c>
      <c r="AC16" s="137">
        <v>450000</v>
      </c>
    </row>
    <row r="17" spans="1:29" ht="12.75" hidden="1" customHeight="1" x14ac:dyDescent="0.25">
      <c r="A17" s="154" t="str">
        <f t="shared" si="0"/>
        <v>1.1-00-2301_236004_23436110</v>
      </c>
      <c r="B17" s="135" t="s">
        <v>295</v>
      </c>
      <c r="C17" s="135" t="s">
        <v>26</v>
      </c>
      <c r="D17" s="136" t="s">
        <v>410</v>
      </c>
      <c r="E17" s="136">
        <v>1</v>
      </c>
      <c r="F17" s="135" t="s">
        <v>313</v>
      </c>
      <c r="G17" s="136">
        <v>1.3</v>
      </c>
      <c r="H17" s="135" t="s">
        <v>314</v>
      </c>
      <c r="I17" s="135" t="s">
        <v>15</v>
      </c>
      <c r="J17" s="135" t="s">
        <v>16</v>
      </c>
      <c r="K17" s="135" t="s">
        <v>17</v>
      </c>
      <c r="L17" s="135" t="s">
        <v>307</v>
      </c>
      <c r="M17" s="135">
        <v>6</v>
      </c>
      <c r="N17" s="135" t="s">
        <v>19</v>
      </c>
      <c r="O17" s="135" t="s">
        <v>407</v>
      </c>
      <c r="P17" s="135" t="s">
        <v>315</v>
      </c>
      <c r="Q17" s="152" t="s">
        <v>106</v>
      </c>
      <c r="R17" s="152" t="s">
        <v>302</v>
      </c>
      <c r="S17" s="152" t="s">
        <v>216</v>
      </c>
      <c r="T17" s="152">
        <v>4</v>
      </c>
      <c r="U17" s="152" t="s">
        <v>217</v>
      </c>
      <c r="V17" s="135">
        <v>3000</v>
      </c>
      <c r="W17" s="135" t="s">
        <v>104</v>
      </c>
      <c r="X17" s="135">
        <v>3600</v>
      </c>
      <c r="Y17" s="135">
        <v>3611</v>
      </c>
      <c r="Z17" s="135" t="s">
        <v>229</v>
      </c>
      <c r="AA17" s="136">
        <v>0</v>
      </c>
      <c r="AB17" s="135" t="s">
        <v>23</v>
      </c>
      <c r="AC17" s="137">
        <v>30500000</v>
      </c>
    </row>
    <row r="18" spans="1:29" ht="12.75" hidden="1" customHeight="1" x14ac:dyDescent="0.25">
      <c r="A18" s="154" t="str">
        <f t="shared" si="0"/>
        <v>1.1-00-2301_236004_23436117</v>
      </c>
      <c r="B18" s="135" t="s">
        <v>295</v>
      </c>
      <c r="C18" s="135" t="s">
        <v>26</v>
      </c>
      <c r="D18" s="136" t="s">
        <v>410</v>
      </c>
      <c r="E18" s="136">
        <v>1</v>
      </c>
      <c r="F18" s="135" t="s">
        <v>313</v>
      </c>
      <c r="G18" s="136">
        <v>1.3</v>
      </c>
      <c r="H18" s="135" t="s">
        <v>314</v>
      </c>
      <c r="I18" s="135" t="s">
        <v>15</v>
      </c>
      <c r="J18" s="135" t="s">
        <v>16</v>
      </c>
      <c r="K18" s="135" t="s">
        <v>17</v>
      </c>
      <c r="L18" s="135" t="s">
        <v>307</v>
      </c>
      <c r="M18" s="135">
        <v>6</v>
      </c>
      <c r="N18" s="135" t="s">
        <v>19</v>
      </c>
      <c r="O18" s="135" t="s">
        <v>407</v>
      </c>
      <c r="P18" s="135" t="s">
        <v>315</v>
      </c>
      <c r="Q18" s="152" t="s">
        <v>106</v>
      </c>
      <c r="R18" s="152" t="s">
        <v>302</v>
      </c>
      <c r="S18" s="152" t="s">
        <v>216</v>
      </c>
      <c r="T18" s="152">
        <v>4</v>
      </c>
      <c r="U18" s="152" t="s">
        <v>217</v>
      </c>
      <c r="V18" s="135">
        <v>3000</v>
      </c>
      <c r="W18" s="135" t="s">
        <v>104</v>
      </c>
      <c r="X18" s="135">
        <v>3600</v>
      </c>
      <c r="Y18" s="135">
        <v>3611</v>
      </c>
      <c r="Z18" s="135" t="s">
        <v>229</v>
      </c>
      <c r="AA18" s="136">
        <v>7</v>
      </c>
      <c r="AB18" s="135" t="s">
        <v>264</v>
      </c>
      <c r="AC18" s="137">
        <v>1500000</v>
      </c>
    </row>
    <row r="19" spans="1:29" ht="12.75" hidden="1" customHeight="1" x14ac:dyDescent="0.25">
      <c r="A19" s="154" t="str">
        <f t="shared" si="0"/>
        <v>1.1-00-2301_236004_23436510</v>
      </c>
      <c r="B19" s="135" t="s">
        <v>295</v>
      </c>
      <c r="C19" s="135" t="s">
        <v>26</v>
      </c>
      <c r="D19" s="136" t="s">
        <v>410</v>
      </c>
      <c r="E19" s="136">
        <v>1</v>
      </c>
      <c r="F19" s="135" t="s">
        <v>313</v>
      </c>
      <c r="G19" s="136">
        <v>1.3</v>
      </c>
      <c r="H19" s="135" t="s">
        <v>314</v>
      </c>
      <c r="I19" s="135" t="s">
        <v>15</v>
      </c>
      <c r="J19" s="135" t="s">
        <v>16</v>
      </c>
      <c r="K19" s="135" t="s">
        <v>17</v>
      </c>
      <c r="L19" s="135" t="s">
        <v>307</v>
      </c>
      <c r="M19" s="135">
        <v>6</v>
      </c>
      <c r="N19" s="135" t="s">
        <v>19</v>
      </c>
      <c r="O19" s="135" t="s">
        <v>407</v>
      </c>
      <c r="P19" s="135" t="s">
        <v>315</v>
      </c>
      <c r="Q19" s="152" t="s">
        <v>106</v>
      </c>
      <c r="R19" s="152" t="s">
        <v>302</v>
      </c>
      <c r="S19" s="152" t="s">
        <v>216</v>
      </c>
      <c r="T19" s="152">
        <v>4</v>
      </c>
      <c r="U19" s="152" t="s">
        <v>217</v>
      </c>
      <c r="V19" s="135">
        <v>3000</v>
      </c>
      <c r="W19" s="135" t="s">
        <v>104</v>
      </c>
      <c r="X19" s="135">
        <v>3600</v>
      </c>
      <c r="Y19" s="135">
        <v>3651</v>
      </c>
      <c r="Z19" s="135" t="s">
        <v>232</v>
      </c>
      <c r="AA19" s="136">
        <v>0</v>
      </c>
      <c r="AB19" s="135" t="s">
        <v>23</v>
      </c>
      <c r="AC19" s="137">
        <v>3228216</v>
      </c>
    </row>
    <row r="20" spans="1:29" ht="12.75" hidden="1" customHeight="1" x14ac:dyDescent="0.25">
      <c r="A20" s="154" t="str">
        <f t="shared" si="0"/>
        <v>1.1-00-2301_236004_23436610</v>
      </c>
      <c r="B20" s="135" t="s">
        <v>295</v>
      </c>
      <c r="C20" s="135" t="s">
        <v>26</v>
      </c>
      <c r="D20" s="136" t="s">
        <v>410</v>
      </c>
      <c r="E20" s="136">
        <v>1</v>
      </c>
      <c r="F20" s="135" t="s">
        <v>313</v>
      </c>
      <c r="G20" s="136">
        <v>1.3</v>
      </c>
      <c r="H20" s="135" t="s">
        <v>314</v>
      </c>
      <c r="I20" s="135" t="s">
        <v>15</v>
      </c>
      <c r="J20" s="135" t="s">
        <v>16</v>
      </c>
      <c r="K20" s="135" t="s">
        <v>17</v>
      </c>
      <c r="L20" s="135" t="s">
        <v>307</v>
      </c>
      <c r="M20" s="135">
        <v>6</v>
      </c>
      <c r="N20" s="135" t="s">
        <v>19</v>
      </c>
      <c r="O20" s="135" t="s">
        <v>407</v>
      </c>
      <c r="P20" s="135" t="s">
        <v>315</v>
      </c>
      <c r="Q20" s="152" t="s">
        <v>106</v>
      </c>
      <c r="R20" s="152" t="s">
        <v>302</v>
      </c>
      <c r="S20" s="152" t="s">
        <v>216</v>
      </c>
      <c r="T20" s="152">
        <v>4</v>
      </c>
      <c r="U20" s="152" t="s">
        <v>217</v>
      </c>
      <c r="V20" s="135">
        <v>3000</v>
      </c>
      <c r="W20" s="135" t="s">
        <v>104</v>
      </c>
      <c r="X20" s="135">
        <v>3600</v>
      </c>
      <c r="Y20" s="135">
        <v>3661</v>
      </c>
      <c r="Z20" s="135" t="s">
        <v>233</v>
      </c>
      <c r="AA20" s="136">
        <v>0</v>
      </c>
      <c r="AB20" s="135" t="s">
        <v>23</v>
      </c>
      <c r="AC20" s="137">
        <v>7515784</v>
      </c>
    </row>
    <row r="21" spans="1:29" ht="12.75" hidden="1" customHeight="1" x14ac:dyDescent="0.25">
      <c r="A21" s="154" t="str">
        <f t="shared" si="0"/>
        <v>1.1-00-2301_235005_23538210</v>
      </c>
      <c r="B21" s="135" t="s">
        <v>295</v>
      </c>
      <c r="C21" s="135" t="s">
        <v>26</v>
      </c>
      <c r="D21" s="136" t="s">
        <v>410</v>
      </c>
      <c r="E21" s="136">
        <v>1</v>
      </c>
      <c r="F21" s="135" t="s">
        <v>313</v>
      </c>
      <c r="G21" s="136">
        <v>1.3</v>
      </c>
      <c r="H21" s="135" t="s">
        <v>314</v>
      </c>
      <c r="I21" s="135" t="s">
        <v>15</v>
      </c>
      <c r="J21" s="135" t="s">
        <v>16</v>
      </c>
      <c r="K21" s="135" t="s">
        <v>17</v>
      </c>
      <c r="L21" s="135" t="s">
        <v>307</v>
      </c>
      <c r="M21" s="135">
        <v>5</v>
      </c>
      <c r="N21" s="135" t="s">
        <v>53</v>
      </c>
      <c r="O21" s="135" t="s">
        <v>407</v>
      </c>
      <c r="P21" s="135" t="s">
        <v>315</v>
      </c>
      <c r="Q21" s="152" t="s">
        <v>106</v>
      </c>
      <c r="R21" s="152" t="s">
        <v>303</v>
      </c>
      <c r="S21" s="152" t="s">
        <v>1078</v>
      </c>
      <c r="T21" s="152">
        <v>5</v>
      </c>
      <c r="U21" s="152" t="s">
        <v>235</v>
      </c>
      <c r="V21" s="135">
        <v>3000</v>
      </c>
      <c r="W21" s="135" t="s">
        <v>104</v>
      </c>
      <c r="X21" s="135">
        <v>3800</v>
      </c>
      <c r="Y21" s="135">
        <v>3821</v>
      </c>
      <c r="Z21" s="135" t="s">
        <v>121</v>
      </c>
      <c r="AA21" s="136">
        <v>0</v>
      </c>
      <c r="AB21" s="135" t="s">
        <v>23</v>
      </c>
      <c r="AC21" s="137">
        <v>500000</v>
      </c>
    </row>
    <row r="22" spans="1:29" ht="12.75" hidden="1" customHeight="1" x14ac:dyDescent="0.25">
      <c r="A22" s="154" t="str">
        <f t="shared" si="0"/>
        <v>1.1-00-2301_236006_23633910</v>
      </c>
      <c r="B22" s="135" t="s">
        <v>295</v>
      </c>
      <c r="C22" s="135" t="s">
        <v>26</v>
      </c>
      <c r="D22" s="136" t="s">
        <v>410</v>
      </c>
      <c r="E22" s="136">
        <v>1</v>
      </c>
      <c r="F22" s="135" t="s">
        <v>313</v>
      </c>
      <c r="G22" s="136">
        <v>1.3</v>
      </c>
      <c r="H22" s="135" t="s">
        <v>314</v>
      </c>
      <c r="I22" s="135" t="s">
        <v>15</v>
      </c>
      <c r="J22" s="135" t="s">
        <v>16</v>
      </c>
      <c r="K22" s="135" t="s">
        <v>171</v>
      </c>
      <c r="L22" s="135" t="s">
        <v>306</v>
      </c>
      <c r="M22" s="135">
        <v>6</v>
      </c>
      <c r="N22" s="135" t="s">
        <v>19</v>
      </c>
      <c r="O22" s="135" t="s">
        <v>407</v>
      </c>
      <c r="P22" s="135" t="s">
        <v>315</v>
      </c>
      <c r="Q22" s="152" t="s">
        <v>106</v>
      </c>
      <c r="R22" s="152" t="s">
        <v>304</v>
      </c>
      <c r="S22" s="152" t="s">
        <v>1077</v>
      </c>
      <c r="T22" s="152">
        <v>6</v>
      </c>
      <c r="U22" s="152" t="s">
        <v>218</v>
      </c>
      <c r="V22" s="135">
        <v>3000</v>
      </c>
      <c r="W22" s="135" t="s">
        <v>104</v>
      </c>
      <c r="X22" s="135">
        <v>3300</v>
      </c>
      <c r="Y22" s="135">
        <v>3391</v>
      </c>
      <c r="Z22" s="135" t="s">
        <v>202</v>
      </c>
      <c r="AA22" s="136">
        <v>0</v>
      </c>
      <c r="AB22" s="135" t="s">
        <v>23</v>
      </c>
      <c r="AC22" s="137">
        <v>1570000</v>
      </c>
    </row>
    <row r="23" spans="1:29" ht="12.75" hidden="1" customHeight="1" x14ac:dyDescent="0.25">
      <c r="A23" s="154" t="str">
        <f t="shared" si="0"/>
        <v>1.1-00-2302_231007_23734110</v>
      </c>
      <c r="B23" s="135" t="s">
        <v>295</v>
      </c>
      <c r="C23" s="135" t="s">
        <v>26</v>
      </c>
      <c r="D23" s="136" t="s">
        <v>410</v>
      </c>
      <c r="E23" s="136">
        <v>1</v>
      </c>
      <c r="F23" s="135" t="s">
        <v>313</v>
      </c>
      <c r="G23" s="136">
        <v>1.3</v>
      </c>
      <c r="H23" s="135" t="s">
        <v>314</v>
      </c>
      <c r="I23" s="135" t="s">
        <v>15</v>
      </c>
      <c r="J23" s="135" t="s">
        <v>16</v>
      </c>
      <c r="K23" s="135" t="s">
        <v>91</v>
      </c>
      <c r="L23" s="135" t="s">
        <v>322</v>
      </c>
      <c r="M23" s="135">
        <v>1</v>
      </c>
      <c r="N23" s="135" t="s">
        <v>74</v>
      </c>
      <c r="O23" s="135" t="s">
        <v>407</v>
      </c>
      <c r="P23" s="135" t="s">
        <v>338</v>
      </c>
      <c r="Q23" s="152" t="s">
        <v>73</v>
      </c>
      <c r="R23" s="152" t="s">
        <v>318</v>
      </c>
      <c r="S23" s="152" t="s">
        <v>102</v>
      </c>
      <c r="T23" s="152">
        <v>7</v>
      </c>
      <c r="U23" s="152" t="s">
        <v>103</v>
      </c>
      <c r="V23" s="135">
        <v>3000</v>
      </c>
      <c r="W23" s="135" t="s">
        <v>104</v>
      </c>
      <c r="X23" s="135">
        <v>3400</v>
      </c>
      <c r="Y23" s="135">
        <v>3411</v>
      </c>
      <c r="Z23" s="135" t="s">
        <v>105</v>
      </c>
      <c r="AA23" s="136">
        <v>0</v>
      </c>
      <c r="AB23" s="135" t="s">
        <v>23</v>
      </c>
      <c r="AC23" s="137">
        <v>500000</v>
      </c>
    </row>
    <row r="24" spans="1:29" ht="12.75" hidden="1" customHeight="1" x14ac:dyDescent="0.25">
      <c r="A24" s="154" t="str">
        <f t="shared" si="0"/>
        <v>1.1-00-2302_231007_23844518</v>
      </c>
      <c r="B24" s="135" t="s">
        <v>295</v>
      </c>
      <c r="C24" s="135" t="s">
        <v>26</v>
      </c>
      <c r="D24" s="136" t="s">
        <v>410</v>
      </c>
      <c r="E24" s="136">
        <v>1</v>
      </c>
      <c r="F24" s="135" t="s">
        <v>313</v>
      </c>
      <c r="G24" s="136">
        <v>1.3</v>
      </c>
      <c r="H24" s="135" t="s">
        <v>314</v>
      </c>
      <c r="I24" s="135" t="s">
        <v>15</v>
      </c>
      <c r="J24" s="135" t="s">
        <v>16</v>
      </c>
      <c r="K24" s="135" t="s">
        <v>51</v>
      </c>
      <c r="L24" s="135" t="s">
        <v>323</v>
      </c>
      <c r="M24" s="135">
        <v>1</v>
      </c>
      <c r="N24" s="135" t="s">
        <v>74</v>
      </c>
      <c r="O24" s="135" t="s">
        <v>407</v>
      </c>
      <c r="P24" s="135" t="s">
        <v>338</v>
      </c>
      <c r="Q24" s="152" t="s">
        <v>73</v>
      </c>
      <c r="R24" s="152" t="s">
        <v>318</v>
      </c>
      <c r="S24" s="152" t="s">
        <v>102</v>
      </c>
      <c r="T24" s="152">
        <v>8</v>
      </c>
      <c r="U24" s="152" t="s">
        <v>124</v>
      </c>
      <c r="V24" s="135">
        <v>4000</v>
      </c>
      <c r="W24" s="135" t="s">
        <v>122</v>
      </c>
      <c r="X24" s="135">
        <v>4400</v>
      </c>
      <c r="Y24" s="135">
        <v>4451</v>
      </c>
      <c r="Z24" s="135" t="s">
        <v>125</v>
      </c>
      <c r="AA24" s="136">
        <v>8</v>
      </c>
      <c r="AB24" s="135" t="s">
        <v>126</v>
      </c>
      <c r="AC24" s="137">
        <v>700000</v>
      </c>
    </row>
    <row r="25" spans="1:29" ht="12.75" hidden="1" customHeight="1" x14ac:dyDescent="0.25">
      <c r="A25" s="154" t="str">
        <f t="shared" si="0"/>
        <v>1.1-00-2302_231007_23844519</v>
      </c>
      <c r="B25" s="135" t="s">
        <v>295</v>
      </c>
      <c r="C25" s="135" t="s">
        <v>26</v>
      </c>
      <c r="D25" s="136" t="s">
        <v>410</v>
      </c>
      <c r="E25" s="136">
        <v>1</v>
      </c>
      <c r="F25" s="135" t="s">
        <v>313</v>
      </c>
      <c r="G25" s="136">
        <v>1.3</v>
      </c>
      <c r="H25" s="135" t="s">
        <v>314</v>
      </c>
      <c r="I25" s="135" t="s">
        <v>15</v>
      </c>
      <c r="J25" s="135" t="s">
        <v>16</v>
      </c>
      <c r="K25" s="135" t="s">
        <v>51</v>
      </c>
      <c r="L25" s="135" t="s">
        <v>323</v>
      </c>
      <c r="M25" s="135">
        <v>1</v>
      </c>
      <c r="N25" s="135" t="s">
        <v>74</v>
      </c>
      <c r="O25" s="135" t="s">
        <v>407</v>
      </c>
      <c r="P25" s="135" t="s">
        <v>338</v>
      </c>
      <c r="Q25" s="152" t="s">
        <v>73</v>
      </c>
      <c r="R25" s="152" t="s">
        <v>318</v>
      </c>
      <c r="S25" s="152" t="s">
        <v>102</v>
      </c>
      <c r="T25" s="152">
        <v>8</v>
      </c>
      <c r="U25" s="152" t="s">
        <v>124</v>
      </c>
      <c r="V25" s="135">
        <v>4000</v>
      </c>
      <c r="W25" s="135" t="s">
        <v>122</v>
      </c>
      <c r="X25" s="135">
        <v>4400</v>
      </c>
      <c r="Y25" s="135">
        <v>4451</v>
      </c>
      <c r="Z25" s="135" t="s">
        <v>125</v>
      </c>
      <c r="AA25" s="136">
        <v>9</v>
      </c>
      <c r="AB25" s="135" t="s">
        <v>129</v>
      </c>
      <c r="AC25" s="137">
        <v>210000</v>
      </c>
    </row>
    <row r="26" spans="1:29" ht="12.75" hidden="1" customHeight="1" x14ac:dyDescent="0.25">
      <c r="A26" s="154" t="str">
        <f t="shared" si="0"/>
        <v>1.1-00-2302_231007_238445110</v>
      </c>
      <c r="B26" s="135" t="s">
        <v>295</v>
      </c>
      <c r="C26" s="135" t="s">
        <v>26</v>
      </c>
      <c r="D26" s="136" t="s">
        <v>410</v>
      </c>
      <c r="E26" s="136">
        <v>1</v>
      </c>
      <c r="F26" s="135" t="s">
        <v>313</v>
      </c>
      <c r="G26" s="136">
        <v>1.3</v>
      </c>
      <c r="H26" s="135" t="s">
        <v>314</v>
      </c>
      <c r="I26" s="135" t="s">
        <v>15</v>
      </c>
      <c r="J26" s="135" t="s">
        <v>16</v>
      </c>
      <c r="K26" s="135" t="s">
        <v>51</v>
      </c>
      <c r="L26" s="135" t="s">
        <v>323</v>
      </c>
      <c r="M26" s="135">
        <v>1</v>
      </c>
      <c r="N26" s="135" t="s">
        <v>74</v>
      </c>
      <c r="O26" s="135" t="s">
        <v>407</v>
      </c>
      <c r="P26" s="135" t="s">
        <v>338</v>
      </c>
      <c r="Q26" s="152" t="s">
        <v>73</v>
      </c>
      <c r="R26" s="152" t="s">
        <v>318</v>
      </c>
      <c r="S26" s="152" t="s">
        <v>102</v>
      </c>
      <c r="T26" s="152">
        <v>8</v>
      </c>
      <c r="U26" s="152" t="s">
        <v>124</v>
      </c>
      <c r="V26" s="135">
        <v>4000</v>
      </c>
      <c r="W26" s="135" t="s">
        <v>122</v>
      </c>
      <c r="X26" s="135">
        <v>4400</v>
      </c>
      <c r="Y26" s="135">
        <v>4451</v>
      </c>
      <c r="Z26" s="135" t="s">
        <v>125</v>
      </c>
      <c r="AA26" s="136">
        <v>10</v>
      </c>
      <c r="AB26" s="135" t="s">
        <v>404</v>
      </c>
      <c r="AC26" s="137">
        <v>50000</v>
      </c>
    </row>
    <row r="27" spans="1:29" ht="12.75" hidden="1" customHeight="1" x14ac:dyDescent="0.25">
      <c r="A27" s="154" t="str">
        <f t="shared" si="0"/>
        <v>1.1-00-2302_231007_23944810</v>
      </c>
      <c r="B27" s="135" t="s">
        <v>295</v>
      </c>
      <c r="C27" s="135" t="s">
        <v>26</v>
      </c>
      <c r="D27" s="136" t="s">
        <v>410</v>
      </c>
      <c r="E27" s="136">
        <v>1</v>
      </c>
      <c r="F27" s="135" t="s">
        <v>313</v>
      </c>
      <c r="G27" s="136">
        <v>1.3</v>
      </c>
      <c r="H27" s="135" t="s">
        <v>314</v>
      </c>
      <c r="I27" s="135" t="s">
        <v>15</v>
      </c>
      <c r="J27" s="135" t="s">
        <v>16</v>
      </c>
      <c r="K27" s="135" t="s">
        <v>329</v>
      </c>
      <c r="L27" s="135" t="s">
        <v>330</v>
      </c>
      <c r="M27" s="135">
        <v>1</v>
      </c>
      <c r="N27" s="135" t="s">
        <v>74</v>
      </c>
      <c r="O27" s="135" t="s">
        <v>407</v>
      </c>
      <c r="P27" s="135" t="s">
        <v>338</v>
      </c>
      <c r="Q27" s="152" t="s">
        <v>73</v>
      </c>
      <c r="R27" s="152" t="s">
        <v>318</v>
      </c>
      <c r="S27" s="152" t="s">
        <v>102</v>
      </c>
      <c r="T27" s="152">
        <v>9</v>
      </c>
      <c r="U27" s="152" t="s">
        <v>138</v>
      </c>
      <c r="V27" s="135">
        <v>4000</v>
      </c>
      <c r="W27" s="135" t="s">
        <v>122</v>
      </c>
      <c r="X27" s="135">
        <v>4400</v>
      </c>
      <c r="Y27" s="135">
        <v>4481</v>
      </c>
      <c r="Z27" s="135" t="s">
        <v>137</v>
      </c>
      <c r="AA27" s="136">
        <v>0</v>
      </c>
      <c r="AB27" s="135" t="s">
        <v>23</v>
      </c>
      <c r="AC27" s="137">
        <v>500000</v>
      </c>
    </row>
    <row r="28" spans="1:29" ht="12.75" hidden="1" customHeight="1" x14ac:dyDescent="0.25">
      <c r="A28" s="154" t="str">
        <f t="shared" si="0"/>
        <v>1.1-00-2302_231008_2310441111</v>
      </c>
      <c r="B28" s="135" t="s">
        <v>295</v>
      </c>
      <c r="C28" s="135" t="s">
        <v>26</v>
      </c>
      <c r="D28" s="136" t="s">
        <v>410</v>
      </c>
      <c r="E28" s="136">
        <v>2</v>
      </c>
      <c r="F28" s="135" t="s">
        <v>327</v>
      </c>
      <c r="G28" s="136">
        <v>2.2000000000000002</v>
      </c>
      <c r="H28" s="135" t="s">
        <v>328</v>
      </c>
      <c r="I28" s="135" t="s">
        <v>139</v>
      </c>
      <c r="J28" s="135" t="s">
        <v>140</v>
      </c>
      <c r="K28" s="135" t="s">
        <v>75</v>
      </c>
      <c r="L28" s="135" t="s">
        <v>324</v>
      </c>
      <c r="M28" s="135">
        <v>1</v>
      </c>
      <c r="N28" s="135" t="s">
        <v>74</v>
      </c>
      <c r="O28" s="135" t="s">
        <v>407</v>
      </c>
      <c r="P28" s="135" t="s">
        <v>338</v>
      </c>
      <c r="Q28" s="152" t="s">
        <v>73</v>
      </c>
      <c r="R28" s="152" t="s">
        <v>319</v>
      </c>
      <c r="S28" s="152" t="s">
        <v>141</v>
      </c>
      <c r="T28" s="152">
        <v>10</v>
      </c>
      <c r="U28" s="152" t="s">
        <v>142</v>
      </c>
      <c r="V28" s="135">
        <v>4000</v>
      </c>
      <c r="W28" s="135" t="s">
        <v>122</v>
      </c>
      <c r="X28" s="135">
        <v>4400</v>
      </c>
      <c r="Y28" s="135">
        <v>4411</v>
      </c>
      <c r="Z28" s="135" t="s">
        <v>143</v>
      </c>
      <c r="AA28" s="136">
        <v>11</v>
      </c>
      <c r="AB28" s="135" t="s">
        <v>412</v>
      </c>
      <c r="AC28" s="137">
        <v>3432000</v>
      </c>
    </row>
    <row r="29" spans="1:29" ht="12.75" hidden="1" customHeight="1" x14ac:dyDescent="0.25">
      <c r="A29" s="154" t="str">
        <f t="shared" si="0"/>
        <v>1.1-00-2302_231008_2310441112</v>
      </c>
      <c r="B29" s="135" t="s">
        <v>295</v>
      </c>
      <c r="C29" s="135" t="s">
        <v>26</v>
      </c>
      <c r="D29" s="136" t="s">
        <v>410</v>
      </c>
      <c r="E29" s="136">
        <v>2</v>
      </c>
      <c r="F29" s="135" t="s">
        <v>327</v>
      </c>
      <c r="G29" s="136">
        <v>2.2000000000000002</v>
      </c>
      <c r="H29" s="135" t="s">
        <v>328</v>
      </c>
      <c r="I29" s="135" t="s">
        <v>139</v>
      </c>
      <c r="J29" s="135" t="s">
        <v>140</v>
      </c>
      <c r="K29" s="135" t="s">
        <v>75</v>
      </c>
      <c r="L29" s="135" t="s">
        <v>324</v>
      </c>
      <c r="M29" s="135">
        <v>1</v>
      </c>
      <c r="N29" s="135" t="s">
        <v>74</v>
      </c>
      <c r="O29" s="135" t="s">
        <v>407</v>
      </c>
      <c r="P29" s="135" t="s">
        <v>338</v>
      </c>
      <c r="Q29" s="152" t="s">
        <v>73</v>
      </c>
      <c r="R29" s="152" t="s">
        <v>319</v>
      </c>
      <c r="S29" s="152" t="s">
        <v>141</v>
      </c>
      <c r="T29" s="152">
        <v>10</v>
      </c>
      <c r="U29" s="152" t="s">
        <v>142</v>
      </c>
      <c r="V29" s="135">
        <v>4000</v>
      </c>
      <c r="W29" s="135" t="s">
        <v>122</v>
      </c>
      <c r="X29" s="135">
        <v>4400</v>
      </c>
      <c r="Y29" s="135">
        <v>4411</v>
      </c>
      <c r="Z29" s="135" t="s">
        <v>143</v>
      </c>
      <c r="AA29" s="136">
        <v>12</v>
      </c>
      <c r="AB29" s="135" t="s">
        <v>150</v>
      </c>
      <c r="AC29" s="137">
        <v>1000000</v>
      </c>
    </row>
    <row r="30" spans="1:29" ht="12.75" hidden="1" customHeight="1" x14ac:dyDescent="0.25">
      <c r="A30" s="154" t="str">
        <f t="shared" si="0"/>
        <v>1.1-00-2302_233009_231122110</v>
      </c>
      <c r="B30" s="135" t="s">
        <v>295</v>
      </c>
      <c r="C30" s="135" t="s">
        <v>26</v>
      </c>
      <c r="D30" s="136" t="s">
        <v>410</v>
      </c>
      <c r="E30" s="136">
        <v>1</v>
      </c>
      <c r="F30" s="135" t="s">
        <v>313</v>
      </c>
      <c r="G30" s="136">
        <v>1.7</v>
      </c>
      <c r="H30" s="135" t="s">
        <v>326</v>
      </c>
      <c r="I30" s="135" t="s">
        <v>112</v>
      </c>
      <c r="J30" s="135" t="s">
        <v>113</v>
      </c>
      <c r="K30" s="135" t="s">
        <v>17</v>
      </c>
      <c r="L30" s="135" t="s">
        <v>307</v>
      </c>
      <c r="M30" s="135">
        <v>3</v>
      </c>
      <c r="N30" s="135" t="s">
        <v>61</v>
      </c>
      <c r="O30" s="135" t="s">
        <v>407</v>
      </c>
      <c r="P30" s="135" t="s">
        <v>338</v>
      </c>
      <c r="Q30" s="152" t="s">
        <v>73</v>
      </c>
      <c r="R30" s="152" t="s">
        <v>320</v>
      </c>
      <c r="S30" s="152" t="s">
        <v>1080</v>
      </c>
      <c r="T30" s="152">
        <v>11</v>
      </c>
      <c r="U30" s="152" t="s">
        <v>114</v>
      </c>
      <c r="V30" s="135">
        <v>2000</v>
      </c>
      <c r="W30" s="135" t="s">
        <v>45</v>
      </c>
      <c r="X30" s="135">
        <v>2200</v>
      </c>
      <c r="Y30" s="135">
        <v>2211</v>
      </c>
      <c r="Z30" s="135" t="s">
        <v>96</v>
      </c>
      <c r="AA30" s="136">
        <v>0</v>
      </c>
      <c r="AB30" s="135" t="s">
        <v>23</v>
      </c>
      <c r="AC30" s="137">
        <v>150000</v>
      </c>
    </row>
    <row r="31" spans="1:29" ht="12.75" hidden="1" customHeight="1" x14ac:dyDescent="0.25">
      <c r="A31" s="154" t="str">
        <f t="shared" si="0"/>
        <v>1.1-00-2302_233009_231124610</v>
      </c>
      <c r="B31" s="135" t="s">
        <v>295</v>
      </c>
      <c r="C31" s="135" t="s">
        <v>26</v>
      </c>
      <c r="D31" s="136" t="s">
        <v>410</v>
      </c>
      <c r="E31" s="136">
        <v>1</v>
      </c>
      <c r="F31" s="135" t="s">
        <v>313</v>
      </c>
      <c r="G31" s="136">
        <v>1.7</v>
      </c>
      <c r="H31" s="135" t="s">
        <v>326</v>
      </c>
      <c r="I31" s="135" t="s">
        <v>112</v>
      </c>
      <c r="J31" s="135" t="s">
        <v>113</v>
      </c>
      <c r="K31" s="135" t="s">
        <v>17</v>
      </c>
      <c r="L31" s="135" t="s">
        <v>307</v>
      </c>
      <c r="M31" s="135">
        <v>3</v>
      </c>
      <c r="N31" s="135" t="s">
        <v>61</v>
      </c>
      <c r="O31" s="135" t="s">
        <v>407</v>
      </c>
      <c r="P31" s="135" t="s">
        <v>338</v>
      </c>
      <c r="Q31" s="152" t="s">
        <v>73</v>
      </c>
      <c r="R31" s="152" t="s">
        <v>320</v>
      </c>
      <c r="S31" s="152" t="s">
        <v>1080</v>
      </c>
      <c r="T31" s="152">
        <v>11</v>
      </c>
      <c r="U31" s="152" t="s">
        <v>114</v>
      </c>
      <c r="V31" s="135">
        <v>2000</v>
      </c>
      <c r="W31" s="135" t="s">
        <v>45</v>
      </c>
      <c r="X31" s="135">
        <v>2400</v>
      </c>
      <c r="Y31" s="135">
        <v>2461</v>
      </c>
      <c r="Z31" s="135" t="s">
        <v>132</v>
      </c>
      <c r="AA31" s="136">
        <v>0</v>
      </c>
      <c r="AB31" s="135" t="s">
        <v>23</v>
      </c>
      <c r="AC31" s="137">
        <v>1000</v>
      </c>
    </row>
    <row r="32" spans="1:29" ht="12.75" hidden="1" customHeight="1" x14ac:dyDescent="0.25">
      <c r="A32" s="154" t="str">
        <f t="shared" si="0"/>
        <v>1.1-00-2302_233009_231124710</v>
      </c>
      <c r="B32" s="135" t="s">
        <v>295</v>
      </c>
      <c r="C32" s="135" t="s">
        <v>26</v>
      </c>
      <c r="D32" s="136" t="s">
        <v>410</v>
      </c>
      <c r="E32" s="136">
        <v>1</v>
      </c>
      <c r="F32" s="135" t="s">
        <v>313</v>
      </c>
      <c r="G32" s="136">
        <v>1.7</v>
      </c>
      <c r="H32" s="135" t="s">
        <v>326</v>
      </c>
      <c r="I32" s="135" t="s">
        <v>112</v>
      </c>
      <c r="J32" s="135" t="s">
        <v>113</v>
      </c>
      <c r="K32" s="135" t="s">
        <v>17</v>
      </c>
      <c r="L32" s="135" t="s">
        <v>307</v>
      </c>
      <c r="M32" s="135">
        <v>3</v>
      </c>
      <c r="N32" s="135" t="s">
        <v>61</v>
      </c>
      <c r="O32" s="135" t="s">
        <v>407</v>
      </c>
      <c r="P32" s="135" t="s">
        <v>338</v>
      </c>
      <c r="Q32" s="152" t="s">
        <v>73</v>
      </c>
      <c r="R32" s="152" t="s">
        <v>320</v>
      </c>
      <c r="S32" s="152" t="s">
        <v>1080</v>
      </c>
      <c r="T32" s="152">
        <v>11</v>
      </c>
      <c r="U32" s="152" t="s">
        <v>114</v>
      </c>
      <c r="V32" s="135">
        <v>2000</v>
      </c>
      <c r="W32" s="135" t="s">
        <v>45</v>
      </c>
      <c r="X32" s="135">
        <v>2400</v>
      </c>
      <c r="Y32" s="135">
        <v>2471</v>
      </c>
      <c r="Z32" s="135" t="s">
        <v>144</v>
      </c>
      <c r="AA32" s="136">
        <v>0</v>
      </c>
      <c r="AB32" s="135" t="s">
        <v>23</v>
      </c>
      <c r="AC32" s="137">
        <v>2000</v>
      </c>
    </row>
    <row r="33" spans="1:29" ht="12.75" hidden="1" customHeight="1" x14ac:dyDescent="0.25">
      <c r="A33" s="154" t="str">
        <f t="shared" si="0"/>
        <v>1.1-00-2302_233009_231129610</v>
      </c>
      <c r="B33" s="135" t="s">
        <v>295</v>
      </c>
      <c r="C33" s="135" t="s">
        <v>26</v>
      </c>
      <c r="D33" s="136" t="s">
        <v>410</v>
      </c>
      <c r="E33" s="136">
        <v>1</v>
      </c>
      <c r="F33" s="135" t="s">
        <v>313</v>
      </c>
      <c r="G33" s="136">
        <v>1.7</v>
      </c>
      <c r="H33" s="135" t="s">
        <v>326</v>
      </c>
      <c r="I33" s="135" t="s">
        <v>112</v>
      </c>
      <c r="J33" s="135" t="s">
        <v>113</v>
      </c>
      <c r="K33" s="135" t="s">
        <v>17</v>
      </c>
      <c r="L33" s="135" t="s">
        <v>307</v>
      </c>
      <c r="M33" s="135">
        <v>3</v>
      </c>
      <c r="N33" s="135" t="s">
        <v>61</v>
      </c>
      <c r="O33" s="135" t="s">
        <v>407</v>
      </c>
      <c r="P33" s="135" t="s">
        <v>338</v>
      </c>
      <c r="Q33" s="152" t="s">
        <v>73</v>
      </c>
      <c r="R33" s="152" t="s">
        <v>320</v>
      </c>
      <c r="S33" s="152" t="s">
        <v>1080</v>
      </c>
      <c r="T33" s="152">
        <v>11</v>
      </c>
      <c r="U33" s="152" t="s">
        <v>114</v>
      </c>
      <c r="V33" s="135">
        <v>2000</v>
      </c>
      <c r="W33" s="135" t="s">
        <v>45</v>
      </c>
      <c r="X33" s="135">
        <v>2900</v>
      </c>
      <c r="Y33" s="135">
        <v>2961</v>
      </c>
      <c r="Z33" s="135" t="s">
        <v>180</v>
      </c>
      <c r="AA33" s="136">
        <v>0</v>
      </c>
      <c r="AB33" s="135" t="s">
        <v>23</v>
      </c>
      <c r="AC33" s="137">
        <v>45000</v>
      </c>
    </row>
    <row r="34" spans="1:29" ht="12.75" hidden="1" customHeight="1" x14ac:dyDescent="0.25">
      <c r="A34" s="154" t="str">
        <f t="shared" si="0"/>
        <v>1.1-00-2302_233009_231135710</v>
      </c>
      <c r="B34" s="135" t="s">
        <v>295</v>
      </c>
      <c r="C34" s="135" t="s">
        <v>26</v>
      </c>
      <c r="D34" s="136" t="s">
        <v>410</v>
      </c>
      <c r="E34" s="136">
        <v>1</v>
      </c>
      <c r="F34" s="135" t="s">
        <v>313</v>
      </c>
      <c r="G34" s="136">
        <v>1.7</v>
      </c>
      <c r="H34" s="135" t="s">
        <v>326</v>
      </c>
      <c r="I34" s="135" t="s">
        <v>112</v>
      </c>
      <c r="J34" s="135" t="s">
        <v>113</v>
      </c>
      <c r="K34" s="135" t="s">
        <v>17</v>
      </c>
      <c r="L34" s="135" t="s">
        <v>307</v>
      </c>
      <c r="M34" s="135">
        <v>3</v>
      </c>
      <c r="N34" s="135" t="s">
        <v>61</v>
      </c>
      <c r="O34" s="135" t="s">
        <v>407</v>
      </c>
      <c r="P34" s="135" t="s">
        <v>338</v>
      </c>
      <c r="Q34" s="152" t="s">
        <v>73</v>
      </c>
      <c r="R34" s="152" t="s">
        <v>320</v>
      </c>
      <c r="S34" s="152" t="s">
        <v>1080</v>
      </c>
      <c r="T34" s="152">
        <v>11</v>
      </c>
      <c r="U34" s="152" t="s">
        <v>114</v>
      </c>
      <c r="V34" s="135">
        <v>3000</v>
      </c>
      <c r="W34" s="135" t="s">
        <v>104</v>
      </c>
      <c r="X34" s="135">
        <v>3500</v>
      </c>
      <c r="Y34" s="135">
        <v>3571</v>
      </c>
      <c r="Z34" s="135" t="s">
        <v>188</v>
      </c>
      <c r="AA34" s="136">
        <v>0</v>
      </c>
      <c r="AB34" s="135" t="s">
        <v>23</v>
      </c>
      <c r="AC34" s="137">
        <v>50000</v>
      </c>
    </row>
    <row r="35" spans="1:29" ht="12.75" hidden="1" customHeight="1" x14ac:dyDescent="0.25">
      <c r="A35" s="154" t="str">
        <f t="shared" si="0"/>
        <v>1.1-00-2302_233009_231225310</v>
      </c>
      <c r="B35" s="135" t="s">
        <v>295</v>
      </c>
      <c r="C35" s="135" t="s">
        <v>26</v>
      </c>
      <c r="D35" s="136" t="s">
        <v>410</v>
      </c>
      <c r="E35" s="136">
        <v>1</v>
      </c>
      <c r="F35" s="135" t="s">
        <v>313</v>
      </c>
      <c r="G35" s="136">
        <v>1.7</v>
      </c>
      <c r="H35" s="135" t="s">
        <v>326</v>
      </c>
      <c r="I35" s="135" t="s">
        <v>112</v>
      </c>
      <c r="J35" s="135" t="s">
        <v>113</v>
      </c>
      <c r="K35" s="135" t="s">
        <v>17</v>
      </c>
      <c r="L35" s="135" t="s">
        <v>307</v>
      </c>
      <c r="M35" s="135">
        <v>3</v>
      </c>
      <c r="N35" s="135" t="s">
        <v>61</v>
      </c>
      <c r="O35" s="135" t="s">
        <v>407</v>
      </c>
      <c r="P35" s="135" t="s">
        <v>338</v>
      </c>
      <c r="Q35" s="152" t="s">
        <v>73</v>
      </c>
      <c r="R35" s="152" t="s">
        <v>320</v>
      </c>
      <c r="S35" s="152" t="s">
        <v>1080</v>
      </c>
      <c r="T35" s="152">
        <v>12</v>
      </c>
      <c r="U35" s="152" t="s">
        <v>162</v>
      </c>
      <c r="V35" s="135">
        <v>2000</v>
      </c>
      <c r="W35" s="135" t="s">
        <v>45</v>
      </c>
      <c r="X35" s="135">
        <v>2500</v>
      </c>
      <c r="Y35" s="135">
        <v>2531</v>
      </c>
      <c r="Z35" s="135" t="s">
        <v>161</v>
      </c>
      <c r="AA35" s="136">
        <v>0</v>
      </c>
      <c r="AB35" s="135" t="s">
        <v>23</v>
      </c>
      <c r="AC35" s="137">
        <v>50000</v>
      </c>
    </row>
    <row r="36" spans="1:29" ht="12.75" hidden="1" customHeight="1" x14ac:dyDescent="0.25">
      <c r="A36" s="154" t="str">
        <f t="shared" si="0"/>
        <v>1.1-00-2302_233009_231225410</v>
      </c>
      <c r="B36" s="135" t="s">
        <v>295</v>
      </c>
      <c r="C36" s="135" t="s">
        <v>26</v>
      </c>
      <c r="D36" s="136" t="s">
        <v>410</v>
      </c>
      <c r="E36" s="136">
        <v>1</v>
      </c>
      <c r="F36" s="135" t="s">
        <v>313</v>
      </c>
      <c r="G36" s="136">
        <v>1.7</v>
      </c>
      <c r="H36" s="135" t="s">
        <v>326</v>
      </c>
      <c r="I36" s="135" t="s">
        <v>112</v>
      </c>
      <c r="J36" s="135" t="s">
        <v>113</v>
      </c>
      <c r="K36" s="135" t="s">
        <v>17</v>
      </c>
      <c r="L36" s="135" t="s">
        <v>307</v>
      </c>
      <c r="M36" s="135">
        <v>3</v>
      </c>
      <c r="N36" s="135" t="s">
        <v>61</v>
      </c>
      <c r="O36" s="135" t="s">
        <v>407</v>
      </c>
      <c r="P36" s="135" t="s">
        <v>338</v>
      </c>
      <c r="Q36" s="152" t="s">
        <v>73</v>
      </c>
      <c r="R36" s="152" t="s">
        <v>320</v>
      </c>
      <c r="S36" s="152" t="s">
        <v>1080</v>
      </c>
      <c r="T36" s="152">
        <v>12</v>
      </c>
      <c r="U36" s="152" t="s">
        <v>162</v>
      </c>
      <c r="V36" s="135">
        <v>2000</v>
      </c>
      <c r="W36" s="135" t="s">
        <v>45</v>
      </c>
      <c r="X36" s="135">
        <v>2500</v>
      </c>
      <c r="Y36" s="135">
        <v>2541</v>
      </c>
      <c r="Z36" s="135" t="s">
        <v>163</v>
      </c>
      <c r="AA36" s="136">
        <v>0</v>
      </c>
      <c r="AB36" s="135" t="s">
        <v>23</v>
      </c>
      <c r="AC36" s="137">
        <v>52000</v>
      </c>
    </row>
    <row r="37" spans="1:29" ht="12.75" hidden="1" customHeight="1" x14ac:dyDescent="0.25">
      <c r="A37" s="154" t="str">
        <f t="shared" si="0"/>
        <v>1.1-00-2302_233009_231227210</v>
      </c>
      <c r="B37" s="135" t="s">
        <v>295</v>
      </c>
      <c r="C37" s="135" t="s">
        <v>26</v>
      </c>
      <c r="D37" s="136" t="s">
        <v>410</v>
      </c>
      <c r="E37" s="136">
        <v>1</v>
      </c>
      <c r="F37" s="135" t="s">
        <v>313</v>
      </c>
      <c r="G37" s="136">
        <v>1.7</v>
      </c>
      <c r="H37" s="135" t="s">
        <v>326</v>
      </c>
      <c r="I37" s="135" t="s">
        <v>112</v>
      </c>
      <c r="J37" s="135" t="s">
        <v>113</v>
      </c>
      <c r="K37" s="135" t="s">
        <v>17</v>
      </c>
      <c r="L37" s="135" t="s">
        <v>307</v>
      </c>
      <c r="M37" s="135">
        <v>3</v>
      </c>
      <c r="N37" s="135" t="s">
        <v>61</v>
      </c>
      <c r="O37" s="135" t="s">
        <v>407</v>
      </c>
      <c r="P37" s="135" t="s">
        <v>338</v>
      </c>
      <c r="Q37" s="152" t="s">
        <v>73</v>
      </c>
      <c r="R37" s="152" t="s">
        <v>320</v>
      </c>
      <c r="S37" s="152" t="s">
        <v>1080</v>
      </c>
      <c r="T37" s="152">
        <v>12</v>
      </c>
      <c r="U37" s="152" t="s">
        <v>162</v>
      </c>
      <c r="V37" s="135">
        <v>2000</v>
      </c>
      <c r="W37" s="135" t="s">
        <v>45</v>
      </c>
      <c r="X37" s="135">
        <v>2700</v>
      </c>
      <c r="Y37" s="135">
        <v>2721</v>
      </c>
      <c r="Z37" s="135" t="s">
        <v>152</v>
      </c>
      <c r="AA37" s="136">
        <v>0</v>
      </c>
      <c r="AB37" s="135" t="s">
        <v>23</v>
      </c>
      <c r="AC37" s="137">
        <v>2000000</v>
      </c>
    </row>
    <row r="38" spans="1:29" ht="12.75" hidden="1" customHeight="1" x14ac:dyDescent="0.25">
      <c r="A38" s="154" t="str">
        <f t="shared" si="0"/>
        <v>1.1-00-2302_233009_231229110</v>
      </c>
      <c r="B38" s="135" t="s">
        <v>295</v>
      </c>
      <c r="C38" s="135" t="s">
        <v>26</v>
      </c>
      <c r="D38" s="136" t="s">
        <v>410</v>
      </c>
      <c r="E38" s="136">
        <v>1</v>
      </c>
      <c r="F38" s="135" t="s">
        <v>313</v>
      </c>
      <c r="G38" s="136">
        <v>1.7</v>
      </c>
      <c r="H38" s="135" t="s">
        <v>326</v>
      </c>
      <c r="I38" s="135" t="s">
        <v>112</v>
      </c>
      <c r="J38" s="135" t="s">
        <v>113</v>
      </c>
      <c r="K38" s="135" t="s">
        <v>17</v>
      </c>
      <c r="L38" s="135" t="s">
        <v>307</v>
      </c>
      <c r="M38" s="135">
        <v>3</v>
      </c>
      <c r="N38" s="135" t="s">
        <v>61</v>
      </c>
      <c r="O38" s="135" t="s">
        <v>407</v>
      </c>
      <c r="P38" s="135" t="s">
        <v>338</v>
      </c>
      <c r="Q38" s="152" t="s">
        <v>73</v>
      </c>
      <c r="R38" s="152" t="s">
        <v>320</v>
      </c>
      <c r="S38" s="152" t="s">
        <v>1080</v>
      </c>
      <c r="T38" s="152">
        <v>12</v>
      </c>
      <c r="U38" s="152" t="s">
        <v>162</v>
      </c>
      <c r="V38" s="135">
        <v>2000</v>
      </c>
      <c r="W38" s="135" t="s">
        <v>45</v>
      </c>
      <c r="X38" s="135">
        <v>2900</v>
      </c>
      <c r="Y38" s="135">
        <v>2911</v>
      </c>
      <c r="Z38" s="135" t="s">
        <v>156</v>
      </c>
      <c r="AA38" s="136">
        <v>0</v>
      </c>
      <c r="AB38" s="135" t="s">
        <v>23</v>
      </c>
      <c r="AC38" s="137">
        <v>30000</v>
      </c>
    </row>
    <row r="39" spans="1:29" ht="12.75" hidden="1" customHeight="1" x14ac:dyDescent="0.25">
      <c r="A39" s="154" t="str">
        <f t="shared" si="0"/>
        <v>1.1-00-2302_233009_231256510</v>
      </c>
      <c r="B39" s="135" t="s">
        <v>295</v>
      </c>
      <c r="C39" s="135" t="s">
        <v>26</v>
      </c>
      <c r="D39" s="136" t="s">
        <v>410</v>
      </c>
      <c r="E39" s="136">
        <v>1</v>
      </c>
      <c r="F39" s="135" t="s">
        <v>313</v>
      </c>
      <c r="G39" s="136">
        <v>1.7</v>
      </c>
      <c r="H39" s="135" t="s">
        <v>326</v>
      </c>
      <c r="I39" s="135" t="s">
        <v>112</v>
      </c>
      <c r="J39" s="135" t="s">
        <v>113</v>
      </c>
      <c r="K39" s="135" t="s">
        <v>17</v>
      </c>
      <c r="L39" s="135" t="s">
        <v>307</v>
      </c>
      <c r="M39" s="135">
        <v>3</v>
      </c>
      <c r="N39" s="135" t="s">
        <v>61</v>
      </c>
      <c r="O39" s="135" t="s">
        <v>406</v>
      </c>
      <c r="P39" s="135" t="s">
        <v>338</v>
      </c>
      <c r="Q39" s="152" t="s">
        <v>73</v>
      </c>
      <c r="R39" s="152" t="s">
        <v>320</v>
      </c>
      <c r="S39" s="152" t="s">
        <v>1080</v>
      </c>
      <c r="T39" s="152">
        <v>12</v>
      </c>
      <c r="U39" s="152" t="s">
        <v>162</v>
      </c>
      <c r="V39" s="135">
        <v>5000</v>
      </c>
      <c r="W39" s="135" t="s">
        <v>183</v>
      </c>
      <c r="X39" s="135">
        <v>5600</v>
      </c>
      <c r="Y39" s="135">
        <v>5651</v>
      </c>
      <c r="Z39" s="135" t="s">
        <v>190</v>
      </c>
      <c r="AA39" s="136">
        <v>0</v>
      </c>
      <c r="AB39" s="135" t="s">
        <v>23</v>
      </c>
      <c r="AC39" s="137">
        <v>100000</v>
      </c>
    </row>
    <row r="40" spans="1:29" ht="12.75" hidden="1" customHeight="1" x14ac:dyDescent="0.25">
      <c r="A40" s="154" t="str">
        <f t="shared" si="0"/>
        <v>1.1-00-2302_233009_231256910</v>
      </c>
      <c r="B40" s="135" t="s">
        <v>295</v>
      </c>
      <c r="C40" s="135" t="s">
        <v>26</v>
      </c>
      <c r="D40" s="136" t="s">
        <v>410</v>
      </c>
      <c r="E40" s="136">
        <v>1</v>
      </c>
      <c r="F40" s="135" t="s">
        <v>313</v>
      </c>
      <c r="G40" s="136">
        <v>1.7</v>
      </c>
      <c r="H40" s="135" t="s">
        <v>326</v>
      </c>
      <c r="I40" s="135" t="s">
        <v>112</v>
      </c>
      <c r="J40" s="135" t="s">
        <v>113</v>
      </c>
      <c r="K40" s="135" t="s">
        <v>17</v>
      </c>
      <c r="L40" s="135" t="s">
        <v>307</v>
      </c>
      <c r="M40" s="135">
        <v>3</v>
      </c>
      <c r="N40" s="135" t="s">
        <v>61</v>
      </c>
      <c r="O40" s="135" t="s">
        <v>406</v>
      </c>
      <c r="P40" s="135" t="s">
        <v>338</v>
      </c>
      <c r="Q40" s="152" t="s">
        <v>73</v>
      </c>
      <c r="R40" s="152" t="s">
        <v>320</v>
      </c>
      <c r="S40" s="152" t="s">
        <v>1080</v>
      </c>
      <c r="T40" s="152">
        <v>12</v>
      </c>
      <c r="U40" s="152" t="s">
        <v>162</v>
      </c>
      <c r="V40" s="135">
        <v>5000</v>
      </c>
      <c r="W40" s="135" t="s">
        <v>183</v>
      </c>
      <c r="X40" s="135">
        <v>5600</v>
      </c>
      <c r="Y40" s="135">
        <v>5691</v>
      </c>
      <c r="Z40" s="135" t="s">
        <v>200</v>
      </c>
      <c r="AA40" s="136">
        <v>0</v>
      </c>
      <c r="AB40" s="135" t="s">
        <v>23</v>
      </c>
      <c r="AC40" s="137">
        <v>1000000</v>
      </c>
    </row>
    <row r="41" spans="1:29" ht="12.75" hidden="1" customHeight="1" x14ac:dyDescent="0.25">
      <c r="A41" s="154" t="str">
        <f t="shared" si="0"/>
        <v>2.5-02-2302_233009_231332510</v>
      </c>
      <c r="B41" s="135" t="s">
        <v>292</v>
      </c>
      <c r="C41" s="135" t="s">
        <v>289</v>
      </c>
      <c r="D41" s="136" t="s">
        <v>409</v>
      </c>
      <c r="E41" s="136">
        <v>1</v>
      </c>
      <c r="F41" s="135" t="s">
        <v>313</v>
      </c>
      <c r="G41" s="136">
        <v>1.7</v>
      </c>
      <c r="H41" s="135" t="s">
        <v>326</v>
      </c>
      <c r="I41" s="135" t="s">
        <v>112</v>
      </c>
      <c r="J41" s="135" t="s">
        <v>113</v>
      </c>
      <c r="K41" s="135" t="s">
        <v>17</v>
      </c>
      <c r="L41" s="135" t="s">
        <v>307</v>
      </c>
      <c r="M41" s="135">
        <v>3</v>
      </c>
      <c r="N41" s="135" t="s">
        <v>61</v>
      </c>
      <c r="O41" s="135" t="s">
        <v>407</v>
      </c>
      <c r="P41" s="135" t="s">
        <v>338</v>
      </c>
      <c r="Q41" s="152" t="s">
        <v>73</v>
      </c>
      <c r="R41" s="152" t="s">
        <v>320</v>
      </c>
      <c r="S41" s="152" t="s">
        <v>1080</v>
      </c>
      <c r="T41" s="152">
        <v>13</v>
      </c>
      <c r="U41" s="152" t="s">
        <v>181</v>
      </c>
      <c r="V41" s="135">
        <v>3000</v>
      </c>
      <c r="W41" s="135" t="s">
        <v>104</v>
      </c>
      <c r="X41" s="135">
        <v>3200</v>
      </c>
      <c r="Y41" s="135">
        <v>3251</v>
      </c>
      <c r="Z41" s="135" t="s">
        <v>182</v>
      </c>
      <c r="AA41" s="136">
        <v>0</v>
      </c>
      <c r="AB41" s="135" t="s">
        <v>23</v>
      </c>
      <c r="AC41" s="137">
        <v>5500000</v>
      </c>
    </row>
    <row r="42" spans="1:29" ht="12.75" hidden="1" customHeight="1" x14ac:dyDescent="0.25">
      <c r="A42" s="154" t="str">
        <f t="shared" si="0"/>
        <v>1.1-00-2302_231010_231438210</v>
      </c>
      <c r="B42" s="135" t="s">
        <v>295</v>
      </c>
      <c r="C42" s="135" t="s">
        <v>26</v>
      </c>
      <c r="D42" s="136" t="s">
        <v>410</v>
      </c>
      <c r="E42" s="136">
        <v>1</v>
      </c>
      <c r="F42" s="135" t="s">
        <v>313</v>
      </c>
      <c r="G42" s="136">
        <v>1.3</v>
      </c>
      <c r="H42" s="135" t="s">
        <v>314</v>
      </c>
      <c r="I42" s="135" t="s">
        <v>15</v>
      </c>
      <c r="J42" s="135" t="s">
        <v>16</v>
      </c>
      <c r="K42" s="135" t="s">
        <v>75</v>
      </c>
      <c r="L42" s="135" t="s">
        <v>324</v>
      </c>
      <c r="M42" s="135">
        <v>1</v>
      </c>
      <c r="N42" s="135" t="s">
        <v>74</v>
      </c>
      <c r="O42" s="135" t="s">
        <v>407</v>
      </c>
      <c r="P42" s="135" t="s">
        <v>338</v>
      </c>
      <c r="Q42" s="152" t="s">
        <v>73</v>
      </c>
      <c r="R42" s="152" t="s">
        <v>321</v>
      </c>
      <c r="S42" s="152" t="s">
        <v>316</v>
      </c>
      <c r="T42" s="152">
        <v>14</v>
      </c>
      <c r="U42" s="152" t="s">
        <v>120</v>
      </c>
      <c r="V42" s="135">
        <v>3000</v>
      </c>
      <c r="W42" s="135" t="s">
        <v>104</v>
      </c>
      <c r="X42" s="135">
        <v>3800</v>
      </c>
      <c r="Y42" s="135">
        <v>3821</v>
      </c>
      <c r="Z42" s="135" t="s">
        <v>121</v>
      </c>
      <c r="AA42" s="136">
        <v>0</v>
      </c>
      <c r="AB42" s="135" t="s">
        <v>23</v>
      </c>
      <c r="AC42" s="137">
        <v>2823470</v>
      </c>
    </row>
    <row r="43" spans="1:29" ht="12.75" hidden="1" customHeight="1" x14ac:dyDescent="0.25">
      <c r="A43" s="154" t="str">
        <f t="shared" si="0"/>
        <v>1.1-00-2302_231010_231443110</v>
      </c>
      <c r="B43" s="135" t="s">
        <v>295</v>
      </c>
      <c r="C43" s="135" t="s">
        <v>26</v>
      </c>
      <c r="D43" s="136" t="s">
        <v>410</v>
      </c>
      <c r="E43" s="136">
        <v>1</v>
      </c>
      <c r="F43" s="135" t="s">
        <v>313</v>
      </c>
      <c r="G43" s="136">
        <v>1.3</v>
      </c>
      <c r="H43" s="135" t="s">
        <v>314</v>
      </c>
      <c r="I43" s="135" t="s">
        <v>15</v>
      </c>
      <c r="J43" s="135" t="s">
        <v>16</v>
      </c>
      <c r="K43" s="135" t="s">
        <v>75</v>
      </c>
      <c r="L43" s="135" t="s">
        <v>324</v>
      </c>
      <c r="M43" s="135">
        <v>1</v>
      </c>
      <c r="N43" s="135" t="s">
        <v>74</v>
      </c>
      <c r="O43" s="135" t="s">
        <v>407</v>
      </c>
      <c r="P43" s="135" t="s">
        <v>338</v>
      </c>
      <c r="Q43" s="152" t="s">
        <v>73</v>
      </c>
      <c r="R43" s="152" t="s">
        <v>321</v>
      </c>
      <c r="S43" s="152" t="s">
        <v>316</v>
      </c>
      <c r="T43" s="152">
        <v>14</v>
      </c>
      <c r="U43" s="152" t="s">
        <v>120</v>
      </c>
      <c r="V43" s="135">
        <v>4000</v>
      </c>
      <c r="W43" s="135" t="s">
        <v>122</v>
      </c>
      <c r="X43" s="135">
        <v>4300</v>
      </c>
      <c r="Y43" s="135">
        <v>4311</v>
      </c>
      <c r="Z43" s="135" t="s">
        <v>123</v>
      </c>
      <c r="AA43" s="136">
        <v>0</v>
      </c>
      <c r="AB43" s="135" t="s">
        <v>23</v>
      </c>
      <c r="AC43" s="137">
        <v>2000000</v>
      </c>
    </row>
    <row r="44" spans="1:29" ht="12.75" hidden="1" customHeight="1" x14ac:dyDescent="0.25">
      <c r="A44" s="154" t="str">
        <f t="shared" si="0"/>
        <v>1.1-00-2302_231010_231533910</v>
      </c>
      <c r="B44" s="135" t="s">
        <v>295</v>
      </c>
      <c r="C44" s="135" t="s">
        <v>26</v>
      </c>
      <c r="D44" s="136" t="s">
        <v>410</v>
      </c>
      <c r="E44" s="136">
        <v>1</v>
      </c>
      <c r="F44" s="135" t="s">
        <v>313</v>
      </c>
      <c r="G44" s="136">
        <v>1.3</v>
      </c>
      <c r="H44" s="135" t="s">
        <v>314</v>
      </c>
      <c r="I44" s="135" t="s">
        <v>15</v>
      </c>
      <c r="J44" s="135" t="s">
        <v>16</v>
      </c>
      <c r="K44" s="135" t="s">
        <v>258</v>
      </c>
      <c r="L44" s="135" t="s">
        <v>325</v>
      </c>
      <c r="M44" s="135">
        <v>1</v>
      </c>
      <c r="N44" s="135" t="s">
        <v>74</v>
      </c>
      <c r="O44" s="135" t="s">
        <v>407</v>
      </c>
      <c r="P44" s="135" t="s">
        <v>338</v>
      </c>
      <c r="Q44" s="152" t="s">
        <v>73</v>
      </c>
      <c r="R44" s="152" t="s">
        <v>321</v>
      </c>
      <c r="S44" s="152" t="s">
        <v>316</v>
      </c>
      <c r="T44" s="152">
        <v>15</v>
      </c>
      <c r="U44" s="152" t="s">
        <v>192</v>
      </c>
      <c r="V44" s="135">
        <v>3000</v>
      </c>
      <c r="W44" s="135" t="s">
        <v>104</v>
      </c>
      <c r="X44" s="135">
        <v>3300</v>
      </c>
      <c r="Y44" s="135">
        <v>3391</v>
      </c>
      <c r="Z44" s="135" t="s">
        <v>202</v>
      </c>
      <c r="AA44" s="136">
        <v>0</v>
      </c>
      <c r="AB44" s="135" t="s">
        <v>23</v>
      </c>
      <c r="AC44" s="139">
        <v>1000000</v>
      </c>
    </row>
    <row r="45" spans="1:29" ht="12.75" hidden="1" customHeight="1" x14ac:dyDescent="0.25">
      <c r="A45" s="154" t="str">
        <f t="shared" si="0"/>
        <v>1.1-00-2302_231010_231538210</v>
      </c>
      <c r="B45" s="135" t="s">
        <v>295</v>
      </c>
      <c r="C45" s="135" t="s">
        <v>26</v>
      </c>
      <c r="D45" s="136" t="s">
        <v>410</v>
      </c>
      <c r="E45" s="136">
        <v>1</v>
      </c>
      <c r="F45" s="135" t="s">
        <v>313</v>
      </c>
      <c r="G45" s="136">
        <v>1.3</v>
      </c>
      <c r="H45" s="135" t="s">
        <v>314</v>
      </c>
      <c r="I45" s="135" t="s">
        <v>15</v>
      </c>
      <c r="J45" s="135" t="s">
        <v>16</v>
      </c>
      <c r="K45" s="135" t="s">
        <v>258</v>
      </c>
      <c r="L45" s="135" t="s">
        <v>325</v>
      </c>
      <c r="M45" s="135">
        <v>1</v>
      </c>
      <c r="N45" s="135" t="s">
        <v>74</v>
      </c>
      <c r="O45" s="135" t="s">
        <v>407</v>
      </c>
      <c r="P45" s="135" t="s">
        <v>338</v>
      </c>
      <c r="Q45" s="152" t="s">
        <v>73</v>
      </c>
      <c r="R45" s="152" t="s">
        <v>321</v>
      </c>
      <c r="S45" s="152" t="s">
        <v>316</v>
      </c>
      <c r="T45" s="152">
        <v>15</v>
      </c>
      <c r="U45" s="152" t="s">
        <v>192</v>
      </c>
      <c r="V45" s="135">
        <v>3000</v>
      </c>
      <c r="W45" s="135" t="s">
        <v>104</v>
      </c>
      <c r="X45" s="135">
        <v>3800</v>
      </c>
      <c r="Y45" s="135">
        <v>3821</v>
      </c>
      <c r="Z45" s="135" t="s">
        <v>121</v>
      </c>
      <c r="AA45" s="136">
        <v>0</v>
      </c>
      <c r="AB45" s="135" t="s">
        <v>23</v>
      </c>
      <c r="AC45" s="139">
        <v>1500000</v>
      </c>
    </row>
    <row r="46" spans="1:29" ht="12.75" hidden="1" customHeight="1" x14ac:dyDescent="0.25">
      <c r="A46" s="154" t="str">
        <f t="shared" si="0"/>
        <v>1.1-00-2302_231010_231644110</v>
      </c>
      <c r="B46" s="135" t="s">
        <v>295</v>
      </c>
      <c r="C46" s="135" t="s">
        <v>26</v>
      </c>
      <c r="D46" s="136" t="s">
        <v>410</v>
      </c>
      <c r="E46" s="136">
        <v>2</v>
      </c>
      <c r="F46" s="135" t="s">
        <v>327</v>
      </c>
      <c r="G46" s="136">
        <v>2.2000000000000002</v>
      </c>
      <c r="H46" s="135" t="s">
        <v>328</v>
      </c>
      <c r="I46" s="135" t="s">
        <v>139</v>
      </c>
      <c r="J46" s="135" t="s">
        <v>140</v>
      </c>
      <c r="K46" s="135" t="s">
        <v>75</v>
      </c>
      <c r="L46" s="135" t="s">
        <v>324</v>
      </c>
      <c r="M46" s="135">
        <v>1</v>
      </c>
      <c r="N46" s="135" t="s">
        <v>74</v>
      </c>
      <c r="O46" s="135" t="s">
        <v>407</v>
      </c>
      <c r="P46" s="135" t="s">
        <v>338</v>
      </c>
      <c r="Q46" s="152" t="s">
        <v>73</v>
      </c>
      <c r="R46" s="152" t="s">
        <v>321</v>
      </c>
      <c r="S46" s="152" t="s">
        <v>316</v>
      </c>
      <c r="T46" s="152">
        <v>16</v>
      </c>
      <c r="U46" s="152" t="s">
        <v>317</v>
      </c>
      <c r="V46" s="135">
        <v>4000</v>
      </c>
      <c r="W46" s="135" t="s">
        <v>122</v>
      </c>
      <c r="X46" s="135">
        <v>4400</v>
      </c>
      <c r="Y46" s="135">
        <v>4411</v>
      </c>
      <c r="Z46" s="135" t="s">
        <v>143</v>
      </c>
      <c r="AA46" s="136">
        <v>0</v>
      </c>
      <c r="AB46" s="135" t="s">
        <v>23</v>
      </c>
      <c r="AC46" s="139">
        <v>4200000</v>
      </c>
    </row>
    <row r="47" spans="1:29" ht="12.75" hidden="1" customHeight="1" x14ac:dyDescent="0.25">
      <c r="A47" s="154" t="str">
        <f t="shared" si="0"/>
        <v>1.1-00-2303_231011_231722110</v>
      </c>
      <c r="B47" s="135" t="s">
        <v>295</v>
      </c>
      <c r="C47" s="135" t="s">
        <v>26</v>
      </c>
      <c r="D47" s="136" t="s">
        <v>410</v>
      </c>
      <c r="E47" s="136">
        <v>1</v>
      </c>
      <c r="F47" s="135" t="s">
        <v>313</v>
      </c>
      <c r="G47" s="136">
        <v>1.3</v>
      </c>
      <c r="H47" s="135" t="s">
        <v>314</v>
      </c>
      <c r="I47" s="135" t="s">
        <v>89</v>
      </c>
      <c r="J47" s="135" t="s">
        <v>90</v>
      </c>
      <c r="K47" s="135" t="s">
        <v>91</v>
      </c>
      <c r="L47" s="135" t="s">
        <v>322</v>
      </c>
      <c r="M47" s="135">
        <v>1</v>
      </c>
      <c r="N47" s="135" t="s">
        <v>74</v>
      </c>
      <c r="O47" s="135" t="s">
        <v>407</v>
      </c>
      <c r="P47" s="135" t="s">
        <v>332</v>
      </c>
      <c r="Q47" s="152" t="s">
        <v>92</v>
      </c>
      <c r="R47" s="152" t="s">
        <v>331</v>
      </c>
      <c r="S47" s="152" t="s">
        <v>93</v>
      </c>
      <c r="T47" s="152">
        <v>17</v>
      </c>
      <c r="U47" s="152" t="s">
        <v>94</v>
      </c>
      <c r="V47" s="135">
        <v>2000</v>
      </c>
      <c r="W47" s="135" t="s">
        <v>45</v>
      </c>
      <c r="X47" s="135">
        <v>2200</v>
      </c>
      <c r="Y47" s="135">
        <v>2211</v>
      </c>
      <c r="Z47" s="135" t="s">
        <v>96</v>
      </c>
      <c r="AA47" s="136">
        <v>0</v>
      </c>
      <c r="AB47" s="135" t="s">
        <v>23</v>
      </c>
      <c r="AC47" s="137">
        <v>85000</v>
      </c>
    </row>
    <row r="48" spans="1:29" ht="12.75" hidden="1" customHeight="1" x14ac:dyDescent="0.25">
      <c r="A48" s="154" t="str">
        <f t="shared" si="0"/>
        <v>1.1-00-2303_231011_231724910</v>
      </c>
      <c r="B48" s="135" t="s">
        <v>295</v>
      </c>
      <c r="C48" s="135" t="s">
        <v>26</v>
      </c>
      <c r="D48" s="136" t="s">
        <v>410</v>
      </c>
      <c r="E48" s="136">
        <v>1</v>
      </c>
      <c r="F48" s="135" t="s">
        <v>313</v>
      </c>
      <c r="G48" s="136">
        <v>1.3</v>
      </c>
      <c r="H48" s="135" t="s">
        <v>314</v>
      </c>
      <c r="I48" s="135" t="s">
        <v>89</v>
      </c>
      <c r="J48" s="135" t="s">
        <v>90</v>
      </c>
      <c r="K48" s="135" t="s">
        <v>91</v>
      </c>
      <c r="L48" s="135" t="s">
        <v>322</v>
      </c>
      <c r="M48" s="135">
        <v>1</v>
      </c>
      <c r="N48" s="135" t="s">
        <v>74</v>
      </c>
      <c r="O48" s="135" t="s">
        <v>407</v>
      </c>
      <c r="P48" s="135" t="s">
        <v>332</v>
      </c>
      <c r="Q48" s="152" t="s">
        <v>92</v>
      </c>
      <c r="R48" s="152" t="s">
        <v>331</v>
      </c>
      <c r="S48" s="152" t="s">
        <v>93</v>
      </c>
      <c r="T48" s="152">
        <v>17</v>
      </c>
      <c r="U48" s="152" t="s">
        <v>94</v>
      </c>
      <c r="V48" s="135">
        <v>2000</v>
      </c>
      <c r="W48" s="135" t="s">
        <v>45</v>
      </c>
      <c r="X48" s="135">
        <v>2400</v>
      </c>
      <c r="Y48" s="135">
        <v>2491</v>
      </c>
      <c r="Z48" s="135" t="s">
        <v>153</v>
      </c>
      <c r="AA48" s="136">
        <v>0</v>
      </c>
      <c r="AB48" s="135" t="s">
        <v>23</v>
      </c>
      <c r="AC48" s="137">
        <v>75000</v>
      </c>
    </row>
    <row r="49" spans="1:29" ht="12.75" hidden="1" customHeight="1" x14ac:dyDescent="0.25">
      <c r="A49" s="154" t="str">
        <f t="shared" si="0"/>
        <v>1.1-00-2303_231011_231727210</v>
      </c>
      <c r="B49" s="135" t="s">
        <v>295</v>
      </c>
      <c r="C49" s="135" t="s">
        <v>26</v>
      </c>
      <c r="D49" s="136" t="s">
        <v>410</v>
      </c>
      <c r="E49" s="136">
        <v>1</v>
      </c>
      <c r="F49" s="135" t="s">
        <v>313</v>
      </c>
      <c r="G49" s="136">
        <v>1.3</v>
      </c>
      <c r="H49" s="135" t="s">
        <v>314</v>
      </c>
      <c r="I49" s="135" t="s">
        <v>89</v>
      </c>
      <c r="J49" s="135" t="s">
        <v>90</v>
      </c>
      <c r="K49" s="135" t="s">
        <v>91</v>
      </c>
      <c r="L49" s="135" t="s">
        <v>322</v>
      </c>
      <c r="M49" s="135">
        <v>1</v>
      </c>
      <c r="N49" s="135" t="s">
        <v>74</v>
      </c>
      <c r="O49" s="135" t="s">
        <v>407</v>
      </c>
      <c r="P49" s="135" t="s">
        <v>332</v>
      </c>
      <c r="Q49" s="152" t="s">
        <v>92</v>
      </c>
      <c r="R49" s="152" t="s">
        <v>331</v>
      </c>
      <c r="S49" s="152" t="s">
        <v>93</v>
      </c>
      <c r="T49" s="152">
        <v>17</v>
      </c>
      <c r="U49" s="152" t="s">
        <v>94</v>
      </c>
      <c r="V49" s="135">
        <v>2000</v>
      </c>
      <c r="W49" s="135" t="s">
        <v>45</v>
      </c>
      <c r="X49" s="135">
        <v>2700</v>
      </c>
      <c r="Y49" s="135">
        <v>2721</v>
      </c>
      <c r="Z49" s="135" t="s">
        <v>152</v>
      </c>
      <c r="AA49" s="136">
        <v>0</v>
      </c>
      <c r="AB49" s="135" t="s">
        <v>23</v>
      </c>
      <c r="AC49" s="137">
        <v>50000</v>
      </c>
    </row>
    <row r="50" spans="1:29" ht="12.75" hidden="1" customHeight="1" x14ac:dyDescent="0.25">
      <c r="A50" s="154" t="str">
        <f t="shared" si="0"/>
        <v>1.1-00-2303_231011_231733110</v>
      </c>
      <c r="B50" s="135" t="s">
        <v>295</v>
      </c>
      <c r="C50" s="135" t="s">
        <v>26</v>
      </c>
      <c r="D50" s="136" t="s">
        <v>410</v>
      </c>
      <c r="E50" s="136">
        <v>1</v>
      </c>
      <c r="F50" s="135" t="s">
        <v>313</v>
      </c>
      <c r="G50" s="136">
        <v>1.3</v>
      </c>
      <c r="H50" s="135" t="s">
        <v>314</v>
      </c>
      <c r="I50" s="135" t="s">
        <v>89</v>
      </c>
      <c r="J50" s="135" t="s">
        <v>90</v>
      </c>
      <c r="K50" s="135" t="s">
        <v>91</v>
      </c>
      <c r="L50" s="135" t="s">
        <v>322</v>
      </c>
      <c r="M50" s="135">
        <v>1</v>
      </c>
      <c r="N50" s="135" t="s">
        <v>74</v>
      </c>
      <c r="O50" s="135" t="s">
        <v>407</v>
      </c>
      <c r="P50" s="135" t="s">
        <v>332</v>
      </c>
      <c r="Q50" s="152" t="s">
        <v>92</v>
      </c>
      <c r="R50" s="152" t="s">
        <v>331</v>
      </c>
      <c r="S50" s="152" t="s">
        <v>93</v>
      </c>
      <c r="T50" s="152">
        <v>17</v>
      </c>
      <c r="U50" s="152" t="s">
        <v>94</v>
      </c>
      <c r="V50" s="135">
        <v>3000</v>
      </c>
      <c r="W50" s="135" t="s">
        <v>104</v>
      </c>
      <c r="X50" s="135">
        <v>3300</v>
      </c>
      <c r="Y50" s="135">
        <v>3311</v>
      </c>
      <c r="Z50" s="135" t="s">
        <v>204</v>
      </c>
      <c r="AA50" s="136">
        <v>0</v>
      </c>
      <c r="AB50" s="135" t="s">
        <v>23</v>
      </c>
      <c r="AC50" s="137">
        <v>2375000</v>
      </c>
    </row>
    <row r="51" spans="1:29" ht="12.75" hidden="1" customHeight="1" x14ac:dyDescent="0.25">
      <c r="A51" s="154" t="str">
        <f t="shared" si="0"/>
        <v>1.1-00-2304_236012_231831810</v>
      </c>
      <c r="B51" s="135" t="s">
        <v>295</v>
      </c>
      <c r="C51" s="135" t="s">
        <v>26</v>
      </c>
      <c r="D51" s="136" t="s">
        <v>410</v>
      </c>
      <c r="E51" s="136">
        <v>1</v>
      </c>
      <c r="F51" s="135" t="s">
        <v>313</v>
      </c>
      <c r="G51" s="136">
        <v>1.3</v>
      </c>
      <c r="H51" s="135" t="s">
        <v>314</v>
      </c>
      <c r="I51" s="135" t="s">
        <v>15</v>
      </c>
      <c r="J51" s="135" t="s">
        <v>16</v>
      </c>
      <c r="K51" s="135" t="s">
        <v>41</v>
      </c>
      <c r="L51" s="135" t="s">
        <v>337</v>
      </c>
      <c r="M51" s="135">
        <v>6</v>
      </c>
      <c r="N51" s="135" t="s">
        <v>19</v>
      </c>
      <c r="O51" s="135" t="s">
        <v>407</v>
      </c>
      <c r="P51" s="135" t="s">
        <v>336</v>
      </c>
      <c r="Q51" s="152" t="s">
        <v>42</v>
      </c>
      <c r="R51" s="152" t="s">
        <v>333</v>
      </c>
      <c r="S51" s="152" t="s">
        <v>1082</v>
      </c>
      <c r="T51" s="152">
        <v>18</v>
      </c>
      <c r="U51" s="152" t="s">
        <v>47</v>
      </c>
      <c r="V51" s="135">
        <v>3000</v>
      </c>
      <c r="W51" s="135" t="s">
        <v>104</v>
      </c>
      <c r="X51" s="135">
        <v>3100</v>
      </c>
      <c r="Y51" s="135">
        <v>3181</v>
      </c>
      <c r="Z51" s="135" t="s">
        <v>195</v>
      </c>
      <c r="AA51" s="136">
        <v>0</v>
      </c>
      <c r="AB51" s="135" t="s">
        <v>23</v>
      </c>
      <c r="AC51" s="137">
        <v>5500</v>
      </c>
    </row>
    <row r="52" spans="1:29" ht="12.75" hidden="1" customHeight="1" x14ac:dyDescent="0.25">
      <c r="A52" s="154" t="str">
        <f t="shared" si="0"/>
        <v>1.1-00-2304_236012_231832910</v>
      </c>
      <c r="B52" s="135" t="s">
        <v>295</v>
      </c>
      <c r="C52" s="135" t="s">
        <v>26</v>
      </c>
      <c r="D52" s="136" t="s">
        <v>410</v>
      </c>
      <c r="E52" s="136">
        <v>1</v>
      </c>
      <c r="F52" s="135" t="s">
        <v>313</v>
      </c>
      <c r="G52" s="136">
        <v>1.3</v>
      </c>
      <c r="H52" s="135" t="s">
        <v>314</v>
      </c>
      <c r="I52" s="135" t="s">
        <v>15</v>
      </c>
      <c r="J52" s="135" t="s">
        <v>16</v>
      </c>
      <c r="K52" s="135" t="s">
        <v>41</v>
      </c>
      <c r="L52" s="135" t="s">
        <v>337</v>
      </c>
      <c r="M52" s="135">
        <v>6</v>
      </c>
      <c r="N52" s="135" t="s">
        <v>19</v>
      </c>
      <c r="O52" s="135" t="s">
        <v>407</v>
      </c>
      <c r="P52" s="135" t="s">
        <v>336</v>
      </c>
      <c r="Q52" s="152" t="s">
        <v>42</v>
      </c>
      <c r="R52" s="152" t="s">
        <v>333</v>
      </c>
      <c r="S52" s="152" t="s">
        <v>1082</v>
      </c>
      <c r="T52" s="152">
        <v>18</v>
      </c>
      <c r="U52" s="152" t="s">
        <v>47</v>
      </c>
      <c r="V52" s="135">
        <v>3000</v>
      </c>
      <c r="W52" s="135" t="s">
        <v>104</v>
      </c>
      <c r="X52" s="135">
        <v>3200</v>
      </c>
      <c r="Y52" s="135">
        <v>3291</v>
      </c>
      <c r="Z52" s="135" t="s">
        <v>203</v>
      </c>
      <c r="AA52" s="136">
        <v>0</v>
      </c>
      <c r="AB52" s="135" t="s">
        <v>23</v>
      </c>
      <c r="AC52" s="137">
        <v>120000</v>
      </c>
    </row>
    <row r="53" spans="1:29" ht="12.75" hidden="1" customHeight="1" x14ac:dyDescent="0.25">
      <c r="A53" s="154" t="str">
        <f t="shared" si="0"/>
        <v>1.1-00-2304_236012_231833110</v>
      </c>
      <c r="B53" s="135" t="s">
        <v>295</v>
      </c>
      <c r="C53" s="135" t="s">
        <v>26</v>
      </c>
      <c r="D53" s="136" t="s">
        <v>410</v>
      </c>
      <c r="E53" s="136">
        <v>1</v>
      </c>
      <c r="F53" s="135" t="s">
        <v>313</v>
      </c>
      <c r="G53" s="136">
        <v>1.3</v>
      </c>
      <c r="H53" s="135" t="s">
        <v>314</v>
      </c>
      <c r="I53" s="135" t="s">
        <v>15</v>
      </c>
      <c r="J53" s="135" t="s">
        <v>16</v>
      </c>
      <c r="K53" s="135" t="s">
        <v>41</v>
      </c>
      <c r="L53" s="135" t="s">
        <v>337</v>
      </c>
      <c r="M53" s="135">
        <v>6</v>
      </c>
      <c r="N53" s="135" t="s">
        <v>19</v>
      </c>
      <c r="O53" s="135" t="s">
        <v>407</v>
      </c>
      <c r="P53" s="135" t="s">
        <v>336</v>
      </c>
      <c r="Q53" s="152" t="s">
        <v>42</v>
      </c>
      <c r="R53" s="152" t="s">
        <v>333</v>
      </c>
      <c r="S53" s="152" t="s">
        <v>1082</v>
      </c>
      <c r="T53" s="152">
        <v>18</v>
      </c>
      <c r="U53" s="152" t="s">
        <v>47</v>
      </c>
      <c r="V53" s="135">
        <v>3000</v>
      </c>
      <c r="W53" s="135" t="s">
        <v>104</v>
      </c>
      <c r="X53" s="135">
        <v>3300</v>
      </c>
      <c r="Y53" s="135">
        <v>3311</v>
      </c>
      <c r="Z53" s="135" t="s">
        <v>204</v>
      </c>
      <c r="AA53" s="136">
        <v>0</v>
      </c>
      <c r="AB53" s="135" t="s">
        <v>23</v>
      </c>
      <c r="AC53" s="137">
        <v>3900000</v>
      </c>
    </row>
    <row r="54" spans="1:29" ht="12.75" hidden="1" customHeight="1" x14ac:dyDescent="0.25">
      <c r="A54" s="154" t="str">
        <f t="shared" si="0"/>
        <v>1.1-00-2304_236012_231833310</v>
      </c>
      <c r="B54" s="135" t="s">
        <v>295</v>
      </c>
      <c r="C54" s="135" t="s">
        <v>26</v>
      </c>
      <c r="D54" s="136" t="s">
        <v>410</v>
      </c>
      <c r="E54" s="136">
        <v>1</v>
      </c>
      <c r="F54" s="135" t="s">
        <v>313</v>
      </c>
      <c r="G54" s="136">
        <v>1.3</v>
      </c>
      <c r="H54" s="135" t="s">
        <v>314</v>
      </c>
      <c r="I54" s="135" t="s">
        <v>15</v>
      </c>
      <c r="J54" s="135" t="s">
        <v>16</v>
      </c>
      <c r="K54" s="135" t="s">
        <v>41</v>
      </c>
      <c r="L54" s="135" t="s">
        <v>337</v>
      </c>
      <c r="M54" s="135">
        <v>6</v>
      </c>
      <c r="N54" s="135" t="s">
        <v>19</v>
      </c>
      <c r="O54" s="135" t="s">
        <v>407</v>
      </c>
      <c r="P54" s="135" t="s">
        <v>336</v>
      </c>
      <c r="Q54" s="152" t="s">
        <v>42</v>
      </c>
      <c r="R54" s="152" t="s">
        <v>333</v>
      </c>
      <c r="S54" s="152" t="s">
        <v>1082</v>
      </c>
      <c r="T54" s="152">
        <v>18</v>
      </c>
      <c r="U54" s="152" t="s">
        <v>47</v>
      </c>
      <c r="V54" s="135">
        <v>3000</v>
      </c>
      <c r="W54" s="135" t="s">
        <v>104</v>
      </c>
      <c r="X54" s="135">
        <v>3300</v>
      </c>
      <c r="Y54" s="135">
        <v>3331</v>
      </c>
      <c r="Z54" s="135" t="s">
        <v>208</v>
      </c>
      <c r="AA54" s="136">
        <v>0</v>
      </c>
      <c r="AB54" s="135" t="s">
        <v>23</v>
      </c>
      <c r="AC54" s="137">
        <v>994495</v>
      </c>
    </row>
    <row r="55" spans="1:29" ht="12.75" hidden="1" customHeight="1" x14ac:dyDescent="0.25">
      <c r="A55" s="154" t="str">
        <f t="shared" si="0"/>
        <v>1.1-00-2304_236012_231834110</v>
      </c>
      <c r="B55" s="135" t="s">
        <v>295</v>
      </c>
      <c r="C55" s="135" t="s">
        <v>26</v>
      </c>
      <c r="D55" s="136" t="s">
        <v>410</v>
      </c>
      <c r="E55" s="136">
        <v>1</v>
      </c>
      <c r="F55" s="135" t="s">
        <v>313</v>
      </c>
      <c r="G55" s="136">
        <v>1.3</v>
      </c>
      <c r="H55" s="135" t="s">
        <v>314</v>
      </c>
      <c r="I55" s="135" t="s">
        <v>15</v>
      </c>
      <c r="J55" s="135" t="s">
        <v>16</v>
      </c>
      <c r="K55" s="135" t="s">
        <v>41</v>
      </c>
      <c r="L55" s="135" t="s">
        <v>337</v>
      </c>
      <c r="M55" s="135">
        <v>6</v>
      </c>
      <c r="N55" s="135" t="s">
        <v>19</v>
      </c>
      <c r="O55" s="135" t="s">
        <v>407</v>
      </c>
      <c r="P55" s="135" t="s">
        <v>336</v>
      </c>
      <c r="Q55" s="152" t="s">
        <v>42</v>
      </c>
      <c r="R55" s="152" t="s">
        <v>333</v>
      </c>
      <c r="S55" s="152" t="s">
        <v>1082</v>
      </c>
      <c r="T55" s="152">
        <v>18</v>
      </c>
      <c r="U55" s="152" t="s">
        <v>47</v>
      </c>
      <c r="V55" s="135">
        <v>3000</v>
      </c>
      <c r="W55" s="135" t="s">
        <v>104</v>
      </c>
      <c r="X55" s="135">
        <v>3400</v>
      </c>
      <c r="Y55" s="135">
        <v>3411</v>
      </c>
      <c r="Z55" s="135" t="s">
        <v>105</v>
      </c>
      <c r="AA55" s="136">
        <v>0</v>
      </c>
      <c r="AB55" s="135" t="s">
        <v>23</v>
      </c>
      <c r="AC55" s="137">
        <v>8358322.8600000003</v>
      </c>
    </row>
    <row r="56" spans="1:29" ht="12.75" hidden="1" customHeight="1" x14ac:dyDescent="0.25">
      <c r="A56" s="154" t="str">
        <f t="shared" si="0"/>
        <v>1.1-00-2304_236012_231834210</v>
      </c>
      <c r="B56" s="135" t="s">
        <v>295</v>
      </c>
      <c r="C56" s="135" t="s">
        <v>26</v>
      </c>
      <c r="D56" s="136" t="s">
        <v>410</v>
      </c>
      <c r="E56" s="136">
        <v>1</v>
      </c>
      <c r="F56" s="135" t="s">
        <v>313</v>
      </c>
      <c r="G56" s="136">
        <v>1.3</v>
      </c>
      <c r="H56" s="135" t="s">
        <v>314</v>
      </c>
      <c r="I56" s="135" t="s">
        <v>15</v>
      </c>
      <c r="J56" s="135" t="s">
        <v>16</v>
      </c>
      <c r="K56" s="135" t="s">
        <v>41</v>
      </c>
      <c r="L56" s="135" t="s">
        <v>337</v>
      </c>
      <c r="M56" s="135">
        <v>6</v>
      </c>
      <c r="N56" s="135" t="s">
        <v>19</v>
      </c>
      <c r="O56" s="135" t="s">
        <v>407</v>
      </c>
      <c r="P56" s="135" t="s">
        <v>336</v>
      </c>
      <c r="Q56" s="152" t="s">
        <v>42</v>
      </c>
      <c r="R56" s="152" t="s">
        <v>333</v>
      </c>
      <c r="S56" s="152" t="s">
        <v>1082</v>
      </c>
      <c r="T56" s="152">
        <v>18</v>
      </c>
      <c r="U56" s="152" t="s">
        <v>47</v>
      </c>
      <c r="V56" s="135">
        <v>3000</v>
      </c>
      <c r="W56" s="135" t="s">
        <v>104</v>
      </c>
      <c r="X56" s="135">
        <v>3400</v>
      </c>
      <c r="Y56" s="135">
        <v>3421</v>
      </c>
      <c r="Z56" s="135" t="s">
        <v>220</v>
      </c>
      <c r="AA56" s="136">
        <v>0</v>
      </c>
      <c r="AB56" s="135" t="s">
        <v>23</v>
      </c>
      <c r="AC56" s="137">
        <v>37831072.998420626</v>
      </c>
    </row>
    <row r="57" spans="1:29" ht="12.75" hidden="1" customHeight="1" x14ac:dyDescent="0.25">
      <c r="A57" s="154" t="str">
        <f t="shared" si="0"/>
        <v>1.1-00-2304_236012_231834310</v>
      </c>
      <c r="B57" s="135" t="s">
        <v>295</v>
      </c>
      <c r="C57" s="135" t="s">
        <v>26</v>
      </c>
      <c r="D57" s="136" t="s">
        <v>410</v>
      </c>
      <c r="E57" s="136">
        <v>1</v>
      </c>
      <c r="F57" s="135" t="s">
        <v>313</v>
      </c>
      <c r="G57" s="136">
        <v>1.3</v>
      </c>
      <c r="H57" s="135" t="s">
        <v>314</v>
      </c>
      <c r="I57" s="135" t="s">
        <v>15</v>
      </c>
      <c r="J57" s="135" t="s">
        <v>16</v>
      </c>
      <c r="K57" s="135" t="s">
        <v>41</v>
      </c>
      <c r="L57" s="135" t="s">
        <v>337</v>
      </c>
      <c r="M57" s="135">
        <v>6</v>
      </c>
      <c r="N57" s="135" t="s">
        <v>19</v>
      </c>
      <c r="O57" s="135" t="s">
        <v>407</v>
      </c>
      <c r="P57" s="135" t="s">
        <v>336</v>
      </c>
      <c r="Q57" s="152" t="s">
        <v>42</v>
      </c>
      <c r="R57" s="152" t="s">
        <v>333</v>
      </c>
      <c r="S57" s="152" t="s">
        <v>1082</v>
      </c>
      <c r="T57" s="152">
        <v>18</v>
      </c>
      <c r="U57" s="152" t="s">
        <v>47</v>
      </c>
      <c r="V57" s="135">
        <v>3000</v>
      </c>
      <c r="W57" s="135" t="s">
        <v>104</v>
      </c>
      <c r="X57" s="135">
        <v>3400</v>
      </c>
      <c r="Y57" s="135">
        <v>3431</v>
      </c>
      <c r="Z57" s="135" t="s">
        <v>221</v>
      </c>
      <c r="AA57" s="136">
        <v>0</v>
      </c>
      <c r="AB57" s="135" t="s">
        <v>23</v>
      </c>
      <c r="AC57" s="137">
        <v>850000</v>
      </c>
    </row>
    <row r="58" spans="1:29" ht="12.75" hidden="1" customHeight="1" x14ac:dyDescent="0.25">
      <c r="A58" s="154" t="str">
        <f t="shared" si="0"/>
        <v>1.1-00-2304_236012_231835110</v>
      </c>
      <c r="B58" s="135" t="s">
        <v>295</v>
      </c>
      <c r="C58" s="135" t="s">
        <v>26</v>
      </c>
      <c r="D58" s="136" t="s">
        <v>410</v>
      </c>
      <c r="E58" s="136">
        <v>1</v>
      </c>
      <c r="F58" s="135" t="s">
        <v>313</v>
      </c>
      <c r="G58" s="136">
        <v>1.3</v>
      </c>
      <c r="H58" s="135" t="s">
        <v>314</v>
      </c>
      <c r="I58" s="135" t="s">
        <v>15</v>
      </c>
      <c r="J58" s="135" t="s">
        <v>16</v>
      </c>
      <c r="K58" s="135" t="s">
        <v>41</v>
      </c>
      <c r="L58" s="135" t="s">
        <v>337</v>
      </c>
      <c r="M58" s="135">
        <v>6</v>
      </c>
      <c r="N58" s="135" t="s">
        <v>19</v>
      </c>
      <c r="O58" s="135" t="s">
        <v>407</v>
      </c>
      <c r="P58" s="135" t="s">
        <v>336</v>
      </c>
      <c r="Q58" s="152" t="s">
        <v>42</v>
      </c>
      <c r="R58" s="152" t="s">
        <v>333</v>
      </c>
      <c r="S58" s="152" t="s">
        <v>1082</v>
      </c>
      <c r="T58" s="152">
        <v>18</v>
      </c>
      <c r="U58" s="152" t="s">
        <v>47</v>
      </c>
      <c r="V58" s="135">
        <v>3000</v>
      </c>
      <c r="W58" s="135" t="s">
        <v>104</v>
      </c>
      <c r="X58" s="135">
        <v>3500</v>
      </c>
      <c r="Y58" s="135">
        <v>3511</v>
      </c>
      <c r="Z58" s="135" t="s">
        <v>225</v>
      </c>
      <c r="AA58" s="136">
        <v>0</v>
      </c>
      <c r="AB58" s="135" t="s">
        <v>23</v>
      </c>
      <c r="AC58" s="137">
        <v>36385568</v>
      </c>
    </row>
    <row r="59" spans="1:29" ht="12.75" hidden="1" customHeight="1" x14ac:dyDescent="0.25">
      <c r="A59" s="154" t="str">
        <f t="shared" si="0"/>
        <v>1.1-00-2304_236012_231838210</v>
      </c>
      <c r="B59" s="135" t="s">
        <v>295</v>
      </c>
      <c r="C59" s="135" t="s">
        <v>26</v>
      </c>
      <c r="D59" s="136" t="s">
        <v>410</v>
      </c>
      <c r="E59" s="136">
        <v>1</v>
      </c>
      <c r="F59" s="135" t="s">
        <v>313</v>
      </c>
      <c r="G59" s="136">
        <v>1.3</v>
      </c>
      <c r="H59" s="135" t="s">
        <v>314</v>
      </c>
      <c r="I59" s="135" t="s">
        <v>15</v>
      </c>
      <c r="J59" s="135" t="s">
        <v>16</v>
      </c>
      <c r="K59" s="135" t="s">
        <v>41</v>
      </c>
      <c r="L59" s="135" t="s">
        <v>337</v>
      </c>
      <c r="M59" s="135">
        <v>6</v>
      </c>
      <c r="N59" s="135" t="s">
        <v>19</v>
      </c>
      <c r="O59" s="135" t="s">
        <v>407</v>
      </c>
      <c r="P59" s="135" t="s">
        <v>336</v>
      </c>
      <c r="Q59" s="152" t="s">
        <v>42</v>
      </c>
      <c r="R59" s="152" t="s">
        <v>333</v>
      </c>
      <c r="S59" s="152" t="s">
        <v>1082</v>
      </c>
      <c r="T59" s="152">
        <v>18</v>
      </c>
      <c r="U59" s="152" t="s">
        <v>47</v>
      </c>
      <c r="V59" s="135">
        <v>3000</v>
      </c>
      <c r="W59" s="135" t="s">
        <v>104</v>
      </c>
      <c r="X59" s="135">
        <v>3800</v>
      </c>
      <c r="Y59" s="135">
        <v>3821</v>
      </c>
      <c r="Z59" s="135" t="s">
        <v>121</v>
      </c>
      <c r="AA59" s="136">
        <v>0</v>
      </c>
      <c r="AB59" s="135" t="s">
        <v>23</v>
      </c>
      <c r="AC59" s="137">
        <v>1000000</v>
      </c>
    </row>
    <row r="60" spans="1:29" ht="12.75" hidden="1" customHeight="1" x14ac:dyDescent="0.25">
      <c r="A60" s="154" t="str">
        <f t="shared" si="0"/>
        <v>1.1-00-2304_236012_2318632113</v>
      </c>
      <c r="B60" s="135" t="s">
        <v>295</v>
      </c>
      <c r="C60" s="135" t="s">
        <v>26</v>
      </c>
      <c r="D60" s="136" t="s">
        <v>410</v>
      </c>
      <c r="E60" s="136">
        <v>1</v>
      </c>
      <c r="F60" s="135" t="s">
        <v>313</v>
      </c>
      <c r="G60" s="136">
        <v>1.3</v>
      </c>
      <c r="H60" s="135" t="s">
        <v>314</v>
      </c>
      <c r="I60" s="135" t="s">
        <v>15</v>
      </c>
      <c r="J60" s="135" t="s">
        <v>16</v>
      </c>
      <c r="K60" s="135" t="s">
        <v>41</v>
      </c>
      <c r="L60" s="135" t="s">
        <v>337</v>
      </c>
      <c r="M60" s="135">
        <v>6</v>
      </c>
      <c r="N60" s="135" t="s">
        <v>19</v>
      </c>
      <c r="O60" s="135" t="s">
        <v>406</v>
      </c>
      <c r="P60" s="135" t="s">
        <v>336</v>
      </c>
      <c r="Q60" s="152" t="s">
        <v>42</v>
      </c>
      <c r="R60" s="152" t="s">
        <v>333</v>
      </c>
      <c r="S60" s="152" t="s">
        <v>1082</v>
      </c>
      <c r="T60" s="152">
        <v>18</v>
      </c>
      <c r="U60" s="152" t="s">
        <v>47</v>
      </c>
      <c r="V60" s="135">
        <v>6000</v>
      </c>
      <c r="W60" s="135" t="s">
        <v>83</v>
      </c>
      <c r="X60" s="135">
        <v>6300</v>
      </c>
      <c r="Y60" s="135">
        <v>6321</v>
      </c>
      <c r="Z60" s="135" t="s">
        <v>283</v>
      </c>
      <c r="AA60" s="136">
        <v>13</v>
      </c>
      <c r="AB60" s="135" t="s">
        <v>284</v>
      </c>
      <c r="AC60" s="137">
        <v>25108364</v>
      </c>
    </row>
    <row r="61" spans="1:29" ht="12.75" hidden="1" customHeight="1" x14ac:dyDescent="0.25">
      <c r="A61" s="154" t="str">
        <f t="shared" si="0"/>
        <v>1.1-00-2304_236012_2318632114</v>
      </c>
      <c r="B61" s="135" t="s">
        <v>295</v>
      </c>
      <c r="C61" s="135" t="s">
        <v>26</v>
      </c>
      <c r="D61" s="136" t="s">
        <v>410</v>
      </c>
      <c r="E61" s="136">
        <v>1</v>
      </c>
      <c r="F61" s="135" t="s">
        <v>313</v>
      </c>
      <c r="G61" s="136">
        <v>1.3</v>
      </c>
      <c r="H61" s="135" t="s">
        <v>314</v>
      </c>
      <c r="I61" s="135" t="s">
        <v>15</v>
      </c>
      <c r="J61" s="135" t="s">
        <v>16</v>
      </c>
      <c r="K61" s="135" t="s">
        <v>41</v>
      </c>
      <c r="L61" s="135" t="s">
        <v>337</v>
      </c>
      <c r="M61" s="135">
        <v>6</v>
      </c>
      <c r="N61" s="135" t="s">
        <v>19</v>
      </c>
      <c r="O61" s="135" t="s">
        <v>406</v>
      </c>
      <c r="P61" s="135" t="s">
        <v>336</v>
      </c>
      <c r="Q61" s="152" t="s">
        <v>42</v>
      </c>
      <c r="R61" s="152" t="s">
        <v>333</v>
      </c>
      <c r="S61" s="152" t="s">
        <v>1082</v>
      </c>
      <c r="T61" s="152">
        <v>18</v>
      </c>
      <c r="U61" s="152" t="s">
        <v>47</v>
      </c>
      <c r="V61" s="135">
        <v>6000</v>
      </c>
      <c r="W61" s="135" t="s">
        <v>83</v>
      </c>
      <c r="X61" s="135">
        <v>6300</v>
      </c>
      <c r="Y61" s="135">
        <v>6321</v>
      </c>
      <c r="Z61" s="135" t="s">
        <v>283</v>
      </c>
      <c r="AA61" s="136">
        <v>14</v>
      </c>
      <c r="AB61" s="135" t="s">
        <v>285</v>
      </c>
      <c r="AC61" s="137">
        <v>71000000</v>
      </c>
    </row>
    <row r="62" spans="1:29" ht="12.75" hidden="1" customHeight="1" x14ac:dyDescent="0.25">
      <c r="A62" s="154" t="str">
        <f t="shared" si="0"/>
        <v>1.1-00-2304_236013_231939410</v>
      </c>
      <c r="B62" s="135" t="s">
        <v>295</v>
      </c>
      <c r="C62" s="135" t="s">
        <v>26</v>
      </c>
      <c r="D62" s="136" t="s">
        <v>410</v>
      </c>
      <c r="E62" s="136">
        <v>1</v>
      </c>
      <c r="F62" s="135" t="s">
        <v>313</v>
      </c>
      <c r="G62" s="136">
        <v>1.3</v>
      </c>
      <c r="H62" s="135" t="s">
        <v>314</v>
      </c>
      <c r="I62" s="135" t="s">
        <v>15</v>
      </c>
      <c r="J62" s="135" t="s">
        <v>16</v>
      </c>
      <c r="K62" s="135" t="s">
        <v>41</v>
      </c>
      <c r="L62" s="135" t="s">
        <v>337</v>
      </c>
      <c r="M62" s="135">
        <v>6</v>
      </c>
      <c r="N62" s="135" t="s">
        <v>19</v>
      </c>
      <c r="O62" s="135" t="s">
        <v>407</v>
      </c>
      <c r="P62" s="135" t="s">
        <v>336</v>
      </c>
      <c r="Q62" s="152" t="s">
        <v>42</v>
      </c>
      <c r="R62" s="152" t="s">
        <v>335</v>
      </c>
      <c r="S62" s="152" t="s">
        <v>240</v>
      </c>
      <c r="T62" s="152">
        <v>19</v>
      </c>
      <c r="U62" s="152" t="s">
        <v>241</v>
      </c>
      <c r="V62" s="135">
        <v>3000</v>
      </c>
      <c r="W62" s="135" t="s">
        <v>104</v>
      </c>
      <c r="X62" s="135">
        <v>3900</v>
      </c>
      <c r="Y62" s="135">
        <v>3941</v>
      </c>
      <c r="Z62" s="135" t="s">
        <v>243</v>
      </c>
      <c r="AA62" s="136">
        <v>0</v>
      </c>
      <c r="AB62" s="135" t="s">
        <v>23</v>
      </c>
      <c r="AC62" s="137">
        <v>150000</v>
      </c>
    </row>
    <row r="63" spans="1:29" ht="12.75" hidden="1" customHeight="1" x14ac:dyDescent="0.25">
      <c r="A63" s="154" t="str">
        <f t="shared" si="0"/>
        <v>1.1-00-2304_236013_231942110</v>
      </c>
      <c r="B63" s="135" t="s">
        <v>295</v>
      </c>
      <c r="C63" s="135" t="s">
        <v>26</v>
      </c>
      <c r="D63" s="136" t="s">
        <v>410</v>
      </c>
      <c r="E63" s="136">
        <v>1</v>
      </c>
      <c r="F63" s="135" t="s">
        <v>313</v>
      </c>
      <c r="G63" s="136">
        <v>1.3</v>
      </c>
      <c r="H63" s="135" t="s">
        <v>314</v>
      </c>
      <c r="I63" s="135" t="s">
        <v>15</v>
      </c>
      <c r="J63" s="135" t="s">
        <v>16</v>
      </c>
      <c r="K63" s="135" t="s">
        <v>41</v>
      </c>
      <c r="L63" s="135" t="s">
        <v>337</v>
      </c>
      <c r="M63" s="135">
        <v>6</v>
      </c>
      <c r="N63" s="135" t="s">
        <v>19</v>
      </c>
      <c r="O63" s="135" t="s">
        <v>407</v>
      </c>
      <c r="P63" s="135" t="s">
        <v>336</v>
      </c>
      <c r="Q63" s="152" t="s">
        <v>42</v>
      </c>
      <c r="R63" s="152" t="s">
        <v>335</v>
      </c>
      <c r="S63" s="152" t="s">
        <v>240</v>
      </c>
      <c r="T63" s="152">
        <v>19</v>
      </c>
      <c r="U63" s="152" t="s">
        <v>241</v>
      </c>
      <c r="V63" s="135">
        <v>4000</v>
      </c>
      <c r="W63" s="135" t="s">
        <v>122</v>
      </c>
      <c r="X63" s="135">
        <v>4200</v>
      </c>
      <c r="Y63" s="135">
        <v>4211</v>
      </c>
      <c r="Z63" s="135" t="s">
        <v>247</v>
      </c>
      <c r="AA63" s="136">
        <v>0</v>
      </c>
      <c r="AB63" s="135" t="s">
        <v>23</v>
      </c>
      <c r="AC63" s="137">
        <v>2200000</v>
      </c>
    </row>
    <row r="64" spans="1:29" ht="12.75" hidden="1" customHeight="1" x14ac:dyDescent="0.25">
      <c r="A64" s="154" t="str">
        <f t="shared" si="0"/>
        <v>1.1-00-2304_236013_231942510</v>
      </c>
      <c r="B64" s="135" t="s">
        <v>295</v>
      </c>
      <c r="C64" s="135" t="s">
        <v>26</v>
      </c>
      <c r="D64" s="136" t="s">
        <v>410</v>
      </c>
      <c r="E64" s="136">
        <v>1</v>
      </c>
      <c r="F64" s="135" t="s">
        <v>313</v>
      </c>
      <c r="G64" s="136">
        <v>1.3</v>
      </c>
      <c r="H64" s="135" t="s">
        <v>314</v>
      </c>
      <c r="I64" s="135" t="s">
        <v>15</v>
      </c>
      <c r="J64" s="135" t="s">
        <v>16</v>
      </c>
      <c r="K64" s="135" t="s">
        <v>41</v>
      </c>
      <c r="L64" s="135" t="s">
        <v>337</v>
      </c>
      <c r="M64" s="135">
        <v>6</v>
      </c>
      <c r="N64" s="135" t="s">
        <v>19</v>
      </c>
      <c r="O64" s="135" t="s">
        <v>407</v>
      </c>
      <c r="P64" s="135" t="s">
        <v>336</v>
      </c>
      <c r="Q64" s="152" t="s">
        <v>42</v>
      </c>
      <c r="R64" s="152" t="s">
        <v>335</v>
      </c>
      <c r="S64" s="152" t="s">
        <v>240</v>
      </c>
      <c r="T64" s="152">
        <v>19</v>
      </c>
      <c r="U64" s="152" t="s">
        <v>241</v>
      </c>
      <c r="V64" s="135">
        <v>4000</v>
      </c>
      <c r="W64" s="135" t="s">
        <v>122</v>
      </c>
      <c r="X64" s="135">
        <v>4200</v>
      </c>
      <c r="Y64" s="135">
        <v>4251</v>
      </c>
      <c r="Z64" s="135" t="s">
        <v>260</v>
      </c>
      <c r="AA64" s="136">
        <v>0</v>
      </c>
      <c r="AB64" s="135" t="s">
        <v>23</v>
      </c>
      <c r="AC64" s="137">
        <v>5000000</v>
      </c>
    </row>
    <row r="65" spans="1:29" ht="12.75" hidden="1" customHeight="1" x14ac:dyDescent="0.25">
      <c r="A65" s="154" t="str">
        <f t="shared" si="0"/>
        <v>1.1-14-2304_236013_231958110</v>
      </c>
      <c r="B65" s="135" t="s">
        <v>297</v>
      </c>
      <c r="C65" s="135" t="s">
        <v>296</v>
      </c>
      <c r="D65" s="136" t="s">
        <v>409</v>
      </c>
      <c r="E65" s="136">
        <v>1</v>
      </c>
      <c r="F65" s="135" t="s">
        <v>313</v>
      </c>
      <c r="G65" s="136">
        <v>1.3</v>
      </c>
      <c r="H65" s="135" t="s">
        <v>314</v>
      </c>
      <c r="I65" s="135" t="s">
        <v>15</v>
      </c>
      <c r="J65" s="135" t="s">
        <v>16</v>
      </c>
      <c r="K65" s="135" t="s">
        <v>41</v>
      </c>
      <c r="L65" s="135" t="s">
        <v>337</v>
      </c>
      <c r="M65" s="135">
        <v>6</v>
      </c>
      <c r="N65" s="135" t="s">
        <v>19</v>
      </c>
      <c r="O65" s="135" t="s">
        <v>406</v>
      </c>
      <c r="P65" s="135" t="s">
        <v>336</v>
      </c>
      <c r="Q65" s="152" t="s">
        <v>42</v>
      </c>
      <c r="R65" s="152" t="s">
        <v>335</v>
      </c>
      <c r="S65" s="152" t="s">
        <v>240</v>
      </c>
      <c r="T65" s="152">
        <v>19</v>
      </c>
      <c r="U65" s="152" t="s">
        <v>241</v>
      </c>
      <c r="V65" s="135">
        <v>5000</v>
      </c>
      <c r="W65" s="135" t="s">
        <v>183</v>
      </c>
      <c r="X65" s="135">
        <v>5800</v>
      </c>
      <c r="Y65" s="135">
        <v>5811</v>
      </c>
      <c r="Z65" s="135" t="s">
        <v>279</v>
      </c>
      <c r="AA65" s="136">
        <v>0</v>
      </c>
      <c r="AB65" s="135" t="s">
        <v>23</v>
      </c>
      <c r="AC65" s="137">
        <v>8000000</v>
      </c>
    </row>
    <row r="66" spans="1:29" ht="12.75" hidden="1" customHeight="1" x14ac:dyDescent="0.25">
      <c r="A66" s="154" t="str">
        <f t="shared" si="0"/>
        <v>2.5-02-2304_236013_231991110</v>
      </c>
      <c r="B66" s="135" t="s">
        <v>292</v>
      </c>
      <c r="C66" s="135" t="s">
        <v>289</v>
      </c>
      <c r="D66" s="136" t="s">
        <v>409</v>
      </c>
      <c r="E66" s="136">
        <v>1</v>
      </c>
      <c r="F66" s="135" t="s">
        <v>313</v>
      </c>
      <c r="G66" s="136">
        <v>1.3</v>
      </c>
      <c r="H66" s="135" t="s">
        <v>314</v>
      </c>
      <c r="I66" s="135" t="s">
        <v>15</v>
      </c>
      <c r="J66" s="135" t="s">
        <v>16</v>
      </c>
      <c r="K66" s="135" t="s">
        <v>41</v>
      </c>
      <c r="L66" s="135" t="s">
        <v>337</v>
      </c>
      <c r="M66" s="135">
        <v>6</v>
      </c>
      <c r="N66" s="135" t="s">
        <v>19</v>
      </c>
      <c r="O66" s="135" t="s">
        <v>408</v>
      </c>
      <c r="P66" s="135" t="s">
        <v>336</v>
      </c>
      <c r="Q66" s="152" t="s">
        <v>42</v>
      </c>
      <c r="R66" s="152" t="s">
        <v>335</v>
      </c>
      <c r="S66" s="152" t="s">
        <v>240</v>
      </c>
      <c r="T66" s="152">
        <v>19</v>
      </c>
      <c r="U66" s="152" t="s">
        <v>241</v>
      </c>
      <c r="V66" s="135">
        <v>9000</v>
      </c>
      <c r="W66" s="135" t="s">
        <v>286</v>
      </c>
      <c r="X66" s="135">
        <v>9100</v>
      </c>
      <c r="Y66" s="135">
        <v>9111</v>
      </c>
      <c r="Z66" s="135" t="s">
        <v>287</v>
      </c>
      <c r="AA66" s="136">
        <v>0</v>
      </c>
      <c r="AB66" s="135" t="s">
        <v>23</v>
      </c>
      <c r="AC66" s="137">
        <v>35000000</v>
      </c>
    </row>
    <row r="67" spans="1:29" ht="12.75" hidden="1" customHeight="1" x14ac:dyDescent="0.25">
      <c r="A67" s="154" t="str">
        <f t="shared" ref="A67:A130" si="1">CONCATENATE(B67,P67,M67,R67,T67,Y67,AA67)</f>
        <v>2.5-02-2304_236013_231992110</v>
      </c>
      <c r="B67" s="135" t="s">
        <v>292</v>
      </c>
      <c r="C67" s="135" t="s">
        <v>289</v>
      </c>
      <c r="D67" s="136" t="s">
        <v>409</v>
      </c>
      <c r="E67" s="136">
        <v>1</v>
      </c>
      <c r="F67" s="135" t="s">
        <v>313</v>
      </c>
      <c r="G67" s="136">
        <v>1.3</v>
      </c>
      <c r="H67" s="135" t="s">
        <v>314</v>
      </c>
      <c r="I67" s="135" t="s">
        <v>15</v>
      </c>
      <c r="J67" s="135" t="s">
        <v>16</v>
      </c>
      <c r="K67" s="135" t="s">
        <v>41</v>
      </c>
      <c r="L67" s="135" t="s">
        <v>337</v>
      </c>
      <c r="M67" s="135">
        <v>6</v>
      </c>
      <c r="N67" s="135" t="s">
        <v>19</v>
      </c>
      <c r="O67" s="135" t="s">
        <v>408</v>
      </c>
      <c r="P67" s="135" t="s">
        <v>336</v>
      </c>
      <c r="Q67" s="152" t="s">
        <v>42</v>
      </c>
      <c r="R67" s="152" t="s">
        <v>335</v>
      </c>
      <c r="S67" s="152" t="s">
        <v>240</v>
      </c>
      <c r="T67" s="152">
        <v>19</v>
      </c>
      <c r="U67" s="152" t="s">
        <v>241</v>
      </c>
      <c r="V67" s="135">
        <v>9000</v>
      </c>
      <c r="W67" s="135" t="s">
        <v>286</v>
      </c>
      <c r="X67" s="135">
        <v>9200</v>
      </c>
      <c r="Y67" s="135">
        <v>9211</v>
      </c>
      <c r="Z67" s="135" t="s">
        <v>288</v>
      </c>
      <c r="AA67" s="136">
        <v>0</v>
      </c>
      <c r="AB67" s="135" t="s">
        <v>23</v>
      </c>
      <c r="AC67" s="137">
        <v>20000000</v>
      </c>
    </row>
    <row r="68" spans="1:29" ht="12.75" hidden="1" customHeight="1" x14ac:dyDescent="0.25">
      <c r="A68" s="154" t="str">
        <f t="shared" si="1"/>
        <v>1.1-00-2304_236014_232021810</v>
      </c>
      <c r="B68" s="135" t="s">
        <v>295</v>
      </c>
      <c r="C68" s="135" t="s">
        <v>26</v>
      </c>
      <c r="D68" s="136" t="s">
        <v>410</v>
      </c>
      <c r="E68" s="136">
        <v>1</v>
      </c>
      <c r="F68" s="135" t="s">
        <v>313</v>
      </c>
      <c r="G68" s="136">
        <v>1.3</v>
      </c>
      <c r="H68" s="135" t="s">
        <v>314</v>
      </c>
      <c r="I68" s="135" t="s">
        <v>15</v>
      </c>
      <c r="J68" s="135" t="s">
        <v>16</v>
      </c>
      <c r="K68" s="135" t="s">
        <v>41</v>
      </c>
      <c r="L68" s="135" t="s">
        <v>337</v>
      </c>
      <c r="M68" s="135">
        <v>6</v>
      </c>
      <c r="N68" s="135" t="s">
        <v>19</v>
      </c>
      <c r="O68" s="135" t="s">
        <v>407</v>
      </c>
      <c r="P68" s="135" t="s">
        <v>336</v>
      </c>
      <c r="Q68" s="152" t="s">
        <v>42</v>
      </c>
      <c r="R68" s="152" t="s">
        <v>334</v>
      </c>
      <c r="S68" s="152" t="s">
        <v>43</v>
      </c>
      <c r="T68" s="152">
        <v>20</v>
      </c>
      <c r="U68" s="152" t="s">
        <v>44</v>
      </c>
      <c r="V68" s="135">
        <v>2000</v>
      </c>
      <c r="W68" s="135" t="s">
        <v>45</v>
      </c>
      <c r="X68" s="135">
        <v>2100</v>
      </c>
      <c r="Y68" s="135">
        <v>2181</v>
      </c>
      <c r="Z68" s="135" t="s">
        <v>95</v>
      </c>
      <c r="AA68" s="136">
        <v>0</v>
      </c>
      <c r="AB68" s="135" t="s">
        <v>23</v>
      </c>
      <c r="AC68" s="137">
        <v>4385000</v>
      </c>
    </row>
    <row r="69" spans="1:29" ht="12.75" hidden="1" customHeight="1" x14ac:dyDescent="0.25">
      <c r="A69" s="154" t="str">
        <f t="shared" si="1"/>
        <v>1.1-00-2304_236014_232039420</v>
      </c>
      <c r="B69" s="135" t="s">
        <v>295</v>
      </c>
      <c r="C69" s="135" t="s">
        <v>26</v>
      </c>
      <c r="D69" s="136" t="s">
        <v>410</v>
      </c>
      <c r="E69" s="136">
        <v>1</v>
      </c>
      <c r="F69" s="135" t="s">
        <v>313</v>
      </c>
      <c r="G69" s="136">
        <v>1.3</v>
      </c>
      <c r="H69" s="135" t="s">
        <v>314</v>
      </c>
      <c r="I69" s="135" t="s">
        <v>15</v>
      </c>
      <c r="J69" s="135" t="s">
        <v>16</v>
      </c>
      <c r="K69" s="135" t="s">
        <v>41</v>
      </c>
      <c r="L69" s="135" t="s">
        <v>337</v>
      </c>
      <c r="M69" s="135">
        <v>6</v>
      </c>
      <c r="N69" s="135" t="s">
        <v>19</v>
      </c>
      <c r="O69" s="135" t="s">
        <v>407</v>
      </c>
      <c r="P69" s="135" t="s">
        <v>336</v>
      </c>
      <c r="Q69" s="152" t="s">
        <v>42</v>
      </c>
      <c r="R69" s="152" t="s">
        <v>334</v>
      </c>
      <c r="S69" s="152" t="s">
        <v>43</v>
      </c>
      <c r="T69" s="152">
        <v>20</v>
      </c>
      <c r="U69" s="152" t="s">
        <v>44</v>
      </c>
      <c r="V69" s="135">
        <v>3000</v>
      </c>
      <c r="W69" s="135" t="s">
        <v>104</v>
      </c>
      <c r="X69" s="135">
        <v>3900</v>
      </c>
      <c r="Y69" s="135">
        <v>3942</v>
      </c>
      <c r="Z69" s="135" t="s">
        <v>244</v>
      </c>
      <c r="AA69" s="136">
        <v>0</v>
      </c>
      <c r="AB69" s="135" t="s">
        <v>23</v>
      </c>
      <c r="AC69" s="137">
        <v>450000</v>
      </c>
    </row>
    <row r="70" spans="1:29" ht="12.75" hidden="1" customHeight="1" x14ac:dyDescent="0.25">
      <c r="A70" s="154" t="str">
        <f t="shared" si="1"/>
        <v>1.1-00-2305_236015_232121110</v>
      </c>
      <c r="B70" s="135" t="s">
        <v>295</v>
      </c>
      <c r="C70" s="135" t="s">
        <v>26</v>
      </c>
      <c r="D70" s="136" t="s">
        <v>410</v>
      </c>
      <c r="E70" s="136">
        <v>1</v>
      </c>
      <c r="F70" s="135" t="s">
        <v>313</v>
      </c>
      <c r="G70" s="136">
        <v>1.3</v>
      </c>
      <c r="H70" s="135" t="s">
        <v>314</v>
      </c>
      <c r="I70" s="135" t="s">
        <v>15</v>
      </c>
      <c r="J70" s="135" t="s">
        <v>16</v>
      </c>
      <c r="K70" s="135" t="s">
        <v>17</v>
      </c>
      <c r="L70" s="135" t="s">
        <v>307</v>
      </c>
      <c r="M70" s="135">
        <v>6</v>
      </c>
      <c r="N70" s="135" t="s">
        <v>19</v>
      </c>
      <c r="O70" s="135" t="s">
        <v>407</v>
      </c>
      <c r="P70" s="135" t="s">
        <v>340</v>
      </c>
      <c r="Q70" s="152" t="s">
        <v>18</v>
      </c>
      <c r="R70" s="152" t="s">
        <v>341</v>
      </c>
      <c r="S70" s="152" t="s">
        <v>20</v>
      </c>
      <c r="T70" s="152">
        <v>21</v>
      </c>
      <c r="U70" s="152" t="s">
        <v>48</v>
      </c>
      <c r="V70" s="135">
        <v>2000</v>
      </c>
      <c r="W70" s="135" t="s">
        <v>45</v>
      </c>
      <c r="X70" s="135">
        <v>2100</v>
      </c>
      <c r="Y70" s="135">
        <v>2111</v>
      </c>
      <c r="Z70" s="135" t="s">
        <v>46</v>
      </c>
      <c r="AA70" s="136">
        <v>0</v>
      </c>
      <c r="AB70" s="135" t="s">
        <v>23</v>
      </c>
      <c r="AC70" s="137">
        <v>2000000</v>
      </c>
    </row>
    <row r="71" spans="1:29" ht="12.75" hidden="1" customHeight="1" x14ac:dyDescent="0.25">
      <c r="A71" s="154" t="str">
        <f t="shared" si="1"/>
        <v>1.1-00-2305_236015_232121610</v>
      </c>
      <c r="B71" s="135" t="s">
        <v>295</v>
      </c>
      <c r="C71" s="135" t="s">
        <v>26</v>
      </c>
      <c r="D71" s="136" t="s">
        <v>410</v>
      </c>
      <c r="E71" s="136">
        <v>1</v>
      </c>
      <c r="F71" s="135" t="s">
        <v>313</v>
      </c>
      <c r="G71" s="136">
        <v>1.3</v>
      </c>
      <c r="H71" s="135" t="s">
        <v>314</v>
      </c>
      <c r="I71" s="135" t="s">
        <v>15</v>
      </c>
      <c r="J71" s="135" t="s">
        <v>16</v>
      </c>
      <c r="K71" s="135" t="s">
        <v>17</v>
      </c>
      <c r="L71" s="135" t="s">
        <v>307</v>
      </c>
      <c r="M71" s="135">
        <v>6</v>
      </c>
      <c r="N71" s="135" t="s">
        <v>19</v>
      </c>
      <c r="O71" s="135" t="s">
        <v>407</v>
      </c>
      <c r="P71" s="135" t="s">
        <v>340</v>
      </c>
      <c r="Q71" s="152" t="s">
        <v>18</v>
      </c>
      <c r="R71" s="152" t="s">
        <v>341</v>
      </c>
      <c r="S71" s="152" t="s">
        <v>20</v>
      </c>
      <c r="T71" s="152">
        <v>21</v>
      </c>
      <c r="U71" s="152" t="s">
        <v>48</v>
      </c>
      <c r="V71" s="135">
        <v>2000</v>
      </c>
      <c r="W71" s="135" t="s">
        <v>45</v>
      </c>
      <c r="X71" s="135">
        <v>2100</v>
      </c>
      <c r="Y71" s="135">
        <v>2161</v>
      </c>
      <c r="Z71" s="135" t="s">
        <v>78</v>
      </c>
      <c r="AA71" s="136">
        <v>0</v>
      </c>
      <c r="AB71" s="135" t="s">
        <v>23</v>
      </c>
      <c r="AC71" s="137">
        <v>1450000</v>
      </c>
    </row>
    <row r="72" spans="1:29" ht="12.75" hidden="1" customHeight="1" x14ac:dyDescent="0.25">
      <c r="A72" s="154" t="str">
        <f t="shared" si="1"/>
        <v>1.1-00-2305_236015_232122110</v>
      </c>
      <c r="B72" s="135" t="s">
        <v>295</v>
      </c>
      <c r="C72" s="135" t="s">
        <v>26</v>
      </c>
      <c r="D72" s="136" t="s">
        <v>410</v>
      </c>
      <c r="E72" s="136">
        <v>1</v>
      </c>
      <c r="F72" s="135" t="s">
        <v>313</v>
      </c>
      <c r="G72" s="136">
        <v>1.3</v>
      </c>
      <c r="H72" s="135" t="s">
        <v>314</v>
      </c>
      <c r="I72" s="135" t="s">
        <v>15</v>
      </c>
      <c r="J72" s="135" t="s">
        <v>16</v>
      </c>
      <c r="K72" s="135" t="s">
        <v>17</v>
      </c>
      <c r="L72" s="135" t="s">
        <v>307</v>
      </c>
      <c r="M72" s="135">
        <v>6</v>
      </c>
      <c r="N72" s="135" t="s">
        <v>19</v>
      </c>
      <c r="O72" s="135" t="s">
        <v>407</v>
      </c>
      <c r="P72" s="135" t="s">
        <v>340</v>
      </c>
      <c r="Q72" s="152" t="s">
        <v>18</v>
      </c>
      <c r="R72" s="152" t="s">
        <v>341</v>
      </c>
      <c r="S72" s="152" t="s">
        <v>20</v>
      </c>
      <c r="T72" s="152">
        <v>21</v>
      </c>
      <c r="U72" s="152" t="s">
        <v>48</v>
      </c>
      <c r="V72" s="135">
        <v>2000</v>
      </c>
      <c r="W72" s="135" t="s">
        <v>45</v>
      </c>
      <c r="X72" s="135">
        <v>2200</v>
      </c>
      <c r="Y72" s="135">
        <v>2211</v>
      </c>
      <c r="Z72" s="135" t="s">
        <v>96</v>
      </c>
      <c r="AA72" s="136">
        <v>0</v>
      </c>
      <c r="AB72" s="135" t="s">
        <v>23</v>
      </c>
      <c r="AC72" s="137">
        <v>247860</v>
      </c>
    </row>
    <row r="73" spans="1:29" ht="12.75" hidden="1" customHeight="1" x14ac:dyDescent="0.25">
      <c r="A73" s="154" t="str">
        <f t="shared" si="1"/>
        <v>1.1-00-2305_236015_232124210</v>
      </c>
      <c r="B73" s="135" t="s">
        <v>295</v>
      </c>
      <c r="C73" s="135" t="s">
        <v>26</v>
      </c>
      <c r="D73" s="136" t="s">
        <v>410</v>
      </c>
      <c r="E73" s="136">
        <v>1</v>
      </c>
      <c r="F73" s="135" t="s">
        <v>313</v>
      </c>
      <c r="G73" s="136">
        <v>1.3</v>
      </c>
      <c r="H73" s="135" t="s">
        <v>314</v>
      </c>
      <c r="I73" s="135" t="s">
        <v>15</v>
      </c>
      <c r="J73" s="135" t="s">
        <v>16</v>
      </c>
      <c r="K73" s="135" t="s">
        <v>17</v>
      </c>
      <c r="L73" s="135" t="s">
        <v>307</v>
      </c>
      <c r="M73" s="135">
        <v>6</v>
      </c>
      <c r="N73" s="135" t="s">
        <v>19</v>
      </c>
      <c r="O73" s="135" t="s">
        <v>407</v>
      </c>
      <c r="P73" s="135" t="s">
        <v>340</v>
      </c>
      <c r="Q73" s="152" t="s">
        <v>18</v>
      </c>
      <c r="R73" s="152" t="s">
        <v>341</v>
      </c>
      <c r="S73" s="152" t="s">
        <v>20</v>
      </c>
      <c r="T73" s="152">
        <v>21</v>
      </c>
      <c r="U73" s="152" t="s">
        <v>48</v>
      </c>
      <c r="V73" s="135">
        <v>2000</v>
      </c>
      <c r="W73" s="135" t="s">
        <v>45</v>
      </c>
      <c r="X73" s="135">
        <v>2400</v>
      </c>
      <c r="Y73" s="135">
        <v>2421</v>
      </c>
      <c r="Z73" s="135" t="s">
        <v>127</v>
      </c>
      <c r="AA73" s="136">
        <v>0</v>
      </c>
      <c r="AB73" s="135" t="s">
        <v>23</v>
      </c>
      <c r="AC73" s="137">
        <v>20000</v>
      </c>
    </row>
    <row r="74" spans="1:29" ht="12.75" hidden="1" customHeight="1" x14ac:dyDescent="0.25">
      <c r="A74" s="154" t="str">
        <f t="shared" si="1"/>
        <v>1.1-00-2305_236015_232124510</v>
      </c>
      <c r="B74" s="135" t="s">
        <v>295</v>
      </c>
      <c r="C74" s="135" t="s">
        <v>26</v>
      </c>
      <c r="D74" s="136" t="s">
        <v>410</v>
      </c>
      <c r="E74" s="136">
        <v>1</v>
      </c>
      <c r="F74" s="135" t="s">
        <v>313</v>
      </c>
      <c r="G74" s="136">
        <v>1.3</v>
      </c>
      <c r="H74" s="135" t="s">
        <v>314</v>
      </c>
      <c r="I74" s="135" t="s">
        <v>15</v>
      </c>
      <c r="J74" s="135" t="s">
        <v>16</v>
      </c>
      <c r="K74" s="135" t="s">
        <v>17</v>
      </c>
      <c r="L74" s="135" t="s">
        <v>307</v>
      </c>
      <c r="M74" s="135">
        <v>6</v>
      </c>
      <c r="N74" s="135" t="s">
        <v>19</v>
      </c>
      <c r="O74" s="135" t="s">
        <v>407</v>
      </c>
      <c r="P74" s="135" t="s">
        <v>340</v>
      </c>
      <c r="Q74" s="152" t="s">
        <v>18</v>
      </c>
      <c r="R74" s="152" t="s">
        <v>341</v>
      </c>
      <c r="S74" s="152" t="s">
        <v>20</v>
      </c>
      <c r="T74" s="152">
        <v>21</v>
      </c>
      <c r="U74" s="152" t="s">
        <v>48</v>
      </c>
      <c r="V74" s="135">
        <v>2000</v>
      </c>
      <c r="W74" s="135" t="s">
        <v>45</v>
      </c>
      <c r="X74" s="135">
        <v>2400</v>
      </c>
      <c r="Y74" s="135">
        <v>2451</v>
      </c>
      <c r="Z74" s="135" t="s">
        <v>131</v>
      </c>
      <c r="AA74" s="136">
        <v>0</v>
      </c>
      <c r="AB74" s="135" t="s">
        <v>23</v>
      </c>
      <c r="AC74" s="137">
        <v>50000</v>
      </c>
    </row>
    <row r="75" spans="1:29" ht="12.75" hidden="1" customHeight="1" x14ac:dyDescent="0.25">
      <c r="A75" s="154" t="str">
        <f t="shared" si="1"/>
        <v>1.1-00-2305_236015_232124610</v>
      </c>
      <c r="B75" s="135" t="s">
        <v>295</v>
      </c>
      <c r="C75" s="135" t="s">
        <v>26</v>
      </c>
      <c r="D75" s="136" t="s">
        <v>410</v>
      </c>
      <c r="E75" s="136">
        <v>1</v>
      </c>
      <c r="F75" s="135" t="s">
        <v>313</v>
      </c>
      <c r="G75" s="136">
        <v>1.3</v>
      </c>
      <c r="H75" s="135" t="s">
        <v>314</v>
      </c>
      <c r="I75" s="135" t="s">
        <v>15</v>
      </c>
      <c r="J75" s="135" t="s">
        <v>16</v>
      </c>
      <c r="K75" s="135" t="s">
        <v>17</v>
      </c>
      <c r="L75" s="135" t="s">
        <v>307</v>
      </c>
      <c r="M75" s="135">
        <v>6</v>
      </c>
      <c r="N75" s="135" t="s">
        <v>19</v>
      </c>
      <c r="O75" s="135" t="s">
        <v>407</v>
      </c>
      <c r="P75" s="135" t="s">
        <v>340</v>
      </c>
      <c r="Q75" s="152" t="s">
        <v>18</v>
      </c>
      <c r="R75" s="152" t="s">
        <v>341</v>
      </c>
      <c r="S75" s="152" t="s">
        <v>20</v>
      </c>
      <c r="T75" s="152">
        <v>21</v>
      </c>
      <c r="U75" s="152" t="s">
        <v>48</v>
      </c>
      <c r="V75" s="135">
        <v>2000</v>
      </c>
      <c r="W75" s="135" t="s">
        <v>45</v>
      </c>
      <c r="X75" s="135">
        <v>2400</v>
      </c>
      <c r="Y75" s="135">
        <v>2461</v>
      </c>
      <c r="Z75" s="135" t="s">
        <v>132</v>
      </c>
      <c r="AA75" s="136">
        <v>0</v>
      </c>
      <c r="AB75" s="135" t="s">
        <v>23</v>
      </c>
      <c r="AC75" s="137">
        <v>110000</v>
      </c>
    </row>
    <row r="76" spans="1:29" ht="12.75" hidden="1" customHeight="1" x14ac:dyDescent="0.25">
      <c r="A76" s="154" t="str">
        <f t="shared" si="1"/>
        <v>1.1-00-2305_236015_232124710</v>
      </c>
      <c r="B76" s="135" t="s">
        <v>295</v>
      </c>
      <c r="C76" s="135" t="s">
        <v>26</v>
      </c>
      <c r="D76" s="136" t="s">
        <v>410</v>
      </c>
      <c r="E76" s="136">
        <v>1</v>
      </c>
      <c r="F76" s="135" t="s">
        <v>313</v>
      </c>
      <c r="G76" s="136">
        <v>1.3</v>
      </c>
      <c r="H76" s="135" t="s">
        <v>314</v>
      </c>
      <c r="I76" s="135" t="s">
        <v>15</v>
      </c>
      <c r="J76" s="135" t="s">
        <v>16</v>
      </c>
      <c r="K76" s="135" t="s">
        <v>17</v>
      </c>
      <c r="L76" s="135" t="s">
        <v>307</v>
      </c>
      <c r="M76" s="135">
        <v>6</v>
      </c>
      <c r="N76" s="135" t="s">
        <v>19</v>
      </c>
      <c r="O76" s="135" t="s">
        <v>407</v>
      </c>
      <c r="P76" s="135" t="s">
        <v>340</v>
      </c>
      <c r="Q76" s="152" t="s">
        <v>18</v>
      </c>
      <c r="R76" s="152" t="s">
        <v>341</v>
      </c>
      <c r="S76" s="152" t="s">
        <v>20</v>
      </c>
      <c r="T76" s="152">
        <v>21</v>
      </c>
      <c r="U76" s="152" t="s">
        <v>48</v>
      </c>
      <c r="V76" s="135">
        <v>2000</v>
      </c>
      <c r="W76" s="135" t="s">
        <v>45</v>
      </c>
      <c r="X76" s="135">
        <v>2400</v>
      </c>
      <c r="Y76" s="135">
        <v>2471</v>
      </c>
      <c r="Z76" s="135" t="s">
        <v>144</v>
      </c>
      <c r="AA76" s="136">
        <v>0</v>
      </c>
      <c r="AB76" s="135" t="s">
        <v>23</v>
      </c>
      <c r="AC76" s="137">
        <v>80000</v>
      </c>
    </row>
    <row r="77" spans="1:29" ht="12.75" hidden="1" customHeight="1" x14ac:dyDescent="0.25">
      <c r="A77" s="154" t="str">
        <f t="shared" si="1"/>
        <v>1.1-00-2305_236015_232124910</v>
      </c>
      <c r="B77" s="135" t="s">
        <v>295</v>
      </c>
      <c r="C77" s="135" t="s">
        <v>26</v>
      </c>
      <c r="D77" s="136" t="s">
        <v>410</v>
      </c>
      <c r="E77" s="136">
        <v>1</v>
      </c>
      <c r="F77" s="135" t="s">
        <v>313</v>
      </c>
      <c r="G77" s="136">
        <v>1.3</v>
      </c>
      <c r="H77" s="135" t="s">
        <v>314</v>
      </c>
      <c r="I77" s="135" t="s">
        <v>15</v>
      </c>
      <c r="J77" s="135" t="s">
        <v>16</v>
      </c>
      <c r="K77" s="135" t="s">
        <v>17</v>
      </c>
      <c r="L77" s="135" t="s">
        <v>307</v>
      </c>
      <c r="M77" s="135">
        <v>6</v>
      </c>
      <c r="N77" s="135" t="s">
        <v>19</v>
      </c>
      <c r="O77" s="135" t="s">
        <v>407</v>
      </c>
      <c r="P77" s="135" t="s">
        <v>340</v>
      </c>
      <c r="Q77" s="152" t="s">
        <v>18</v>
      </c>
      <c r="R77" s="152" t="s">
        <v>341</v>
      </c>
      <c r="S77" s="152" t="s">
        <v>20</v>
      </c>
      <c r="T77" s="152">
        <v>21</v>
      </c>
      <c r="U77" s="152" t="s">
        <v>48</v>
      </c>
      <c r="V77" s="135">
        <v>2000</v>
      </c>
      <c r="W77" s="135" t="s">
        <v>45</v>
      </c>
      <c r="X77" s="135">
        <v>2400</v>
      </c>
      <c r="Y77" s="135">
        <v>2491</v>
      </c>
      <c r="Z77" s="135" t="s">
        <v>153</v>
      </c>
      <c r="AA77" s="136">
        <v>0</v>
      </c>
      <c r="AB77" s="135" t="s">
        <v>23</v>
      </c>
      <c r="AC77" s="137">
        <v>320000</v>
      </c>
    </row>
    <row r="78" spans="1:29" ht="12.75" hidden="1" customHeight="1" x14ac:dyDescent="0.25">
      <c r="A78" s="154" t="str">
        <f t="shared" si="1"/>
        <v>1.1-00-2305_236015_232125210</v>
      </c>
      <c r="B78" s="135" t="s">
        <v>295</v>
      </c>
      <c r="C78" s="135" t="s">
        <v>26</v>
      </c>
      <c r="D78" s="136" t="s">
        <v>410</v>
      </c>
      <c r="E78" s="136">
        <v>1</v>
      </c>
      <c r="F78" s="135" t="s">
        <v>313</v>
      </c>
      <c r="G78" s="136">
        <v>1.3</v>
      </c>
      <c r="H78" s="135" t="s">
        <v>314</v>
      </c>
      <c r="I78" s="135" t="s">
        <v>15</v>
      </c>
      <c r="J78" s="135" t="s">
        <v>16</v>
      </c>
      <c r="K78" s="135" t="s">
        <v>17</v>
      </c>
      <c r="L78" s="135" t="s">
        <v>307</v>
      </c>
      <c r="M78" s="135">
        <v>6</v>
      </c>
      <c r="N78" s="135" t="s">
        <v>19</v>
      </c>
      <c r="O78" s="135" t="s">
        <v>407</v>
      </c>
      <c r="P78" s="135" t="s">
        <v>340</v>
      </c>
      <c r="Q78" s="152" t="s">
        <v>18</v>
      </c>
      <c r="R78" s="152" t="s">
        <v>341</v>
      </c>
      <c r="S78" s="152" t="s">
        <v>20</v>
      </c>
      <c r="T78" s="152">
        <v>21</v>
      </c>
      <c r="U78" s="152" t="s">
        <v>48</v>
      </c>
      <c r="V78" s="135">
        <v>2000</v>
      </c>
      <c r="W78" s="135" t="s">
        <v>45</v>
      </c>
      <c r="X78" s="135">
        <v>2500</v>
      </c>
      <c r="Y78" s="135">
        <v>2521</v>
      </c>
      <c r="Z78" s="135" t="s">
        <v>157</v>
      </c>
      <c r="AA78" s="136">
        <v>0</v>
      </c>
      <c r="AB78" s="135" t="s">
        <v>23</v>
      </c>
      <c r="AC78" s="137">
        <v>50000</v>
      </c>
    </row>
    <row r="79" spans="1:29" ht="12.75" hidden="1" customHeight="1" x14ac:dyDescent="0.25">
      <c r="A79" s="154" t="str">
        <f t="shared" si="1"/>
        <v>1.1-00-2305_236015_232126110</v>
      </c>
      <c r="B79" s="135" t="s">
        <v>295</v>
      </c>
      <c r="C79" s="135" t="s">
        <v>26</v>
      </c>
      <c r="D79" s="136" t="s">
        <v>410</v>
      </c>
      <c r="E79" s="136">
        <v>1</v>
      </c>
      <c r="F79" s="135" t="s">
        <v>313</v>
      </c>
      <c r="G79" s="136">
        <v>1.3</v>
      </c>
      <c r="H79" s="135" t="s">
        <v>314</v>
      </c>
      <c r="I79" s="135" t="s">
        <v>15</v>
      </c>
      <c r="J79" s="135" t="s">
        <v>16</v>
      </c>
      <c r="K79" s="135" t="s">
        <v>17</v>
      </c>
      <c r="L79" s="135" t="s">
        <v>307</v>
      </c>
      <c r="M79" s="135">
        <v>6</v>
      </c>
      <c r="N79" s="135" t="s">
        <v>19</v>
      </c>
      <c r="O79" s="135" t="s">
        <v>407</v>
      </c>
      <c r="P79" s="135" t="s">
        <v>340</v>
      </c>
      <c r="Q79" s="152" t="s">
        <v>18</v>
      </c>
      <c r="R79" s="152" t="s">
        <v>341</v>
      </c>
      <c r="S79" s="152" t="s">
        <v>20</v>
      </c>
      <c r="T79" s="152">
        <v>21</v>
      </c>
      <c r="U79" s="152" t="s">
        <v>48</v>
      </c>
      <c r="V79" s="135">
        <v>2000</v>
      </c>
      <c r="W79" s="135" t="s">
        <v>45</v>
      </c>
      <c r="X79" s="135">
        <v>2600</v>
      </c>
      <c r="Y79" s="135">
        <v>2611</v>
      </c>
      <c r="Z79" s="135" t="s">
        <v>167</v>
      </c>
      <c r="AA79" s="136">
        <v>0</v>
      </c>
      <c r="AB79" s="135" t="s">
        <v>23</v>
      </c>
      <c r="AC79" s="137">
        <v>35000000</v>
      </c>
    </row>
    <row r="80" spans="1:29" ht="12.75" hidden="1" customHeight="1" x14ac:dyDescent="0.25">
      <c r="A80" s="154" t="str">
        <f t="shared" si="1"/>
        <v>1.1-00-2305_236015_232129110</v>
      </c>
      <c r="B80" s="135" t="s">
        <v>295</v>
      </c>
      <c r="C80" s="135" t="s">
        <v>26</v>
      </c>
      <c r="D80" s="136" t="s">
        <v>410</v>
      </c>
      <c r="E80" s="136">
        <v>1</v>
      </c>
      <c r="F80" s="135" t="s">
        <v>313</v>
      </c>
      <c r="G80" s="136">
        <v>1.3</v>
      </c>
      <c r="H80" s="135" t="s">
        <v>314</v>
      </c>
      <c r="I80" s="135" t="s">
        <v>15</v>
      </c>
      <c r="J80" s="135" t="s">
        <v>16</v>
      </c>
      <c r="K80" s="135" t="s">
        <v>17</v>
      </c>
      <c r="L80" s="135" t="s">
        <v>307</v>
      </c>
      <c r="M80" s="135">
        <v>6</v>
      </c>
      <c r="N80" s="135" t="s">
        <v>19</v>
      </c>
      <c r="O80" s="135" t="s">
        <v>407</v>
      </c>
      <c r="P80" s="135" t="s">
        <v>340</v>
      </c>
      <c r="Q80" s="152" t="s">
        <v>18</v>
      </c>
      <c r="R80" s="152" t="s">
        <v>341</v>
      </c>
      <c r="S80" s="152" t="s">
        <v>20</v>
      </c>
      <c r="T80" s="152">
        <v>21</v>
      </c>
      <c r="U80" s="152" t="s">
        <v>48</v>
      </c>
      <c r="V80" s="135">
        <v>2000</v>
      </c>
      <c r="W80" s="135" t="s">
        <v>45</v>
      </c>
      <c r="X80" s="135">
        <v>2900</v>
      </c>
      <c r="Y80" s="135">
        <v>2911</v>
      </c>
      <c r="Z80" s="135" t="s">
        <v>156</v>
      </c>
      <c r="AA80" s="136">
        <v>0</v>
      </c>
      <c r="AB80" s="135" t="s">
        <v>23</v>
      </c>
      <c r="AC80" s="137">
        <v>150000</v>
      </c>
    </row>
    <row r="81" spans="1:29" ht="12.75" hidden="1" customHeight="1" x14ac:dyDescent="0.25">
      <c r="A81" s="154" t="str">
        <f t="shared" si="1"/>
        <v>1.1-00-2305_236015_232129610</v>
      </c>
      <c r="B81" s="135" t="s">
        <v>295</v>
      </c>
      <c r="C81" s="135" t="s">
        <v>26</v>
      </c>
      <c r="D81" s="136" t="s">
        <v>410</v>
      </c>
      <c r="E81" s="136">
        <v>1</v>
      </c>
      <c r="F81" s="135" t="s">
        <v>313</v>
      </c>
      <c r="G81" s="136">
        <v>1.3</v>
      </c>
      <c r="H81" s="135" t="s">
        <v>314</v>
      </c>
      <c r="I81" s="135" t="s">
        <v>15</v>
      </c>
      <c r="J81" s="135" t="s">
        <v>16</v>
      </c>
      <c r="K81" s="135" t="s">
        <v>17</v>
      </c>
      <c r="L81" s="135" t="s">
        <v>307</v>
      </c>
      <c r="M81" s="135">
        <v>6</v>
      </c>
      <c r="N81" s="135" t="s">
        <v>19</v>
      </c>
      <c r="O81" s="135" t="s">
        <v>407</v>
      </c>
      <c r="P81" s="135" t="s">
        <v>340</v>
      </c>
      <c r="Q81" s="152" t="s">
        <v>18</v>
      </c>
      <c r="R81" s="152" t="s">
        <v>341</v>
      </c>
      <c r="S81" s="152" t="s">
        <v>20</v>
      </c>
      <c r="T81" s="152">
        <v>21</v>
      </c>
      <c r="U81" s="152" t="s">
        <v>48</v>
      </c>
      <c r="V81" s="135">
        <v>2000</v>
      </c>
      <c r="W81" s="135" t="s">
        <v>45</v>
      </c>
      <c r="X81" s="135">
        <v>2900</v>
      </c>
      <c r="Y81" s="135">
        <v>2961</v>
      </c>
      <c r="Z81" s="135" t="s">
        <v>180</v>
      </c>
      <c r="AA81" s="136">
        <v>0</v>
      </c>
      <c r="AB81" s="135" t="s">
        <v>23</v>
      </c>
      <c r="AC81" s="137">
        <v>800000</v>
      </c>
    </row>
    <row r="82" spans="1:29" ht="12.75" hidden="1" customHeight="1" x14ac:dyDescent="0.25">
      <c r="A82" s="154" t="str">
        <f t="shared" si="1"/>
        <v>1.1-00-2305_236015_232129810</v>
      </c>
      <c r="B82" s="135" t="s">
        <v>295</v>
      </c>
      <c r="C82" s="135" t="s">
        <v>26</v>
      </c>
      <c r="D82" s="136" t="s">
        <v>410</v>
      </c>
      <c r="E82" s="136">
        <v>1</v>
      </c>
      <c r="F82" s="135" t="s">
        <v>313</v>
      </c>
      <c r="G82" s="136">
        <v>1.3</v>
      </c>
      <c r="H82" s="135" t="s">
        <v>314</v>
      </c>
      <c r="I82" s="135" t="s">
        <v>15</v>
      </c>
      <c r="J82" s="135" t="s">
        <v>16</v>
      </c>
      <c r="K82" s="135" t="s">
        <v>17</v>
      </c>
      <c r="L82" s="135" t="s">
        <v>307</v>
      </c>
      <c r="M82" s="135">
        <v>6</v>
      </c>
      <c r="N82" s="135" t="s">
        <v>19</v>
      </c>
      <c r="O82" s="135" t="s">
        <v>407</v>
      </c>
      <c r="P82" s="135" t="s">
        <v>340</v>
      </c>
      <c r="Q82" s="152" t="s">
        <v>18</v>
      </c>
      <c r="R82" s="152" t="s">
        <v>341</v>
      </c>
      <c r="S82" s="152" t="s">
        <v>20</v>
      </c>
      <c r="T82" s="152">
        <v>21</v>
      </c>
      <c r="U82" s="152" t="s">
        <v>48</v>
      </c>
      <c r="V82" s="135">
        <v>2000</v>
      </c>
      <c r="W82" s="135" t="s">
        <v>45</v>
      </c>
      <c r="X82" s="135">
        <v>2900</v>
      </c>
      <c r="Y82" s="135">
        <v>2981</v>
      </c>
      <c r="Z82" s="135" t="s">
        <v>191</v>
      </c>
      <c r="AA82" s="136">
        <v>0</v>
      </c>
      <c r="AB82" s="135" t="s">
        <v>23</v>
      </c>
      <c r="AC82" s="137">
        <v>50000</v>
      </c>
    </row>
    <row r="83" spans="1:29" ht="12.75" hidden="1" customHeight="1" x14ac:dyDescent="0.25">
      <c r="A83" s="154" t="str">
        <f t="shared" si="1"/>
        <v>1.1-00-2305_236015_232131110</v>
      </c>
      <c r="B83" s="135" t="s">
        <v>295</v>
      </c>
      <c r="C83" s="135" t="s">
        <v>26</v>
      </c>
      <c r="D83" s="136" t="s">
        <v>410</v>
      </c>
      <c r="E83" s="136">
        <v>1</v>
      </c>
      <c r="F83" s="135" t="s">
        <v>313</v>
      </c>
      <c r="G83" s="136">
        <v>1.3</v>
      </c>
      <c r="H83" s="135" t="s">
        <v>314</v>
      </c>
      <c r="I83" s="135" t="s">
        <v>15</v>
      </c>
      <c r="J83" s="135" t="s">
        <v>16</v>
      </c>
      <c r="K83" s="135" t="s">
        <v>17</v>
      </c>
      <c r="L83" s="135" t="s">
        <v>307</v>
      </c>
      <c r="M83" s="135">
        <v>6</v>
      </c>
      <c r="N83" s="135" t="s">
        <v>19</v>
      </c>
      <c r="O83" s="135" t="s">
        <v>407</v>
      </c>
      <c r="P83" s="135" t="s">
        <v>340</v>
      </c>
      <c r="Q83" s="152" t="s">
        <v>18</v>
      </c>
      <c r="R83" s="152" t="s">
        <v>341</v>
      </c>
      <c r="S83" s="152" t="s">
        <v>20</v>
      </c>
      <c r="T83" s="152">
        <v>21</v>
      </c>
      <c r="U83" s="152" t="s">
        <v>48</v>
      </c>
      <c r="V83" s="135">
        <v>3000</v>
      </c>
      <c r="W83" s="135" t="s">
        <v>104</v>
      </c>
      <c r="X83" s="135">
        <v>3100</v>
      </c>
      <c r="Y83" s="135">
        <v>3111</v>
      </c>
      <c r="Z83" s="135" t="s">
        <v>158</v>
      </c>
      <c r="AA83" s="136">
        <v>0</v>
      </c>
      <c r="AB83" s="135" t="s">
        <v>23</v>
      </c>
      <c r="AC83" s="137">
        <v>5197048</v>
      </c>
    </row>
    <row r="84" spans="1:29" ht="12.75" hidden="1" customHeight="1" x14ac:dyDescent="0.25">
      <c r="A84" s="154" t="str">
        <f t="shared" si="1"/>
        <v>1.1-00-2305_236015_232131410</v>
      </c>
      <c r="B84" s="135" t="s">
        <v>295</v>
      </c>
      <c r="C84" s="135" t="s">
        <v>26</v>
      </c>
      <c r="D84" s="136" t="s">
        <v>410</v>
      </c>
      <c r="E84" s="136">
        <v>1</v>
      </c>
      <c r="F84" s="135" t="s">
        <v>313</v>
      </c>
      <c r="G84" s="136">
        <v>1.3</v>
      </c>
      <c r="H84" s="135" t="s">
        <v>314</v>
      </c>
      <c r="I84" s="135" t="s">
        <v>15</v>
      </c>
      <c r="J84" s="135" t="s">
        <v>16</v>
      </c>
      <c r="K84" s="135" t="s">
        <v>17</v>
      </c>
      <c r="L84" s="135" t="s">
        <v>307</v>
      </c>
      <c r="M84" s="135">
        <v>6</v>
      </c>
      <c r="N84" s="135" t="s">
        <v>19</v>
      </c>
      <c r="O84" s="135" t="s">
        <v>407</v>
      </c>
      <c r="P84" s="135" t="s">
        <v>340</v>
      </c>
      <c r="Q84" s="152" t="s">
        <v>18</v>
      </c>
      <c r="R84" s="152" t="s">
        <v>341</v>
      </c>
      <c r="S84" s="152" t="s">
        <v>20</v>
      </c>
      <c r="T84" s="152">
        <v>21</v>
      </c>
      <c r="U84" s="152" t="s">
        <v>48</v>
      </c>
      <c r="V84" s="135">
        <v>3000</v>
      </c>
      <c r="W84" s="135" t="s">
        <v>104</v>
      </c>
      <c r="X84" s="135">
        <v>3100</v>
      </c>
      <c r="Y84" s="135">
        <v>3141</v>
      </c>
      <c r="Z84" s="135" t="s">
        <v>193</v>
      </c>
      <c r="AA84" s="136">
        <v>0</v>
      </c>
      <c r="AB84" s="135" t="s">
        <v>23</v>
      </c>
      <c r="AC84" s="137">
        <v>600000</v>
      </c>
    </row>
    <row r="85" spans="1:29" ht="12.75" hidden="1" customHeight="1" x14ac:dyDescent="0.25">
      <c r="A85" s="154" t="str">
        <f t="shared" si="1"/>
        <v>1.1-00-2305_236015_232131610</v>
      </c>
      <c r="B85" s="135" t="s">
        <v>295</v>
      </c>
      <c r="C85" s="135" t="s">
        <v>26</v>
      </c>
      <c r="D85" s="136" t="s">
        <v>410</v>
      </c>
      <c r="E85" s="136">
        <v>1</v>
      </c>
      <c r="F85" s="135" t="s">
        <v>313</v>
      </c>
      <c r="G85" s="136">
        <v>1.3</v>
      </c>
      <c r="H85" s="135" t="s">
        <v>314</v>
      </c>
      <c r="I85" s="135" t="s">
        <v>15</v>
      </c>
      <c r="J85" s="135" t="s">
        <v>16</v>
      </c>
      <c r="K85" s="135" t="s">
        <v>17</v>
      </c>
      <c r="L85" s="135" t="s">
        <v>307</v>
      </c>
      <c r="M85" s="135">
        <v>6</v>
      </c>
      <c r="N85" s="135" t="s">
        <v>19</v>
      </c>
      <c r="O85" s="135" t="s">
        <v>407</v>
      </c>
      <c r="P85" s="135" t="s">
        <v>340</v>
      </c>
      <c r="Q85" s="152" t="s">
        <v>18</v>
      </c>
      <c r="R85" s="152" t="s">
        <v>341</v>
      </c>
      <c r="S85" s="152" t="s">
        <v>20</v>
      </c>
      <c r="T85" s="152">
        <v>21</v>
      </c>
      <c r="U85" s="152" t="s">
        <v>48</v>
      </c>
      <c r="V85" s="135">
        <v>3000</v>
      </c>
      <c r="W85" s="135" t="s">
        <v>104</v>
      </c>
      <c r="X85" s="135">
        <v>3100</v>
      </c>
      <c r="Y85" s="135">
        <v>3161</v>
      </c>
      <c r="Z85" s="135" t="s">
        <v>194</v>
      </c>
      <c r="AA85" s="136">
        <v>0</v>
      </c>
      <c r="AB85" s="135" t="s">
        <v>23</v>
      </c>
      <c r="AC85" s="137">
        <v>2700000</v>
      </c>
    </row>
    <row r="86" spans="1:29" ht="12.75" hidden="1" customHeight="1" x14ac:dyDescent="0.25">
      <c r="A86" s="154" t="str">
        <f t="shared" si="1"/>
        <v>1.1-00-2305_236015_232132210</v>
      </c>
      <c r="B86" s="135" t="s">
        <v>295</v>
      </c>
      <c r="C86" s="135" t="s">
        <v>26</v>
      </c>
      <c r="D86" s="136" t="s">
        <v>410</v>
      </c>
      <c r="E86" s="136">
        <v>1</v>
      </c>
      <c r="F86" s="135" t="s">
        <v>313</v>
      </c>
      <c r="G86" s="136">
        <v>1.3</v>
      </c>
      <c r="H86" s="135" t="s">
        <v>314</v>
      </c>
      <c r="I86" s="135" t="s">
        <v>15</v>
      </c>
      <c r="J86" s="135" t="s">
        <v>16</v>
      </c>
      <c r="K86" s="135" t="s">
        <v>17</v>
      </c>
      <c r="L86" s="135" t="s">
        <v>307</v>
      </c>
      <c r="M86" s="135">
        <v>6</v>
      </c>
      <c r="N86" s="135" t="s">
        <v>19</v>
      </c>
      <c r="O86" s="135" t="s">
        <v>407</v>
      </c>
      <c r="P86" s="135" t="s">
        <v>340</v>
      </c>
      <c r="Q86" s="152" t="s">
        <v>18</v>
      </c>
      <c r="R86" s="152" t="s">
        <v>341</v>
      </c>
      <c r="S86" s="152" t="s">
        <v>20</v>
      </c>
      <c r="T86" s="152">
        <v>21</v>
      </c>
      <c r="U86" s="152" t="s">
        <v>48</v>
      </c>
      <c r="V86" s="135">
        <v>3000</v>
      </c>
      <c r="W86" s="135" t="s">
        <v>104</v>
      </c>
      <c r="X86" s="135">
        <v>3200</v>
      </c>
      <c r="Y86" s="135">
        <v>3221</v>
      </c>
      <c r="Z86" s="135" t="s">
        <v>196</v>
      </c>
      <c r="AA86" s="136">
        <v>0</v>
      </c>
      <c r="AB86" s="135" t="s">
        <v>23</v>
      </c>
      <c r="AC86" s="137">
        <v>2350000</v>
      </c>
    </row>
    <row r="87" spans="1:29" ht="12.75" hidden="1" customHeight="1" x14ac:dyDescent="0.25">
      <c r="A87" s="154" t="str">
        <f t="shared" si="1"/>
        <v>1.1-00-2305_236015_232132310</v>
      </c>
      <c r="B87" s="135" t="s">
        <v>295</v>
      </c>
      <c r="C87" s="135" t="s">
        <v>26</v>
      </c>
      <c r="D87" s="136" t="s">
        <v>410</v>
      </c>
      <c r="E87" s="136">
        <v>1</v>
      </c>
      <c r="F87" s="135" t="s">
        <v>313</v>
      </c>
      <c r="G87" s="136">
        <v>1.3</v>
      </c>
      <c r="H87" s="135" t="s">
        <v>314</v>
      </c>
      <c r="I87" s="135" t="s">
        <v>15</v>
      </c>
      <c r="J87" s="135" t="s">
        <v>16</v>
      </c>
      <c r="K87" s="135" t="s">
        <v>17</v>
      </c>
      <c r="L87" s="135" t="s">
        <v>307</v>
      </c>
      <c r="M87" s="135">
        <v>6</v>
      </c>
      <c r="N87" s="135" t="s">
        <v>19</v>
      </c>
      <c r="O87" s="135" t="s">
        <v>407</v>
      </c>
      <c r="P87" s="135" t="s">
        <v>340</v>
      </c>
      <c r="Q87" s="152" t="s">
        <v>18</v>
      </c>
      <c r="R87" s="152" t="s">
        <v>341</v>
      </c>
      <c r="S87" s="152" t="s">
        <v>20</v>
      </c>
      <c r="T87" s="152">
        <v>21</v>
      </c>
      <c r="U87" s="152" t="s">
        <v>48</v>
      </c>
      <c r="V87" s="135">
        <v>3000</v>
      </c>
      <c r="W87" s="135" t="s">
        <v>104</v>
      </c>
      <c r="X87" s="135">
        <v>3200</v>
      </c>
      <c r="Y87" s="135">
        <v>3231</v>
      </c>
      <c r="Z87" s="135" t="s">
        <v>197</v>
      </c>
      <c r="AA87" s="136">
        <v>0</v>
      </c>
      <c r="AB87" s="135" t="s">
        <v>23</v>
      </c>
      <c r="AC87" s="137">
        <v>3000000</v>
      </c>
    </row>
    <row r="88" spans="1:29" ht="12.75" hidden="1" customHeight="1" x14ac:dyDescent="0.25">
      <c r="A88" s="154" t="str">
        <f t="shared" si="1"/>
        <v>2.5-02-2305_236015_232132510</v>
      </c>
      <c r="B88" s="135" t="s">
        <v>292</v>
      </c>
      <c r="C88" s="135" t="s">
        <v>289</v>
      </c>
      <c r="D88" s="136" t="s">
        <v>409</v>
      </c>
      <c r="E88" s="136">
        <v>1</v>
      </c>
      <c r="F88" s="135" t="s">
        <v>313</v>
      </c>
      <c r="G88" s="136">
        <v>1.3</v>
      </c>
      <c r="H88" s="135" t="s">
        <v>314</v>
      </c>
      <c r="I88" s="135" t="s">
        <v>15</v>
      </c>
      <c r="J88" s="135" t="s">
        <v>16</v>
      </c>
      <c r="K88" s="135" t="s">
        <v>17</v>
      </c>
      <c r="L88" s="135" t="s">
        <v>307</v>
      </c>
      <c r="M88" s="135">
        <v>6</v>
      </c>
      <c r="N88" s="135" t="s">
        <v>19</v>
      </c>
      <c r="O88" s="135" t="s">
        <v>407</v>
      </c>
      <c r="P88" s="135" t="s">
        <v>340</v>
      </c>
      <c r="Q88" s="152" t="s">
        <v>18</v>
      </c>
      <c r="R88" s="152" t="s">
        <v>341</v>
      </c>
      <c r="S88" s="152" t="s">
        <v>20</v>
      </c>
      <c r="T88" s="152">
        <v>21</v>
      </c>
      <c r="U88" s="152" t="s">
        <v>48</v>
      </c>
      <c r="V88" s="135">
        <v>3000</v>
      </c>
      <c r="W88" s="135" t="s">
        <v>104</v>
      </c>
      <c r="X88" s="135">
        <v>3200</v>
      </c>
      <c r="Y88" s="135">
        <v>3251</v>
      </c>
      <c r="Z88" s="135" t="s">
        <v>182</v>
      </c>
      <c r="AA88" s="136">
        <v>0</v>
      </c>
      <c r="AB88" s="135" t="s">
        <v>23</v>
      </c>
      <c r="AC88" s="137">
        <v>66696971</v>
      </c>
    </row>
    <row r="89" spans="1:29" ht="12.75" hidden="1" customHeight="1" x14ac:dyDescent="0.25">
      <c r="A89" s="154" t="str">
        <f t="shared" si="1"/>
        <v>1.1-00-2305_236015_232133110</v>
      </c>
      <c r="B89" s="135" t="s">
        <v>295</v>
      </c>
      <c r="C89" s="135" t="s">
        <v>26</v>
      </c>
      <c r="D89" s="136" t="s">
        <v>410</v>
      </c>
      <c r="E89" s="136">
        <v>1</v>
      </c>
      <c r="F89" s="135" t="s">
        <v>313</v>
      </c>
      <c r="G89" s="136">
        <v>1.3</v>
      </c>
      <c r="H89" s="135" t="s">
        <v>314</v>
      </c>
      <c r="I89" s="135" t="s">
        <v>15</v>
      </c>
      <c r="J89" s="135" t="s">
        <v>16</v>
      </c>
      <c r="K89" s="135" t="s">
        <v>17</v>
      </c>
      <c r="L89" s="135" t="s">
        <v>307</v>
      </c>
      <c r="M89" s="135">
        <v>6</v>
      </c>
      <c r="N89" s="135" t="s">
        <v>19</v>
      </c>
      <c r="O89" s="135" t="s">
        <v>407</v>
      </c>
      <c r="P89" s="135" t="s">
        <v>340</v>
      </c>
      <c r="Q89" s="152" t="s">
        <v>18</v>
      </c>
      <c r="R89" s="152" t="s">
        <v>341</v>
      </c>
      <c r="S89" s="152" t="s">
        <v>20</v>
      </c>
      <c r="T89" s="152">
        <v>21</v>
      </c>
      <c r="U89" s="152" t="s">
        <v>48</v>
      </c>
      <c r="V89" s="135">
        <v>3000</v>
      </c>
      <c r="W89" s="135" t="s">
        <v>104</v>
      </c>
      <c r="X89" s="135">
        <v>3300</v>
      </c>
      <c r="Y89" s="135">
        <v>3311</v>
      </c>
      <c r="Z89" s="135" t="s">
        <v>204</v>
      </c>
      <c r="AA89" s="136">
        <v>0</v>
      </c>
      <c r="AB89" s="135" t="s">
        <v>23</v>
      </c>
      <c r="AC89" s="137">
        <v>230000</v>
      </c>
    </row>
    <row r="90" spans="1:29" ht="12.75" hidden="1" customHeight="1" x14ac:dyDescent="0.25">
      <c r="A90" s="154" t="str">
        <f t="shared" si="1"/>
        <v>1.1-00-2305_236015_232133310</v>
      </c>
      <c r="B90" s="135" t="s">
        <v>295</v>
      </c>
      <c r="C90" s="135" t="s">
        <v>26</v>
      </c>
      <c r="D90" s="136" t="s">
        <v>410</v>
      </c>
      <c r="E90" s="136">
        <v>1</v>
      </c>
      <c r="F90" s="135" t="s">
        <v>313</v>
      </c>
      <c r="G90" s="136">
        <v>1.3</v>
      </c>
      <c r="H90" s="135" t="s">
        <v>314</v>
      </c>
      <c r="I90" s="135" t="s">
        <v>15</v>
      </c>
      <c r="J90" s="135" t="s">
        <v>16</v>
      </c>
      <c r="K90" s="135" t="s">
        <v>17</v>
      </c>
      <c r="L90" s="135" t="s">
        <v>307</v>
      </c>
      <c r="M90" s="135">
        <v>6</v>
      </c>
      <c r="N90" s="135" t="s">
        <v>19</v>
      </c>
      <c r="O90" s="135" t="s">
        <v>407</v>
      </c>
      <c r="P90" s="135" t="s">
        <v>340</v>
      </c>
      <c r="Q90" s="152" t="s">
        <v>18</v>
      </c>
      <c r="R90" s="152" t="s">
        <v>341</v>
      </c>
      <c r="S90" s="152" t="s">
        <v>20</v>
      </c>
      <c r="T90" s="152">
        <v>21</v>
      </c>
      <c r="U90" s="152" t="s">
        <v>48</v>
      </c>
      <c r="V90" s="135">
        <v>3000</v>
      </c>
      <c r="W90" s="135" t="s">
        <v>104</v>
      </c>
      <c r="X90" s="135">
        <v>3300</v>
      </c>
      <c r="Y90" s="135">
        <v>3331</v>
      </c>
      <c r="Z90" s="135" t="s">
        <v>208</v>
      </c>
      <c r="AA90" s="136">
        <v>0</v>
      </c>
      <c r="AB90" s="135" t="s">
        <v>23</v>
      </c>
      <c r="AC90" s="137">
        <v>100000</v>
      </c>
    </row>
    <row r="91" spans="1:29" ht="12.75" hidden="1" customHeight="1" x14ac:dyDescent="0.25">
      <c r="A91" s="154" t="str">
        <f t="shared" si="1"/>
        <v>1.1-00-2305_236015_232134410</v>
      </c>
      <c r="B91" s="135" t="s">
        <v>295</v>
      </c>
      <c r="C91" s="135" t="s">
        <v>26</v>
      </c>
      <c r="D91" s="136" t="s">
        <v>410</v>
      </c>
      <c r="E91" s="136">
        <v>1</v>
      </c>
      <c r="F91" s="135" t="s">
        <v>313</v>
      </c>
      <c r="G91" s="136">
        <v>1.3</v>
      </c>
      <c r="H91" s="135" t="s">
        <v>314</v>
      </c>
      <c r="I91" s="135" t="s">
        <v>15</v>
      </c>
      <c r="J91" s="135" t="s">
        <v>16</v>
      </c>
      <c r="K91" s="135" t="s">
        <v>17</v>
      </c>
      <c r="L91" s="135" t="s">
        <v>307</v>
      </c>
      <c r="M91" s="135">
        <v>6</v>
      </c>
      <c r="N91" s="135" t="s">
        <v>19</v>
      </c>
      <c r="O91" s="135" t="s">
        <v>407</v>
      </c>
      <c r="P91" s="135" t="s">
        <v>340</v>
      </c>
      <c r="Q91" s="152" t="s">
        <v>18</v>
      </c>
      <c r="R91" s="152" t="s">
        <v>341</v>
      </c>
      <c r="S91" s="152" t="s">
        <v>20</v>
      </c>
      <c r="T91" s="152">
        <v>21</v>
      </c>
      <c r="U91" s="152" t="s">
        <v>48</v>
      </c>
      <c r="V91" s="135">
        <v>3000</v>
      </c>
      <c r="W91" s="135" t="s">
        <v>104</v>
      </c>
      <c r="X91" s="135">
        <v>3400</v>
      </c>
      <c r="Y91" s="135">
        <v>3441</v>
      </c>
      <c r="Z91" s="135" t="s">
        <v>222</v>
      </c>
      <c r="AA91" s="136">
        <v>0</v>
      </c>
      <c r="AB91" s="135" t="s">
        <v>23</v>
      </c>
      <c r="AC91" s="137">
        <v>160000</v>
      </c>
    </row>
    <row r="92" spans="1:29" ht="12.75" hidden="1" customHeight="1" x14ac:dyDescent="0.25">
      <c r="A92" s="154" t="str">
        <f t="shared" si="1"/>
        <v>1.1-00-2305_236015_232134510</v>
      </c>
      <c r="B92" s="135" t="s">
        <v>295</v>
      </c>
      <c r="C92" s="135" t="s">
        <v>26</v>
      </c>
      <c r="D92" s="136" t="s">
        <v>410</v>
      </c>
      <c r="E92" s="136">
        <v>1</v>
      </c>
      <c r="F92" s="135" t="s">
        <v>313</v>
      </c>
      <c r="G92" s="136">
        <v>1.3</v>
      </c>
      <c r="H92" s="135" t="s">
        <v>314</v>
      </c>
      <c r="I92" s="135" t="s">
        <v>15</v>
      </c>
      <c r="J92" s="135" t="s">
        <v>16</v>
      </c>
      <c r="K92" s="135" t="s">
        <v>17</v>
      </c>
      <c r="L92" s="135" t="s">
        <v>307</v>
      </c>
      <c r="M92" s="135">
        <v>6</v>
      </c>
      <c r="N92" s="135" t="s">
        <v>19</v>
      </c>
      <c r="O92" s="135" t="s">
        <v>407</v>
      </c>
      <c r="P92" s="135" t="s">
        <v>340</v>
      </c>
      <c r="Q92" s="152" t="s">
        <v>18</v>
      </c>
      <c r="R92" s="152" t="s">
        <v>341</v>
      </c>
      <c r="S92" s="152" t="s">
        <v>20</v>
      </c>
      <c r="T92" s="152">
        <v>21</v>
      </c>
      <c r="U92" s="152" t="s">
        <v>48</v>
      </c>
      <c r="V92" s="135">
        <v>3000</v>
      </c>
      <c r="W92" s="135" t="s">
        <v>104</v>
      </c>
      <c r="X92" s="135">
        <v>3400</v>
      </c>
      <c r="Y92" s="135">
        <v>3451</v>
      </c>
      <c r="Z92" s="135" t="s">
        <v>223</v>
      </c>
      <c r="AA92" s="136">
        <v>0</v>
      </c>
      <c r="AB92" s="135" t="s">
        <v>23</v>
      </c>
      <c r="AC92" s="137">
        <v>5000000</v>
      </c>
    </row>
    <row r="93" spans="1:29" ht="12.75" hidden="1" customHeight="1" x14ac:dyDescent="0.25">
      <c r="A93" s="154" t="str">
        <f t="shared" si="1"/>
        <v>1.1-00-2305_236015_232134810</v>
      </c>
      <c r="B93" s="135" t="s">
        <v>295</v>
      </c>
      <c r="C93" s="135" t="s">
        <v>26</v>
      </c>
      <c r="D93" s="136" t="s">
        <v>410</v>
      </c>
      <c r="E93" s="136">
        <v>1</v>
      </c>
      <c r="F93" s="135" t="s">
        <v>313</v>
      </c>
      <c r="G93" s="136">
        <v>1.3</v>
      </c>
      <c r="H93" s="135" t="s">
        <v>314</v>
      </c>
      <c r="I93" s="135" t="s">
        <v>15</v>
      </c>
      <c r="J93" s="135" t="s">
        <v>16</v>
      </c>
      <c r="K93" s="135" t="s">
        <v>17</v>
      </c>
      <c r="L93" s="135" t="s">
        <v>307</v>
      </c>
      <c r="M93" s="135">
        <v>6</v>
      </c>
      <c r="N93" s="135" t="s">
        <v>19</v>
      </c>
      <c r="O93" s="135" t="s">
        <v>407</v>
      </c>
      <c r="P93" s="135" t="s">
        <v>340</v>
      </c>
      <c r="Q93" s="152" t="s">
        <v>18</v>
      </c>
      <c r="R93" s="152" t="s">
        <v>341</v>
      </c>
      <c r="S93" s="152" t="s">
        <v>20</v>
      </c>
      <c r="T93" s="152">
        <v>21</v>
      </c>
      <c r="U93" s="152" t="s">
        <v>48</v>
      </c>
      <c r="V93" s="135">
        <v>3000</v>
      </c>
      <c r="W93" s="135" t="s">
        <v>104</v>
      </c>
      <c r="X93" s="135">
        <v>3400</v>
      </c>
      <c r="Y93" s="135">
        <v>3481</v>
      </c>
      <c r="Z93" s="135" t="s">
        <v>224</v>
      </c>
      <c r="AA93" s="136">
        <v>0</v>
      </c>
      <c r="AB93" s="135" t="s">
        <v>23</v>
      </c>
      <c r="AC93" s="137">
        <v>1080000</v>
      </c>
    </row>
    <row r="94" spans="1:29" ht="12.75" hidden="1" customHeight="1" x14ac:dyDescent="0.25">
      <c r="A94" s="154" t="str">
        <f t="shared" si="1"/>
        <v>1.1-00-2305_236015_232135110</v>
      </c>
      <c r="B94" s="135" t="s">
        <v>295</v>
      </c>
      <c r="C94" s="135" t="s">
        <v>26</v>
      </c>
      <c r="D94" s="136" t="s">
        <v>410</v>
      </c>
      <c r="E94" s="136">
        <v>1</v>
      </c>
      <c r="F94" s="135" t="s">
        <v>313</v>
      </c>
      <c r="G94" s="136">
        <v>1.3</v>
      </c>
      <c r="H94" s="135" t="s">
        <v>314</v>
      </c>
      <c r="I94" s="135" t="s">
        <v>15</v>
      </c>
      <c r="J94" s="135" t="s">
        <v>16</v>
      </c>
      <c r="K94" s="135" t="s">
        <v>17</v>
      </c>
      <c r="L94" s="135" t="s">
        <v>307</v>
      </c>
      <c r="M94" s="135">
        <v>6</v>
      </c>
      <c r="N94" s="135" t="s">
        <v>19</v>
      </c>
      <c r="O94" s="135" t="s">
        <v>407</v>
      </c>
      <c r="P94" s="135" t="s">
        <v>340</v>
      </c>
      <c r="Q94" s="152" t="s">
        <v>18</v>
      </c>
      <c r="R94" s="152" t="s">
        <v>341</v>
      </c>
      <c r="S94" s="152" t="s">
        <v>20</v>
      </c>
      <c r="T94" s="152">
        <v>21</v>
      </c>
      <c r="U94" s="152" t="s">
        <v>48</v>
      </c>
      <c r="V94" s="135">
        <v>3000</v>
      </c>
      <c r="W94" s="135" t="s">
        <v>104</v>
      </c>
      <c r="X94" s="135">
        <v>3500</v>
      </c>
      <c r="Y94" s="135">
        <v>3511</v>
      </c>
      <c r="Z94" s="135" t="s">
        <v>225</v>
      </c>
      <c r="AA94" s="136">
        <v>0</v>
      </c>
      <c r="AB94" s="135" t="s">
        <v>23</v>
      </c>
      <c r="AC94" s="137">
        <v>800000</v>
      </c>
    </row>
    <row r="95" spans="1:29" ht="12.75" hidden="1" customHeight="1" x14ac:dyDescent="0.25">
      <c r="A95" s="154" t="str">
        <f t="shared" si="1"/>
        <v>1.1-00-2305_236015_232135510</v>
      </c>
      <c r="B95" s="135" t="s">
        <v>295</v>
      </c>
      <c r="C95" s="135" t="s">
        <v>26</v>
      </c>
      <c r="D95" s="136" t="s">
        <v>410</v>
      </c>
      <c r="E95" s="136">
        <v>1</v>
      </c>
      <c r="F95" s="135" t="s">
        <v>313</v>
      </c>
      <c r="G95" s="136">
        <v>1.3</v>
      </c>
      <c r="H95" s="135" t="s">
        <v>314</v>
      </c>
      <c r="I95" s="135" t="s">
        <v>15</v>
      </c>
      <c r="J95" s="135" t="s">
        <v>16</v>
      </c>
      <c r="K95" s="135" t="s">
        <v>17</v>
      </c>
      <c r="L95" s="135" t="s">
        <v>307</v>
      </c>
      <c r="M95" s="135">
        <v>6</v>
      </c>
      <c r="N95" s="135" t="s">
        <v>19</v>
      </c>
      <c r="O95" s="135" t="s">
        <v>407</v>
      </c>
      <c r="P95" s="135" t="s">
        <v>340</v>
      </c>
      <c r="Q95" s="152" t="s">
        <v>18</v>
      </c>
      <c r="R95" s="152" t="s">
        <v>341</v>
      </c>
      <c r="S95" s="152" t="s">
        <v>20</v>
      </c>
      <c r="T95" s="152">
        <v>21</v>
      </c>
      <c r="U95" s="152" t="s">
        <v>48</v>
      </c>
      <c r="V95" s="135">
        <v>3000</v>
      </c>
      <c r="W95" s="135" t="s">
        <v>104</v>
      </c>
      <c r="X95" s="135">
        <v>3500</v>
      </c>
      <c r="Y95" s="135">
        <v>3551</v>
      </c>
      <c r="Z95" s="135" t="s">
        <v>228</v>
      </c>
      <c r="AA95" s="136">
        <v>0</v>
      </c>
      <c r="AB95" s="135" t="s">
        <v>23</v>
      </c>
      <c r="AC95" s="137">
        <v>7000000</v>
      </c>
    </row>
    <row r="96" spans="1:29" ht="12.75" hidden="1" customHeight="1" x14ac:dyDescent="0.25">
      <c r="A96" s="154" t="str">
        <f t="shared" si="1"/>
        <v>1.1-00-2305_236015_232135710</v>
      </c>
      <c r="B96" s="135" t="s">
        <v>295</v>
      </c>
      <c r="C96" s="135" t="s">
        <v>26</v>
      </c>
      <c r="D96" s="136" t="s">
        <v>410</v>
      </c>
      <c r="E96" s="136">
        <v>1</v>
      </c>
      <c r="F96" s="135" t="s">
        <v>313</v>
      </c>
      <c r="G96" s="136">
        <v>1.3</v>
      </c>
      <c r="H96" s="135" t="s">
        <v>314</v>
      </c>
      <c r="I96" s="135" t="s">
        <v>15</v>
      </c>
      <c r="J96" s="135" t="s">
        <v>16</v>
      </c>
      <c r="K96" s="135" t="s">
        <v>17</v>
      </c>
      <c r="L96" s="135" t="s">
        <v>307</v>
      </c>
      <c r="M96" s="135">
        <v>6</v>
      </c>
      <c r="N96" s="135" t="s">
        <v>19</v>
      </c>
      <c r="O96" s="135" t="s">
        <v>407</v>
      </c>
      <c r="P96" s="135" t="s">
        <v>340</v>
      </c>
      <c r="Q96" s="152" t="s">
        <v>18</v>
      </c>
      <c r="R96" s="152" t="s">
        <v>341</v>
      </c>
      <c r="S96" s="152" t="s">
        <v>20</v>
      </c>
      <c r="T96" s="152">
        <v>21</v>
      </c>
      <c r="U96" s="152" t="s">
        <v>48</v>
      </c>
      <c r="V96" s="135">
        <v>3000</v>
      </c>
      <c r="W96" s="135" t="s">
        <v>104</v>
      </c>
      <c r="X96" s="135">
        <v>3500</v>
      </c>
      <c r="Y96" s="135">
        <v>3571</v>
      </c>
      <c r="Z96" s="135" t="s">
        <v>188</v>
      </c>
      <c r="AA96" s="136">
        <v>0</v>
      </c>
      <c r="AB96" s="135" t="s">
        <v>23</v>
      </c>
      <c r="AC96" s="137">
        <v>13000000</v>
      </c>
    </row>
    <row r="97" spans="1:29" ht="12.75" hidden="1" customHeight="1" x14ac:dyDescent="0.25">
      <c r="A97" s="154" t="str">
        <f t="shared" si="1"/>
        <v>1.1-00-2305_236015_232136310</v>
      </c>
      <c r="B97" s="135" t="s">
        <v>295</v>
      </c>
      <c r="C97" s="135" t="s">
        <v>26</v>
      </c>
      <c r="D97" s="136" t="s">
        <v>410</v>
      </c>
      <c r="E97" s="136">
        <v>1</v>
      </c>
      <c r="F97" s="135" t="s">
        <v>313</v>
      </c>
      <c r="G97" s="136">
        <v>1.3</v>
      </c>
      <c r="H97" s="135" t="s">
        <v>314</v>
      </c>
      <c r="I97" s="135" t="s">
        <v>15</v>
      </c>
      <c r="J97" s="135" t="s">
        <v>16</v>
      </c>
      <c r="K97" s="135" t="s">
        <v>17</v>
      </c>
      <c r="L97" s="135" t="s">
        <v>307</v>
      </c>
      <c r="M97" s="135">
        <v>6</v>
      </c>
      <c r="N97" s="135" t="s">
        <v>19</v>
      </c>
      <c r="O97" s="135" t="s">
        <v>407</v>
      </c>
      <c r="P97" s="135" t="s">
        <v>340</v>
      </c>
      <c r="Q97" s="152" t="s">
        <v>18</v>
      </c>
      <c r="R97" s="152" t="s">
        <v>341</v>
      </c>
      <c r="S97" s="152" t="s">
        <v>20</v>
      </c>
      <c r="T97" s="152">
        <v>21</v>
      </c>
      <c r="U97" s="152" t="s">
        <v>48</v>
      </c>
      <c r="V97" s="135">
        <v>3000</v>
      </c>
      <c r="W97" s="135" t="s">
        <v>104</v>
      </c>
      <c r="X97" s="135">
        <v>3600</v>
      </c>
      <c r="Y97" s="135">
        <v>3631</v>
      </c>
      <c r="Z97" s="135" t="s">
        <v>231</v>
      </c>
      <c r="AA97" s="136">
        <v>0</v>
      </c>
      <c r="AB97" s="135" t="s">
        <v>23</v>
      </c>
      <c r="AC97" s="137">
        <v>4000000</v>
      </c>
    </row>
    <row r="98" spans="1:29" ht="12.75" hidden="1" customHeight="1" x14ac:dyDescent="0.25">
      <c r="A98" s="154" t="str">
        <f t="shared" si="1"/>
        <v>1.1-00-2305_236015_232139220</v>
      </c>
      <c r="B98" s="135" t="s">
        <v>295</v>
      </c>
      <c r="C98" s="135" t="s">
        <v>26</v>
      </c>
      <c r="D98" s="136" t="s">
        <v>410</v>
      </c>
      <c r="E98" s="136">
        <v>1</v>
      </c>
      <c r="F98" s="135" t="s">
        <v>313</v>
      </c>
      <c r="G98" s="136">
        <v>1.3</v>
      </c>
      <c r="H98" s="135" t="s">
        <v>314</v>
      </c>
      <c r="I98" s="135" t="s">
        <v>15</v>
      </c>
      <c r="J98" s="135" t="s">
        <v>16</v>
      </c>
      <c r="K98" s="135" t="s">
        <v>17</v>
      </c>
      <c r="L98" s="135" t="s">
        <v>307</v>
      </c>
      <c r="M98" s="135">
        <v>6</v>
      </c>
      <c r="N98" s="135" t="s">
        <v>19</v>
      </c>
      <c r="O98" s="135" t="s">
        <v>407</v>
      </c>
      <c r="P98" s="135" t="s">
        <v>340</v>
      </c>
      <c r="Q98" s="152" t="s">
        <v>18</v>
      </c>
      <c r="R98" s="152" t="s">
        <v>341</v>
      </c>
      <c r="S98" s="152" t="s">
        <v>20</v>
      </c>
      <c r="T98" s="152">
        <v>21</v>
      </c>
      <c r="U98" s="152" t="s">
        <v>48</v>
      </c>
      <c r="V98" s="135">
        <v>3000</v>
      </c>
      <c r="W98" s="135" t="s">
        <v>104</v>
      </c>
      <c r="X98" s="135">
        <v>3900</v>
      </c>
      <c r="Y98" s="135">
        <v>3922</v>
      </c>
      <c r="Z98" s="135" t="s">
        <v>242</v>
      </c>
      <c r="AA98" s="136">
        <v>0</v>
      </c>
      <c r="AB98" s="135" t="s">
        <v>23</v>
      </c>
      <c r="AC98" s="137">
        <v>1000000</v>
      </c>
    </row>
    <row r="99" spans="1:29" ht="12.75" hidden="1" customHeight="1" x14ac:dyDescent="0.25">
      <c r="A99" s="154" t="str">
        <f t="shared" si="1"/>
        <v>1.1-00-2305_236015_232139410</v>
      </c>
      <c r="B99" s="135" t="s">
        <v>295</v>
      </c>
      <c r="C99" s="135" t="s">
        <v>26</v>
      </c>
      <c r="D99" s="136" t="s">
        <v>410</v>
      </c>
      <c r="E99" s="136">
        <v>1</v>
      </c>
      <c r="F99" s="135" t="s">
        <v>313</v>
      </c>
      <c r="G99" s="136">
        <v>1.3</v>
      </c>
      <c r="H99" s="135" t="s">
        <v>314</v>
      </c>
      <c r="I99" s="135" t="s">
        <v>15</v>
      </c>
      <c r="J99" s="135" t="s">
        <v>16</v>
      </c>
      <c r="K99" s="135" t="s">
        <v>17</v>
      </c>
      <c r="L99" s="135" t="s">
        <v>307</v>
      </c>
      <c r="M99" s="135">
        <v>6</v>
      </c>
      <c r="N99" s="135" t="s">
        <v>19</v>
      </c>
      <c r="O99" s="135" t="s">
        <v>407</v>
      </c>
      <c r="P99" s="135" t="s">
        <v>340</v>
      </c>
      <c r="Q99" s="152" t="s">
        <v>18</v>
      </c>
      <c r="R99" s="152" t="s">
        <v>341</v>
      </c>
      <c r="S99" s="152" t="s">
        <v>20</v>
      </c>
      <c r="T99" s="152">
        <v>21</v>
      </c>
      <c r="U99" s="152" t="s">
        <v>48</v>
      </c>
      <c r="V99" s="135">
        <v>3000</v>
      </c>
      <c r="W99" s="135" t="s">
        <v>104</v>
      </c>
      <c r="X99" s="135">
        <v>3900</v>
      </c>
      <c r="Y99" s="135">
        <v>3941</v>
      </c>
      <c r="Z99" s="135" t="s">
        <v>243</v>
      </c>
      <c r="AA99" s="136">
        <v>0</v>
      </c>
      <c r="AB99" s="135" t="s">
        <v>23</v>
      </c>
      <c r="AC99" s="137">
        <v>10000000</v>
      </c>
    </row>
    <row r="100" spans="1:29" ht="12.75" hidden="1" customHeight="1" x14ac:dyDescent="0.25">
      <c r="A100" s="154" t="str">
        <f t="shared" si="1"/>
        <v>1.1-00-2305_236015_232139620</v>
      </c>
      <c r="B100" s="135" t="s">
        <v>295</v>
      </c>
      <c r="C100" s="135" t="s">
        <v>26</v>
      </c>
      <c r="D100" s="136" t="s">
        <v>410</v>
      </c>
      <c r="E100" s="136">
        <v>1</v>
      </c>
      <c r="F100" s="135" t="s">
        <v>313</v>
      </c>
      <c r="G100" s="136">
        <v>1.3</v>
      </c>
      <c r="H100" s="135" t="s">
        <v>314</v>
      </c>
      <c r="I100" s="135" t="s">
        <v>15</v>
      </c>
      <c r="J100" s="135" t="s">
        <v>16</v>
      </c>
      <c r="K100" s="135" t="s">
        <v>17</v>
      </c>
      <c r="L100" s="135" t="s">
        <v>307</v>
      </c>
      <c r="M100" s="135">
        <v>6</v>
      </c>
      <c r="N100" s="135" t="s">
        <v>19</v>
      </c>
      <c r="O100" s="135" t="s">
        <v>407</v>
      </c>
      <c r="P100" s="135" t="s">
        <v>340</v>
      </c>
      <c r="Q100" s="152" t="s">
        <v>18</v>
      </c>
      <c r="R100" s="152" t="s">
        <v>341</v>
      </c>
      <c r="S100" s="152" t="s">
        <v>20</v>
      </c>
      <c r="T100" s="152">
        <v>21</v>
      </c>
      <c r="U100" s="152" t="s">
        <v>48</v>
      </c>
      <c r="V100" s="135">
        <v>3000</v>
      </c>
      <c r="W100" s="135" t="s">
        <v>104</v>
      </c>
      <c r="X100" s="135">
        <v>3900</v>
      </c>
      <c r="Y100" s="135">
        <v>3962</v>
      </c>
      <c r="Z100" s="135" t="s">
        <v>246</v>
      </c>
      <c r="AA100" s="136">
        <v>0</v>
      </c>
      <c r="AB100" s="135" t="s">
        <v>23</v>
      </c>
      <c r="AC100" s="137">
        <v>75000</v>
      </c>
    </row>
    <row r="101" spans="1:29" ht="12.75" hidden="1" customHeight="1" x14ac:dyDescent="0.25">
      <c r="A101" s="154" t="str">
        <f t="shared" si="1"/>
        <v>1.1-00-2305_236015_232151110</v>
      </c>
      <c r="B101" s="135" t="s">
        <v>295</v>
      </c>
      <c r="C101" s="135" t="s">
        <v>26</v>
      </c>
      <c r="D101" s="136" t="s">
        <v>410</v>
      </c>
      <c r="E101" s="136">
        <v>1</v>
      </c>
      <c r="F101" s="135" t="s">
        <v>313</v>
      </c>
      <c r="G101" s="136">
        <v>1.3</v>
      </c>
      <c r="H101" s="135" t="s">
        <v>314</v>
      </c>
      <c r="I101" s="135" t="s">
        <v>15</v>
      </c>
      <c r="J101" s="135" t="s">
        <v>16</v>
      </c>
      <c r="K101" s="135" t="s">
        <v>17</v>
      </c>
      <c r="L101" s="135" t="s">
        <v>307</v>
      </c>
      <c r="M101" s="135">
        <v>6</v>
      </c>
      <c r="N101" s="135" t="s">
        <v>19</v>
      </c>
      <c r="O101" s="135" t="s">
        <v>406</v>
      </c>
      <c r="P101" s="135" t="s">
        <v>340</v>
      </c>
      <c r="Q101" s="152" t="s">
        <v>18</v>
      </c>
      <c r="R101" s="152" t="s">
        <v>341</v>
      </c>
      <c r="S101" s="152" t="s">
        <v>20</v>
      </c>
      <c r="T101" s="152">
        <v>21</v>
      </c>
      <c r="U101" s="152" t="s">
        <v>48</v>
      </c>
      <c r="V101" s="135">
        <v>5000</v>
      </c>
      <c r="W101" s="135" t="s">
        <v>183</v>
      </c>
      <c r="X101" s="135">
        <v>5100</v>
      </c>
      <c r="Y101" s="135">
        <v>5111</v>
      </c>
      <c r="Z101" s="135" t="s">
        <v>273</v>
      </c>
      <c r="AA101" s="136">
        <v>0</v>
      </c>
      <c r="AB101" s="135" t="s">
        <v>23</v>
      </c>
      <c r="AC101" s="137">
        <v>100000</v>
      </c>
    </row>
    <row r="102" spans="1:29" ht="12.75" hidden="1" customHeight="1" x14ac:dyDescent="0.25">
      <c r="A102" s="154" t="str">
        <f t="shared" si="1"/>
        <v>1.1-00-2305_236015_232151910</v>
      </c>
      <c r="B102" s="135" t="s">
        <v>295</v>
      </c>
      <c r="C102" s="135" t="s">
        <v>26</v>
      </c>
      <c r="D102" s="136" t="s">
        <v>410</v>
      </c>
      <c r="E102" s="136">
        <v>1</v>
      </c>
      <c r="F102" s="135" t="s">
        <v>313</v>
      </c>
      <c r="G102" s="136">
        <v>1.3</v>
      </c>
      <c r="H102" s="135" t="s">
        <v>314</v>
      </c>
      <c r="I102" s="135" t="s">
        <v>15</v>
      </c>
      <c r="J102" s="135" t="s">
        <v>16</v>
      </c>
      <c r="K102" s="135" t="s">
        <v>17</v>
      </c>
      <c r="L102" s="135" t="s">
        <v>307</v>
      </c>
      <c r="M102" s="135">
        <v>6</v>
      </c>
      <c r="N102" s="135" t="s">
        <v>19</v>
      </c>
      <c r="O102" s="135" t="s">
        <v>406</v>
      </c>
      <c r="P102" s="135" t="s">
        <v>340</v>
      </c>
      <c r="Q102" s="152" t="s">
        <v>18</v>
      </c>
      <c r="R102" s="152" t="s">
        <v>341</v>
      </c>
      <c r="S102" s="152" t="s">
        <v>20</v>
      </c>
      <c r="T102" s="152">
        <v>21</v>
      </c>
      <c r="U102" s="152" t="s">
        <v>48</v>
      </c>
      <c r="V102" s="135">
        <v>5000</v>
      </c>
      <c r="W102" s="135" t="s">
        <v>183</v>
      </c>
      <c r="X102" s="135">
        <v>5100</v>
      </c>
      <c r="Y102" s="135">
        <v>5191</v>
      </c>
      <c r="Z102" s="135" t="s">
        <v>275</v>
      </c>
      <c r="AA102" s="136">
        <v>0</v>
      </c>
      <c r="AB102" s="135" t="s">
        <v>23</v>
      </c>
      <c r="AC102" s="137">
        <v>68041</v>
      </c>
    </row>
    <row r="103" spans="1:29" ht="12.75" hidden="1" customHeight="1" x14ac:dyDescent="0.25">
      <c r="A103" s="154" t="str">
        <f t="shared" si="1"/>
        <v>2.5-02-2305_236015_232226110</v>
      </c>
      <c r="B103" s="135" t="s">
        <v>292</v>
      </c>
      <c r="C103" s="135" t="s">
        <v>289</v>
      </c>
      <c r="D103" s="136" t="s">
        <v>409</v>
      </c>
      <c r="E103" s="136">
        <v>1</v>
      </c>
      <c r="F103" s="135" t="s">
        <v>313</v>
      </c>
      <c r="G103" s="136">
        <v>1.7</v>
      </c>
      <c r="H103" s="135" t="s">
        <v>326</v>
      </c>
      <c r="I103" s="135" t="s">
        <v>66</v>
      </c>
      <c r="J103" s="135" t="s">
        <v>67</v>
      </c>
      <c r="K103" s="135" t="s">
        <v>17</v>
      </c>
      <c r="L103" s="135" t="s">
        <v>307</v>
      </c>
      <c r="M103" s="135">
        <v>6</v>
      </c>
      <c r="N103" s="135" t="s">
        <v>19</v>
      </c>
      <c r="O103" s="135" t="s">
        <v>407</v>
      </c>
      <c r="P103" s="135" t="s">
        <v>340</v>
      </c>
      <c r="Q103" s="152" t="s">
        <v>18</v>
      </c>
      <c r="R103" s="152" t="s">
        <v>341</v>
      </c>
      <c r="S103" s="152" t="s">
        <v>20</v>
      </c>
      <c r="T103" s="152">
        <v>22</v>
      </c>
      <c r="U103" s="152" t="s">
        <v>168</v>
      </c>
      <c r="V103" s="135">
        <v>2000</v>
      </c>
      <c r="W103" s="135" t="s">
        <v>45</v>
      </c>
      <c r="X103" s="135">
        <v>2600</v>
      </c>
      <c r="Y103" s="135">
        <v>2611</v>
      </c>
      <c r="Z103" s="135" t="s">
        <v>167</v>
      </c>
      <c r="AA103" s="136">
        <v>0</v>
      </c>
      <c r="AB103" s="135" t="s">
        <v>23</v>
      </c>
      <c r="AC103" s="137">
        <v>28000000</v>
      </c>
    </row>
    <row r="104" spans="1:29" ht="12.75" hidden="1" customHeight="1" x14ac:dyDescent="0.25">
      <c r="A104" s="154" t="str">
        <f t="shared" si="1"/>
        <v>2.5-02-2305_236015_232326110</v>
      </c>
      <c r="B104" s="135" t="s">
        <v>292</v>
      </c>
      <c r="C104" s="135" t="s">
        <v>289</v>
      </c>
      <c r="D104" s="136" t="s">
        <v>409</v>
      </c>
      <c r="E104" s="136">
        <v>1</v>
      </c>
      <c r="F104" s="135" t="s">
        <v>313</v>
      </c>
      <c r="G104" s="136">
        <v>1.7</v>
      </c>
      <c r="H104" s="135" t="s">
        <v>326</v>
      </c>
      <c r="I104" s="135" t="s">
        <v>112</v>
      </c>
      <c r="J104" s="135" t="s">
        <v>113</v>
      </c>
      <c r="K104" s="135" t="s">
        <v>17</v>
      </c>
      <c r="L104" s="135" t="s">
        <v>307</v>
      </c>
      <c r="M104" s="135">
        <v>6</v>
      </c>
      <c r="N104" s="135" t="s">
        <v>19</v>
      </c>
      <c r="O104" s="135" t="s">
        <v>407</v>
      </c>
      <c r="P104" s="135" t="s">
        <v>340</v>
      </c>
      <c r="Q104" s="152" t="s">
        <v>18</v>
      </c>
      <c r="R104" s="152" t="s">
        <v>341</v>
      </c>
      <c r="S104" s="152" t="s">
        <v>20</v>
      </c>
      <c r="T104" s="152">
        <v>23</v>
      </c>
      <c r="U104" s="152" t="s">
        <v>169</v>
      </c>
      <c r="V104" s="135">
        <v>2000</v>
      </c>
      <c r="W104" s="135" t="s">
        <v>45</v>
      </c>
      <c r="X104" s="135">
        <v>2600</v>
      </c>
      <c r="Y104" s="135">
        <v>2611</v>
      </c>
      <c r="Z104" s="135" t="s">
        <v>167</v>
      </c>
      <c r="AA104" s="136">
        <v>0</v>
      </c>
      <c r="AB104" s="135" t="s">
        <v>23</v>
      </c>
      <c r="AC104" s="137">
        <v>7000000</v>
      </c>
    </row>
    <row r="105" spans="1:29" ht="12.75" hidden="1" customHeight="1" x14ac:dyDescent="0.25">
      <c r="A105" s="154" t="str">
        <f t="shared" si="1"/>
        <v>1.1-00-2305_236015_232411110</v>
      </c>
      <c r="B105" s="135" t="s">
        <v>295</v>
      </c>
      <c r="C105" s="135" t="s">
        <v>26</v>
      </c>
      <c r="D105" s="136" t="s">
        <v>410</v>
      </c>
      <c r="E105" s="136">
        <v>1</v>
      </c>
      <c r="F105" s="135" t="s">
        <v>313</v>
      </c>
      <c r="G105" s="136">
        <v>1.3</v>
      </c>
      <c r="H105" s="135" t="s">
        <v>314</v>
      </c>
      <c r="I105" s="135" t="s">
        <v>15</v>
      </c>
      <c r="J105" s="135" t="s">
        <v>16</v>
      </c>
      <c r="K105" s="135" t="s">
        <v>17</v>
      </c>
      <c r="L105" s="135" t="s">
        <v>307</v>
      </c>
      <c r="M105" s="135">
        <v>6</v>
      </c>
      <c r="N105" s="135" t="s">
        <v>19</v>
      </c>
      <c r="O105" s="135" t="s">
        <v>407</v>
      </c>
      <c r="P105" s="135" t="s">
        <v>340</v>
      </c>
      <c r="Q105" s="152" t="s">
        <v>18</v>
      </c>
      <c r="R105" s="152" t="s">
        <v>341</v>
      </c>
      <c r="S105" s="152" t="s">
        <v>20</v>
      </c>
      <c r="T105" s="152">
        <v>24</v>
      </c>
      <c r="U105" s="152" t="s">
        <v>21</v>
      </c>
      <c r="V105" s="135">
        <v>1000</v>
      </c>
      <c r="W105" s="135" t="s">
        <v>21</v>
      </c>
      <c r="X105" s="135">
        <v>1100</v>
      </c>
      <c r="Y105" s="135">
        <v>1111</v>
      </c>
      <c r="Z105" s="135" t="s">
        <v>22</v>
      </c>
      <c r="AA105" s="136">
        <v>0</v>
      </c>
      <c r="AB105" s="135" t="s">
        <v>23</v>
      </c>
      <c r="AC105" s="137">
        <v>12358086.84</v>
      </c>
    </row>
    <row r="106" spans="1:29" ht="12.75" hidden="1" customHeight="1" x14ac:dyDescent="0.25">
      <c r="A106" s="154" t="str">
        <f t="shared" si="1"/>
        <v>1.1-00-2305_236015_232411310</v>
      </c>
      <c r="B106" s="135" t="s">
        <v>295</v>
      </c>
      <c r="C106" s="135" t="s">
        <v>26</v>
      </c>
      <c r="D106" s="136" t="s">
        <v>410</v>
      </c>
      <c r="E106" s="136">
        <v>1</v>
      </c>
      <c r="F106" s="135" t="s">
        <v>313</v>
      </c>
      <c r="G106" s="136">
        <v>1.3</v>
      </c>
      <c r="H106" s="135" t="s">
        <v>314</v>
      </c>
      <c r="I106" s="135" t="s">
        <v>15</v>
      </c>
      <c r="J106" s="135" t="s">
        <v>16</v>
      </c>
      <c r="K106" s="135" t="s">
        <v>17</v>
      </c>
      <c r="L106" s="135" t="s">
        <v>307</v>
      </c>
      <c r="M106" s="135">
        <v>6</v>
      </c>
      <c r="N106" s="135" t="s">
        <v>19</v>
      </c>
      <c r="O106" s="135" t="s">
        <v>407</v>
      </c>
      <c r="P106" s="135" t="s">
        <v>340</v>
      </c>
      <c r="Q106" s="152" t="s">
        <v>18</v>
      </c>
      <c r="R106" s="152" t="s">
        <v>341</v>
      </c>
      <c r="S106" s="152" t="s">
        <v>20</v>
      </c>
      <c r="T106" s="152">
        <v>24</v>
      </c>
      <c r="U106" s="152" t="s">
        <v>21</v>
      </c>
      <c r="V106" s="135">
        <v>1000</v>
      </c>
      <c r="W106" s="135" t="s">
        <v>21</v>
      </c>
      <c r="X106" s="135">
        <v>1100</v>
      </c>
      <c r="Y106" s="135">
        <v>1131</v>
      </c>
      <c r="Z106" s="135" t="s">
        <v>24</v>
      </c>
      <c r="AA106" s="136">
        <v>0</v>
      </c>
      <c r="AB106" s="135" t="s">
        <v>23</v>
      </c>
      <c r="AC106" s="137">
        <v>44684566.729999997</v>
      </c>
    </row>
    <row r="107" spans="1:29" ht="12.75" hidden="1" customHeight="1" x14ac:dyDescent="0.25">
      <c r="A107" s="154" t="str">
        <f t="shared" si="1"/>
        <v>1.5-01-2305_236015_232411310</v>
      </c>
      <c r="B107" s="135" t="s">
        <v>294</v>
      </c>
      <c r="C107" s="135" t="s">
        <v>25</v>
      </c>
      <c r="D107" s="136" t="s">
        <v>410</v>
      </c>
      <c r="E107" s="136">
        <v>1</v>
      </c>
      <c r="F107" s="135" t="s">
        <v>313</v>
      </c>
      <c r="G107" s="136">
        <v>1.3</v>
      </c>
      <c r="H107" s="135" t="s">
        <v>314</v>
      </c>
      <c r="I107" s="135" t="s">
        <v>15</v>
      </c>
      <c r="J107" s="135" t="s">
        <v>16</v>
      </c>
      <c r="K107" s="135" t="s">
        <v>17</v>
      </c>
      <c r="L107" s="135" t="s">
        <v>307</v>
      </c>
      <c r="M107" s="135">
        <v>6</v>
      </c>
      <c r="N107" s="135" t="s">
        <v>19</v>
      </c>
      <c r="O107" s="135" t="s">
        <v>407</v>
      </c>
      <c r="P107" s="135" t="s">
        <v>340</v>
      </c>
      <c r="Q107" s="152" t="s">
        <v>18</v>
      </c>
      <c r="R107" s="152" t="s">
        <v>341</v>
      </c>
      <c r="S107" s="152" t="s">
        <v>20</v>
      </c>
      <c r="T107" s="152">
        <v>24</v>
      </c>
      <c r="U107" s="152" t="s">
        <v>21</v>
      </c>
      <c r="V107" s="135">
        <v>1000</v>
      </c>
      <c r="W107" s="135" t="s">
        <v>21</v>
      </c>
      <c r="X107" s="135">
        <v>1100</v>
      </c>
      <c r="Y107" s="135">
        <v>1131</v>
      </c>
      <c r="Z107" s="135" t="s">
        <v>24</v>
      </c>
      <c r="AA107" s="136">
        <v>0</v>
      </c>
      <c r="AB107" s="135" t="s">
        <v>23</v>
      </c>
      <c r="AC107" s="137">
        <v>600000000</v>
      </c>
    </row>
    <row r="108" spans="1:29" ht="12.75" hidden="1" customHeight="1" x14ac:dyDescent="0.25">
      <c r="A108" s="154" t="str">
        <f t="shared" si="1"/>
        <v>1.1-00-2305_236015_232412210</v>
      </c>
      <c r="B108" s="135" t="s">
        <v>295</v>
      </c>
      <c r="C108" s="135" t="s">
        <v>26</v>
      </c>
      <c r="D108" s="136" t="s">
        <v>410</v>
      </c>
      <c r="E108" s="136">
        <v>1</v>
      </c>
      <c r="F108" s="135" t="s">
        <v>313</v>
      </c>
      <c r="G108" s="136">
        <v>1.3</v>
      </c>
      <c r="H108" s="135" t="s">
        <v>314</v>
      </c>
      <c r="I108" s="135" t="s">
        <v>15</v>
      </c>
      <c r="J108" s="135" t="s">
        <v>16</v>
      </c>
      <c r="K108" s="135" t="s">
        <v>17</v>
      </c>
      <c r="L108" s="135" t="s">
        <v>307</v>
      </c>
      <c r="M108" s="135">
        <v>6</v>
      </c>
      <c r="N108" s="135" t="s">
        <v>19</v>
      </c>
      <c r="O108" s="135" t="s">
        <v>407</v>
      </c>
      <c r="P108" s="135" t="s">
        <v>340</v>
      </c>
      <c r="Q108" s="152" t="s">
        <v>18</v>
      </c>
      <c r="R108" s="152" t="s">
        <v>341</v>
      </c>
      <c r="S108" s="152" t="s">
        <v>20</v>
      </c>
      <c r="T108" s="152">
        <v>24</v>
      </c>
      <c r="U108" s="152" t="s">
        <v>21</v>
      </c>
      <c r="V108" s="135">
        <v>1000</v>
      </c>
      <c r="W108" s="135" t="s">
        <v>21</v>
      </c>
      <c r="X108" s="135">
        <v>1200</v>
      </c>
      <c r="Y108" s="135">
        <v>1221</v>
      </c>
      <c r="Z108" s="135" t="s">
        <v>27</v>
      </c>
      <c r="AA108" s="136">
        <v>0</v>
      </c>
      <c r="AB108" s="135" t="s">
        <v>23</v>
      </c>
      <c r="AC108" s="137">
        <v>96348352.620000005</v>
      </c>
    </row>
    <row r="109" spans="1:29" ht="12.75" hidden="1" customHeight="1" x14ac:dyDescent="0.25">
      <c r="A109" s="154" t="str">
        <f t="shared" si="1"/>
        <v>1.6-01-2305_236015_232412210</v>
      </c>
      <c r="B109" s="135" t="s">
        <v>293</v>
      </c>
      <c r="C109" s="135" t="s">
        <v>28</v>
      </c>
      <c r="D109" s="136" t="s">
        <v>410</v>
      </c>
      <c r="E109" s="136">
        <v>1</v>
      </c>
      <c r="F109" s="135" t="s">
        <v>313</v>
      </c>
      <c r="G109" s="136">
        <v>1.3</v>
      </c>
      <c r="H109" s="135" t="s">
        <v>314</v>
      </c>
      <c r="I109" s="135" t="s">
        <v>15</v>
      </c>
      <c r="J109" s="135" t="s">
        <v>16</v>
      </c>
      <c r="K109" s="135" t="s">
        <v>17</v>
      </c>
      <c r="L109" s="135" t="s">
        <v>307</v>
      </c>
      <c r="M109" s="135">
        <v>6</v>
      </c>
      <c r="N109" s="135" t="s">
        <v>19</v>
      </c>
      <c r="O109" s="135" t="s">
        <v>407</v>
      </c>
      <c r="P109" s="135" t="s">
        <v>340</v>
      </c>
      <c r="Q109" s="152" t="s">
        <v>18</v>
      </c>
      <c r="R109" s="152" t="s">
        <v>341</v>
      </c>
      <c r="S109" s="152" t="s">
        <v>20</v>
      </c>
      <c r="T109" s="152">
        <v>24</v>
      </c>
      <c r="U109" s="152" t="s">
        <v>21</v>
      </c>
      <c r="V109" s="135">
        <v>1000</v>
      </c>
      <c r="W109" s="135" t="s">
        <v>21</v>
      </c>
      <c r="X109" s="135">
        <v>1200</v>
      </c>
      <c r="Y109" s="135">
        <v>1221</v>
      </c>
      <c r="Z109" s="135" t="s">
        <v>27</v>
      </c>
      <c r="AA109" s="136">
        <v>0</v>
      </c>
      <c r="AB109" s="135" t="s">
        <v>23</v>
      </c>
      <c r="AC109" s="137">
        <v>26943786.079999998</v>
      </c>
    </row>
    <row r="110" spans="1:29" ht="12.75" hidden="1" customHeight="1" x14ac:dyDescent="0.25">
      <c r="A110" s="154" t="str">
        <f t="shared" si="1"/>
        <v>1.1-00-2305_236015_232412310</v>
      </c>
      <c r="B110" s="135" t="s">
        <v>295</v>
      </c>
      <c r="C110" s="135" t="s">
        <v>26</v>
      </c>
      <c r="D110" s="136" t="s">
        <v>410</v>
      </c>
      <c r="E110" s="136">
        <v>1</v>
      </c>
      <c r="F110" s="135" t="s">
        <v>313</v>
      </c>
      <c r="G110" s="136">
        <v>1.3</v>
      </c>
      <c r="H110" s="135" t="s">
        <v>314</v>
      </c>
      <c r="I110" s="135" t="s">
        <v>15</v>
      </c>
      <c r="J110" s="135" t="s">
        <v>16</v>
      </c>
      <c r="K110" s="135" t="s">
        <v>17</v>
      </c>
      <c r="L110" s="135" t="s">
        <v>307</v>
      </c>
      <c r="M110" s="135">
        <v>6</v>
      </c>
      <c r="N110" s="135" t="s">
        <v>19</v>
      </c>
      <c r="O110" s="135" t="s">
        <v>407</v>
      </c>
      <c r="P110" s="135" t="s">
        <v>340</v>
      </c>
      <c r="Q110" s="152" t="s">
        <v>18</v>
      </c>
      <c r="R110" s="152" t="s">
        <v>341</v>
      </c>
      <c r="S110" s="152" t="s">
        <v>20</v>
      </c>
      <c r="T110" s="152">
        <v>24</v>
      </c>
      <c r="U110" s="152" t="s">
        <v>21</v>
      </c>
      <c r="V110" s="135">
        <v>1000</v>
      </c>
      <c r="W110" s="135" t="s">
        <v>21</v>
      </c>
      <c r="X110" s="135">
        <v>1200</v>
      </c>
      <c r="Y110" s="135">
        <v>1231</v>
      </c>
      <c r="Z110" s="135" t="s">
        <v>29</v>
      </c>
      <c r="AA110" s="136">
        <v>0</v>
      </c>
      <c r="AB110" s="135" t="s">
        <v>23</v>
      </c>
      <c r="AC110" s="137">
        <v>26400</v>
      </c>
    </row>
    <row r="111" spans="1:29" ht="12.75" hidden="1" customHeight="1" x14ac:dyDescent="0.25">
      <c r="A111" s="154" t="str">
        <f t="shared" si="1"/>
        <v>1.1-00-2305_236015_232413210</v>
      </c>
      <c r="B111" s="135" t="s">
        <v>295</v>
      </c>
      <c r="C111" s="135" t="s">
        <v>26</v>
      </c>
      <c r="D111" s="136" t="s">
        <v>410</v>
      </c>
      <c r="E111" s="136">
        <v>1</v>
      </c>
      <c r="F111" s="135" t="s">
        <v>313</v>
      </c>
      <c r="G111" s="136">
        <v>1.3</v>
      </c>
      <c r="H111" s="135" t="s">
        <v>314</v>
      </c>
      <c r="I111" s="135" t="s">
        <v>15</v>
      </c>
      <c r="J111" s="135" t="s">
        <v>16</v>
      </c>
      <c r="K111" s="135" t="s">
        <v>17</v>
      </c>
      <c r="L111" s="135" t="s">
        <v>307</v>
      </c>
      <c r="M111" s="135">
        <v>6</v>
      </c>
      <c r="N111" s="135" t="s">
        <v>19</v>
      </c>
      <c r="O111" s="135" t="s">
        <v>407</v>
      </c>
      <c r="P111" s="135" t="s">
        <v>340</v>
      </c>
      <c r="Q111" s="152" t="s">
        <v>18</v>
      </c>
      <c r="R111" s="152" t="s">
        <v>341</v>
      </c>
      <c r="S111" s="152" t="s">
        <v>20</v>
      </c>
      <c r="T111" s="152">
        <v>24</v>
      </c>
      <c r="U111" s="152" t="s">
        <v>21</v>
      </c>
      <c r="V111" s="135">
        <v>1000</v>
      </c>
      <c r="W111" s="135" t="s">
        <v>21</v>
      </c>
      <c r="X111" s="135">
        <v>1300</v>
      </c>
      <c r="Y111" s="135">
        <v>1321</v>
      </c>
      <c r="Z111" s="135" t="s">
        <v>30</v>
      </c>
      <c r="AA111" s="136">
        <v>0</v>
      </c>
      <c r="AB111" s="135" t="s">
        <v>23</v>
      </c>
      <c r="AC111" s="137">
        <v>9000987</v>
      </c>
    </row>
    <row r="112" spans="1:29" ht="12.75" hidden="1" customHeight="1" x14ac:dyDescent="0.25">
      <c r="A112" s="154" t="str">
        <f t="shared" si="1"/>
        <v>1.1-00-2305_236015_232413210</v>
      </c>
      <c r="B112" s="135" t="s">
        <v>295</v>
      </c>
      <c r="C112" s="135" t="s">
        <v>26</v>
      </c>
      <c r="D112" s="136" t="s">
        <v>410</v>
      </c>
      <c r="E112" s="136">
        <v>1</v>
      </c>
      <c r="F112" s="135" t="s">
        <v>313</v>
      </c>
      <c r="G112" s="136">
        <v>1.3</v>
      </c>
      <c r="H112" s="135" t="s">
        <v>314</v>
      </c>
      <c r="I112" s="135" t="s">
        <v>15</v>
      </c>
      <c r="J112" s="135" t="s">
        <v>16</v>
      </c>
      <c r="K112" s="135" t="s">
        <v>17</v>
      </c>
      <c r="L112" s="135" t="s">
        <v>307</v>
      </c>
      <c r="M112" s="135">
        <v>6</v>
      </c>
      <c r="N112" s="135" t="s">
        <v>19</v>
      </c>
      <c r="O112" s="135" t="s">
        <v>407</v>
      </c>
      <c r="P112" s="135" t="s">
        <v>340</v>
      </c>
      <c r="Q112" s="152" t="s">
        <v>18</v>
      </c>
      <c r="R112" s="152" t="s">
        <v>341</v>
      </c>
      <c r="S112" s="152" t="s">
        <v>20</v>
      </c>
      <c r="T112" s="152">
        <v>24</v>
      </c>
      <c r="U112" s="152" t="s">
        <v>21</v>
      </c>
      <c r="V112" s="135">
        <v>1000</v>
      </c>
      <c r="W112" s="135" t="s">
        <v>21</v>
      </c>
      <c r="X112" s="135">
        <v>1300</v>
      </c>
      <c r="Y112" s="135">
        <v>1321</v>
      </c>
      <c r="Z112" s="135" t="s">
        <v>30</v>
      </c>
      <c r="AA112" s="136">
        <v>0</v>
      </c>
      <c r="AB112" s="135" t="s">
        <v>23</v>
      </c>
      <c r="AC112" s="137">
        <f>11249351.21</f>
        <v>11249351.210000001</v>
      </c>
    </row>
    <row r="113" spans="1:30" ht="12.75" hidden="1" customHeight="1" x14ac:dyDescent="0.25">
      <c r="A113" s="154" t="str">
        <f t="shared" si="1"/>
        <v>1.1-00-2305_236015_232413220</v>
      </c>
      <c r="B113" s="135" t="s">
        <v>295</v>
      </c>
      <c r="C113" s="135" t="s">
        <v>26</v>
      </c>
      <c r="D113" s="136" t="s">
        <v>410</v>
      </c>
      <c r="E113" s="136">
        <v>1</v>
      </c>
      <c r="F113" s="135" t="s">
        <v>313</v>
      </c>
      <c r="G113" s="136">
        <v>1.3</v>
      </c>
      <c r="H113" s="135" t="s">
        <v>314</v>
      </c>
      <c r="I113" s="135" t="s">
        <v>15</v>
      </c>
      <c r="J113" s="135" t="s">
        <v>16</v>
      </c>
      <c r="K113" s="135" t="s">
        <v>17</v>
      </c>
      <c r="L113" s="135" t="s">
        <v>307</v>
      </c>
      <c r="M113" s="135">
        <v>6</v>
      </c>
      <c r="N113" s="135" t="s">
        <v>19</v>
      </c>
      <c r="O113" s="135" t="s">
        <v>407</v>
      </c>
      <c r="P113" s="135" t="s">
        <v>340</v>
      </c>
      <c r="Q113" s="152" t="s">
        <v>18</v>
      </c>
      <c r="R113" s="152" t="s">
        <v>341</v>
      </c>
      <c r="S113" s="152" t="s">
        <v>20</v>
      </c>
      <c r="T113" s="152">
        <v>24</v>
      </c>
      <c r="U113" s="152" t="s">
        <v>21</v>
      </c>
      <c r="V113" s="135">
        <v>1000</v>
      </c>
      <c r="W113" s="135" t="s">
        <v>21</v>
      </c>
      <c r="X113" s="135">
        <v>1300</v>
      </c>
      <c r="Y113" s="135">
        <v>1322</v>
      </c>
      <c r="Z113" s="135" t="s">
        <v>31</v>
      </c>
      <c r="AA113" s="136">
        <v>0</v>
      </c>
      <c r="AB113" s="135" t="s">
        <v>23</v>
      </c>
      <c r="AC113" s="137">
        <v>88907687.289999992</v>
      </c>
    </row>
    <row r="114" spans="1:30" ht="12.75" hidden="1" customHeight="1" x14ac:dyDescent="0.25">
      <c r="A114" s="154" t="str">
        <f t="shared" si="1"/>
        <v>1.5-01-2305_236015_232413220</v>
      </c>
      <c r="B114" s="135" t="s">
        <v>294</v>
      </c>
      <c r="C114" s="135" t="s">
        <v>25</v>
      </c>
      <c r="D114" s="136" t="s">
        <v>410</v>
      </c>
      <c r="E114" s="136">
        <v>1</v>
      </c>
      <c r="F114" s="135" t="s">
        <v>313</v>
      </c>
      <c r="G114" s="136">
        <v>1.3</v>
      </c>
      <c r="H114" s="135" t="s">
        <v>314</v>
      </c>
      <c r="I114" s="135" t="s">
        <v>15</v>
      </c>
      <c r="J114" s="135" t="s">
        <v>16</v>
      </c>
      <c r="K114" s="135" t="s">
        <v>17</v>
      </c>
      <c r="L114" s="135" t="s">
        <v>307</v>
      </c>
      <c r="M114" s="135">
        <v>6</v>
      </c>
      <c r="N114" s="135" t="s">
        <v>19</v>
      </c>
      <c r="O114" s="135" t="s">
        <v>407</v>
      </c>
      <c r="P114" s="135" t="s">
        <v>340</v>
      </c>
      <c r="Q114" s="152" t="s">
        <v>18</v>
      </c>
      <c r="R114" s="152" t="s">
        <v>341</v>
      </c>
      <c r="S114" s="152" t="s">
        <v>20</v>
      </c>
      <c r="T114" s="152">
        <v>24</v>
      </c>
      <c r="U114" s="152" t="s">
        <v>21</v>
      </c>
      <c r="V114" s="135">
        <v>1000</v>
      </c>
      <c r="W114" s="135" t="s">
        <v>21</v>
      </c>
      <c r="X114" s="135">
        <v>1300</v>
      </c>
      <c r="Y114" s="135">
        <v>1322</v>
      </c>
      <c r="Z114" s="135" t="s">
        <v>31</v>
      </c>
      <c r="AA114" s="136">
        <v>0</v>
      </c>
      <c r="AB114" s="135" t="s">
        <v>23</v>
      </c>
      <c r="AC114" s="137">
        <v>69091135</v>
      </c>
    </row>
    <row r="115" spans="1:30" ht="12.75" hidden="1" customHeight="1" x14ac:dyDescent="0.25">
      <c r="A115" s="154" t="str">
        <f t="shared" si="1"/>
        <v>1.1-00-2305_236015_232413310</v>
      </c>
      <c r="B115" s="135" t="s">
        <v>295</v>
      </c>
      <c r="C115" s="135" t="s">
        <v>26</v>
      </c>
      <c r="D115" s="136" t="s">
        <v>410</v>
      </c>
      <c r="E115" s="136">
        <v>1</v>
      </c>
      <c r="F115" s="135" t="s">
        <v>313</v>
      </c>
      <c r="G115" s="136">
        <v>1.3</v>
      </c>
      <c r="H115" s="135" t="s">
        <v>314</v>
      </c>
      <c r="I115" s="135" t="s">
        <v>15</v>
      </c>
      <c r="J115" s="135" t="s">
        <v>16</v>
      </c>
      <c r="K115" s="135" t="s">
        <v>17</v>
      </c>
      <c r="L115" s="135" t="s">
        <v>307</v>
      </c>
      <c r="M115" s="135">
        <v>6</v>
      </c>
      <c r="N115" s="135" t="s">
        <v>19</v>
      </c>
      <c r="O115" s="135" t="s">
        <v>407</v>
      </c>
      <c r="P115" s="135" t="s">
        <v>340</v>
      </c>
      <c r="Q115" s="152" t="s">
        <v>18</v>
      </c>
      <c r="R115" s="152" t="s">
        <v>341</v>
      </c>
      <c r="S115" s="152" t="s">
        <v>20</v>
      </c>
      <c r="T115" s="152">
        <v>24</v>
      </c>
      <c r="U115" s="152" t="s">
        <v>21</v>
      </c>
      <c r="V115" s="135">
        <v>1000</v>
      </c>
      <c r="W115" s="135" t="s">
        <v>21</v>
      </c>
      <c r="X115" s="135">
        <v>1300</v>
      </c>
      <c r="Y115" s="135">
        <v>1331</v>
      </c>
      <c r="Z115" s="135" t="s">
        <v>32</v>
      </c>
      <c r="AA115" s="136">
        <v>0</v>
      </c>
      <c r="AB115" s="135" t="s">
        <v>23</v>
      </c>
      <c r="AC115" s="137">
        <v>600000</v>
      </c>
    </row>
    <row r="116" spans="1:30" ht="12.75" hidden="1" customHeight="1" x14ac:dyDescent="0.25">
      <c r="A116" s="154" t="str">
        <f t="shared" si="1"/>
        <v>1.1-00-2305_236015_232413410</v>
      </c>
      <c r="B116" s="135" t="s">
        <v>295</v>
      </c>
      <c r="C116" s="135" t="s">
        <v>26</v>
      </c>
      <c r="D116" s="136" t="s">
        <v>410</v>
      </c>
      <c r="E116" s="136">
        <v>1</v>
      </c>
      <c r="F116" s="135" t="s">
        <v>313</v>
      </c>
      <c r="G116" s="136">
        <v>1.3</v>
      </c>
      <c r="H116" s="135" t="s">
        <v>314</v>
      </c>
      <c r="I116" s="135" t="s">
        <v>15</v>
      </c>
      <c r="J116" s="135" t="s">
        <v>16</v>
      </c>
      <c r="K116" s="135" t="s">
        <v>17</v>
      </c>
      <c r="L116" s="135" t="s">
        <v>307</v>
      </c>
      <c r="M116" s="135">
        <v>6</v>
      </c>
      <c r="N116" s="135" t="s">
        <v>19</v>
      </c>
      <c r="O116" s="135" t="s">
        <v>407</v>
      </c>
      <c r="P116" s="135" t="s">
        <v>340</v>
      </c>
      <c r="Q116" s="152" t="s">
        <v>18</v>
      </c>
      <c r="R116" s="152" t="s">
        <v>341</v>
      </c>
      <c r="S116" s="152" t="s">
        <v>20</v>
      </c>
      <c r="T116" s="152">
        <v>24</v>
      </c>
      <c r="U116" s="152" t="s">
        <v>21</v>
      </c>
      <c r="V116" s="135">
        <v>1000</v>
      </c>
      <c r="W116" s="135" t="s">
        <v>21</v>
      </c>
      <c r="X116" s="135">
        <v>1300</v>
      </c>
      <c r="Y116" s="135">
        <v>1341</v>
      </c>
      <c r="Z116" s="135" t="s">
        <v>33</v>
      </c>
      <c r="AA116" s="136">
        <v>0</v>
      </c>
      <c r="AB116" s="135" t="s">
        <v>23</v>
      </c>
      <c r="AC116" s="137">
        <v>7500000</v>
      </c>
    </row>
    <row r="117" spans="1:30" ht="12.75" hidden="1" customHeight="1" x14ac:dyDescent="0.25">
      <c r="A117" s="154" t="str">
        <f t="shared" si="1"/>
        <v>1.1-00-2305_236015_232414110</v>
      </c>
      <c r="B117" s="135" t="s">
        <v>295</v>
      </c>
      <c r="C117" s="135" t="s">
        <v>26</v>
      </c>
      <c r="D117" s="136" t="s">
        <v>410</v>
      </c>
      <c r="E117" s="136">
        <v>1</v>
      </c>
      <c r="F117" s="135" t="s">
        <v>313</v>
      </c>
      <c r="G117" s="136">
        <v>1.3</v>
      </c>
      <c r="H117" s="135" t="s">
        <v>314</v>
      </c>
      <c r="I117" s="135" t="s">
        <v>15</v>
      </c>
      <c r="J117" s="135" t="s">
        <v>16</v>
      </c>
      <c r="K117" s="135" t="s">
        <v>17</v>
      </c>
      <c r="L117" s="135" t="s">
        <v>307</v>
      </c>
      <c r="M117" s="135">
        <v>6</v>
      </c>
      <c r="N117" s="135" t="s">
        <v>19</v>
      </c>
      <c r="O117" s="135" t="s">
        <v>407</v>
      </c>
      <c r="P117" s="135" t="s">
        <v>340</v>
      </c>
      <c r="Q117" s="152" t="s">
        <v>18</v>
      </c>
      <c r="R117" s="152" t="s">
        <v>341</v>
      </c>
      <c r="S117" s="152" t="s">
        <v>20</v>
      </c>
      <c r="T117" s="152">
        <v>24</v>
      </c>
      <c r="U117" s="152" t="s">
        <v>21</v>
      </c>
      <c r="V117" s="135">
        <v>1000</v>
      </c>
      <c r="W117" s="135" t="s">
        <v>21</v>
      </c>
      <c r="X117" s="135">
        <v>1400</v>
      </c>
      <c r="Y117" s="135">
        <v>1411</v>
      </c>
      <c r="Z117" s="135" t="s">
        <v>34</v>
      </c>
      <c r="AA117" s="136">
        <v>0</v>
      </c>
      <c r="AB117" s="135" t="s">
        <v>23</v>
      </c>
      <c r="AC117" s="137">
        <v>49277197.219999999</v>
      </c>
    </row>
    <row r="118" spans="1:30" ht="12.75" hidden="1" customHeight="1" x14ac:dyDescent="0.25">
      <c r="A118" s="154" t="str">
        <f t="shared" si="1"/>
        <v>1.1-00-2305_236015_232414110</v>
      </c>
      <c r="B118" s="135" t="s">
        <v>295</v>
      </c>
      <c r="C118" s="135" t="s">
        <v>26</v>
      </c>
      <c r="D118" s="136" t="s">
        <v>410</v>
      </c>
      <c r="E118" s="136">
        <v>1</v>
      </c>
      <c r="F118" s="135" t="s">
        <v>313</v>
      </c>
      <c r="G118" s="136">
        <v>1.3</v>
      </c>
      <c r="H118" s="135" t="s">
        <v>314</v>
      </c>
      <c r="I118" s="135" t="s">
        <v>15</v>
      </c>
      <c r="J118" s="135" t="s">
        <v>16</v>
      </c>
      <c r="K118" s="135" t="s">
        <v>17</v>
      </c>
      <c r="L118" s="135" t="s">
        <v>307</v>
      </c>
      <c r="M118" s="135">
        <v>6</v>
      </c>
      <c r="N118" s="135" t="s">
        <v>19</v>
      </c>
      <c r="O118" s="135" t="s">
        <v>407</v>
      </c>
      <c r="P118" s="135" t="s">
        <v>340</v>
      </c>
      <c r="Q118" s="152" t="s">
        <v>18</v>
      </c>
      <c r="R118" s="152" t="s">
        <v>341</v>
      </c>
      <c r="S118" s="152" t="s">
        <v>20</v>
      </c>
      <c r="T118" s="152">
        <v>24</v>
      </c>
      <c r="U118" s="152" t="s">
        <v>21</v>
      </c>
      <c r="V118" s="135">
        <v>1000</v>
      </c>
      <c r="W118" s="135" t="s">
        <v>21</v>
      </c>
      <c r="X118" s="135">
        <v>1400</v>
      </c>
      <c r="Y118" s="135">
        <v>1411</v>
      </c>
      <c r="Z118" s="135" t="s">
        <v>34</v>
      </c>
      <c r="AA118" s="136">
        <v>0</v>
      </c>
      <c r="AB118" s="135" t="s">
        <v>23</v>
      </c>
      <c r="AC118" s="137">
        <v>2334293.9900000002</v>
      </c>
      <c r="AD118" s="140"/>
    </row>
    <row r="119" spans="1:30" ht="12.75" hidden="1" customHeight="1" x14ac:dyDescent="0.25">
      <c r="A119" s="154" t="str">
        <f t="shared" si="1"/>
        <v>1.1-00-2305_236015_232414210</v>
      </c>
      <c r="B119" s="135" t="s">
        <v>295</v>
      </c>
      <c r="C119" s="135" t="s">
        <v>26</v>
      </c>
      <c r="D119" s="136" t="s">
        <v>410</v>
      </c>
      <c r="E119" s="136">
        <v>1</v>
      </c>
      <c r="F119" s="135" t="s">
        <v>313</v>
      </c>
      <c r="G119" s="136">
        <v>1.3</v>
      </c>
      <c r="H119" s="135" t="s">
        <v>314</v>
      </c>
      <c r="I119" s="135" t="s">
        <v>15</v>
      </c>
      <c r="J119" s="135" t="s">
        <v>16</v>
      </c>
      <c r="K119" s="135" t="s">
        <v>17</v>
      </c>
      <c r="L119" s="135" t="s">
        <v>307</v>
      </c>
      <c r="M119" s="135">
        <v>6</v>
      </c>
      <c r="N119" s="135" t="s">
        <v>19</v>
      </c>
      <c r="O119" s="135" t="s">
        <v>407</v>
      </c>
      <c r="P119" s="135" t="s">
        <v>340</v>
      </c>
      <c r="Q119" s="152" t="s">
        <v>18</v>
      </c>
      <c r="R119" s="152" t="s">
        <v>341</v>
      </c>
      <c r="S119" s="152" t="s">
        <v>20</v>
      </c>
      <c r="T119" s="152">
        <v>24</v>
      </c>
      <c r="U119" s="152" t="s">
        <v>21</v>
      </c>
      <c r="V119" s="135">
        <v>1000</v>
      </c>
      <c r="W119" s="135" t="s">
        <v>21</v>
      </c>
      <c r="X119" s="135">
        <v>1400</v>
      </c>
      <c r="Y119" s="135">
        <v>1421</v>
      </c>
      <c r="Z119" s="135" t="s">
        <v>35</v>
      </c>
      <c r="AA119" s="136">
        <v>0</v>
      </c>
      <c r="AB119" s="135" t="s">
        <v>23</v>
      </c>
      <c r="AC119" s="137">
        <v>29138598.609999999</v>
      </c>
    </row>
    <row r="120" spans="1:30" ht="12.75" hidden="1" customHeight="1" x14ac:dyDescent="0.25">
      <c r="A120" s="154" t="str">
        <f t="shared" si="1"/>
        <v>1.1-00-2305_236015_232414210</v>
      </c>
      <c r="B120" s="135" t="s">
        <v>295</v>
      </c>
      <c r="C120" s="135" t="s">
        <v>26</v>
      </c>
      <c r="D120" s="136" t="s">
        <v>410</v>
      </c>
      <c r="E120" s="136">
        <v>1</v>
      </c>
      <c r="F120" s="135" t="s">
        <v>313</v>
      </c>
      <c r="G120" s="136">
        <v>1.3</v>
      </c>
      <c r="H120" s="135" t="s">
        <v>314</v>
      </c>
      <c r="I120" s="135" t="s">
        <v>15</v>
      </c>
      <c r="J120" s="135" t="s">
        <v>16</v>
      </c>
      <c r="K120" s="135" t="s">
        <v>17</v>
      </c>
      <c r="L120" s="135" t="s">
        <v>307</v>
      </c>
      <c r="M120" s="135">
        <v>6</v>
      </c>
      <c r="N120" s="135" t="s">
        <v>19</v>
      </c>
      <c r="O120" s="135" t="s">
        <v>407</v>
      </c>
      <c r="P120" s="135" t="s">
        <v>340</v>
      </c>
      <c r="Q120" s="152" t="s">
        <v>18</v>
      </c>
      <c r="R120" s="152" t="s">
        <v>341</v>
      </c>
      <c r="S120" s="152" t="s">
        <v>20</v>
      </c>
      <c r="T120" s="152">
        <v>24</v>
      </c>
      <c r="U120" s="152" t="s">
        <v>21</v>
      </c>
      <c r="V120" s="135">
        <v>1000</v>
      </c>
      <c r="W120" s="135" t="s">
        <v>21</v>
      </c>
      <c r="X120" s="135">
        <v>1400</v>
      </c>
      <c r="Y120" s="135">
        <v>1421</v>
      </c>
      <c r="Z120" s="135" t="s">
        <v>35</v>
      </c>
      <c r="AA120" s="136">
        <v>0</v>
      </c>
      <c r="AB120" s="135" t="s">
        <v>23</v>
      </c>
      <c r="AC120" s="137">
        <v>2917146.99</v>
      </c>
    </row>
    <row r="121" spans="1:30" ht="12.75" hidden="1" customHeight="1" x14ac:dyDescent="0.25">
      <c r="A121" s="154" t="str">
        <f t="shared" si="1"/>
        <v>1.1-00-2305_236015_232414310</v>
      </c>
      <c r="B121" s="135" t="s">
        <v>295</v>
      </c>
      <c r="C121" s="135" t="s">
        <v>26</v>
      </c>
      <c r="D121" s="136" t="s">
        <v>410</v>
      </c>
      <c r="E121" s="136">
        <v>1</v>
      </c>
      <c r="F121" s="135" t="s">
        <v>313</v>
      </c>
      <c r="G121" s="136">
        <v>1.3</v>
      </c>
      <c r="H121" s="135" t="s">
        <v>314</v>
      </c>
      <c r="I121" s="135" t="s">
        <v>15</v>
      </c>
      <c r="J121" s="135" t="s">
        <v>16</v>
      </c>
      <c r="K121" s="135" t="s">
        <v>17</v>
      </c>
      <c r="L121" s="135" t="s">
        <v>307</v>
      </c>
      <c r="M121" s="135">
        <v>6</v>
      </c>
      <c r="N121" s="135" t="s">
        <v>19</v>
      </c>
      <c r="O121" s="135" t="s">
        <v>407</v>
      </c>
      <c r="P121" s="135" t="s">
        <v>340</v>
      </c>
      <c r="Q121" s="152" t="s">
        <v>18</v>
      </c>
      <c r="R121" s="152" t="s">
        <v>341</v>
      </c>
      <c r="S121" s="152" t="s">
        <v>20</v>
      </c>
      <c r="T121" s="152">
        <v>24</v>
      </c>
      <c r="U121" s="152" t="s">
        <v>21</v>
      </c>
      <c r="V121" s="135">
        <v>1000</v>
      </c>
      <c r="W121" s="135" t="s">
        <v>21</v>
      </c>
      <c r="X121" s="135">
        <v>1400</v>
      </c>
      <c r="Y121" s="135">
        <v>1431</v>
      </c>
      <c r="Z121" s="135" t="s">
        <v>36</v>
      </c>
      <c r="AA121" s="136">
        <v>0</v>
      </c>
      <c r="AB121" s="135" t="s">
        <v>23</v>
      </c>
      <c r="AC121" s="137">
        <v>19759065.739999998</v>
      </c>
    </row>
    <row r="122" spans="1:30" ht="12.75" hidden="1" customHeight="1" x14ac:dyDescent="0.25">
      <c r="A122" s="154" t="str">
        <f t="shared" si="1"/>
        <v>1.1-00-2305_236015_232414310</v>
      </c>
      <c r="B122" s="135" t="s">
        <v>295</v>
      </c>
      <c r="C122" s="135" t="s">
        <v>26</v>
      </c>
      <c r="D122" s="136" t="s">
        <v>410</v>
      </c>
      <c r="E122" s="136">
        <v>1</v>
      </c>
      <c r="F122" s="135" t="s">
        <v>313</v>
      </c>
      <c r="G122" s="136">
        <v>1.3</v>
      </c>
      <c r="H122" s="135" t="s">
        <v>314</v>
      </c>
      <c r="I122" s="135" t="s">
        <v>15</v>
      </c>
      <c r="J122" s="135" t="s">
        <v>16</v>
      </c>
      <c r="K122" s="135" t="s">
        <v>17</v>
      </c>
      <c r="L122" s="135" t="s">
        <v>307</v>
      </c>
      <c r="M122" s="135">
        <v>6</v>
      </c>
      <c r="N122" s="135" t="s">
        <v>19</v>
      </c>
      <c r="O122" s="135" t="s">
        <v>407</v>
      </c>
      <c r="P122" s="135" t="s">
        <v>340</v>
      </c>
      <c r="Q122" s="152" t="s">
        <v>18</v>
      </c>
      <c r="R122" s="152" t="s">
        <v>341</v>
      </c>
      <c r="S122" s="152" t="s">
        <v>20</v>
      </c>
      <c r="T122" s="152">
        <v>24</v>
      </c>
      <c r="U122" s="152" t="s">
        <v>21</v>
      </c>
      <c r="V122" s="135">
        <v>1000</v>
      </c>
      <c r="W122" s="135" t="s">
        <v>21</v>
      </c>
      <c r="X122" s="135">
        <v>1400</v>
      </c>
      <c r="Y122" s="135">
        <v>1431</v>
      </c>
      <c r="Z122" s="135" t="s">
        <v>36</v>
      </c>
      <c r="AA122" s="136">
        <v>0</v>
      </c>
      <c r="AB122" s="135" t="s">
        <v>23</v>
      </c>
      <c r="AC122" s="137">
        <v>1944764.67</v>
      </c>
    </row>
    <row r="123" spans="1:30" ht="12.75" hidden="1" customHeight="1" x14ac:dyDescent="0.25">
      <c r="A123" s="154" t="str">
        <f t="shared" si="1"/>
        <v>1.1-00-2305_236015_232414320</v>
      </c>
      <c r="B123" s="135" t="s">
        <v>295</v>
      </c>
      <c r="C123" s="135" t="s">
        <v>26</v>
      </c>
      <c r="D123" s="136" t="s">
        <v>410</v>
      </c>
      <c r="E123" s="136">
        <v>1</v>
      </c>
      <c r="F123" s="135" t="s">
        <v>313</v>
      </c>
      <c r="G123" s="136">
        <v>1.3</v>
      </c>
      <c r="H123" s="135" t="s">
        <v>314</v>
      </c>
      <c r="I123" s="135" t="s">
        <v>15</v>
      </c>
      <c r="J123" s="135" t="s">
        <v>16</v>
      </c>
      <c r="K123" s="135" t="s">
        <v>17</v>
      </c>
      <c r="L123" s="135" t="s">
        <v>307</v>
      </c>
      <c r="M123" s="135">
        <v>6</v>
      </c>
      <c r="N123" s="135" t="s">
        <v>19</v>
      </c>
      <c r="O123" s="135" t="s">
        <v>407</v>
      </c>
      <c r="P123" s="135" t="s">
        <v>340</v>
      </c>
      <c r="Q123" s="152" t="s">
        <v>18</v>
      </c>
      <c r="R123" s="152" t="s">
        <v>341</v>
      </c>
      <c r="S123" s="152" t="s">
        <v>20</v>
      </c>
      <c r="T123" s="152">
        <v>24</v>
      </c>
      <c r="U123" s="152" t="s">
        <v>21</v>
      </c>
      <c r="V123" s="135">
        <v>1000</v>
      </c>
      <c r="W123" s="135" t="s">
        <v>21</v>
      </c>
      <c r="X123" s="135">
        <v>1400</v>
      </c>
      <c r="Y123" s="135">
        <v>1432</v>
      </c>
      <c r="Z123" s="135" t="s">
        <v>37</v>
      </c>
      <c r="AA123" s="136">
        <v>0</v>
      </c>
      <c r="AB123" s="135" t="s">
        <v>23</v>
      </c>
      <c r="AC123" s="137">
        <v>138141825.24000001</v>
      </c>
    </row>
    <row r="124" spans="1:30" ht="12.75" hidden="1" customHeight="1" x14ac:dyDescent="0.25">
      <c r="A124" s="154" t="str">
        <f t="shared" si="1"/>
        <v>1.1-00-2305_236015_232414320</v>
      </c>
      <c r="B124" s="135" t="s">
        <v>295</v>
      </c>
      <c r="C124" s="135" t="s">
        <v>26</v>
      </c>
      <c r="D124" s="136" t="s">
        <v>410</v>
      </c>
      <c r="E124" s="136">
        <v>1</v>
      </c>
      <c r="F124" s="135" t="s">
        <v>313</v>
      </c>
      <c r="G124" s="136">
        <v>1.3</v>
      </c>
      <c r="H124" s="135" t="s">
        <v>314</v>
      </c>
      <c r="I124" s="135" t="s">
        <v>15</v>
      </c>
      <c r="J124" s="135" t="s">
        <v>16</v>
      </c>
      <c r="K124" s="135" t="s">
        <v>17</v>
      </c>
      <c r="L124" s="135" t="s">
        <v>307</v>
      </c>
      <c r="M124" s="135">
        <v>6</v>
      </c>
      <c r="N124" s="135" t="s">
        <v>19</v>
      </c>
      <c r="O124" s="135" t="s">
        <v>407</v>
      </c>
      <c r="P124" s="135" t="s">
        <v>340</v>
      </c>
      <c r="Q124" s="152" t="s">
        <v>18</v>
      </c>
      <c r="R124" s="152" t="s">
        <v>341</v>
      </c>
      <c r="S124" s="152" t="s">
        <v>20</v>
      </c>
      <c r="T124" s="152">
        <v>24</v>
      </c>
      <c r="U124" s="152" t="s">
        <v>21</v>
      </c>
      <c r="V124" s="135">
        <v>1000</v>
      </c>
      <c r="W124" s="135" t="s">
        <v>21</v>
      </c>
      <c r="X124" s="135">
        <v>1400</v>
      </c>
      <c r="Y124" s="135">
        <v>1432</v>
      </c>
      <c r="Z124" s="135" t="s">
        <v>37</v>
      </c>
      <c r="AA124" s="136">
        <v>0</v>
      </c>
      <c r="AB124" s="135" t="s">
        <v>23</v>
      </c>
      <c r="AC124" s="137">
        <v>10745090.85</v>
      </c>
    </row>
    <row r="125" spans="1:30" ht="12.75" hidden="1" customHeight="1" x14ac:dyDescent="0.25">
      <c r="A125" s="154" t="str">
        <f t="shared" si="1"/>
        <v>1.1-00-2305_236015_232414410</v>
      </c>
      <c r="B125" s="135" t="s">
        <v>295</v>
      </c>
      <c r="C125" s="135" t="s">
        <v>26</v>
      </c>
      <c r="D125" s="136" t="s">
        <v>410</v>
      </c>
      <c r="E125" s="136">
        <v>1</v>
      </c>
      <c r="F125" s="135" t="s">
        <v>313</v>
      </c>
      <c r="G125" s="136">
        <v>1.3</v>
      </c>
      <c r="H125" s="135" t="s">
        <v>314</v>
      </c>
      <c r="I125" s="135" t="s">
        <v>15</v>
      </c>
      <c r="J125" s="135" t="s">
        <v>16</v>
      </c>
      <c r="K125" s="135" t="s">
        <v>17</v>
      </c>
      <c r="L125" s="135" t="s">
        <v>307</v>
      </c>
      <c r="M125" s="135">
        <v>6</v>
      </c>
      <c r="N125" s="135" t="s">
        <v>19</v>
      </c>
      <c r="O125" s="135" t="s">
        <v>407</v>
      </c>
      <c r="P125" s="135" t="s">
        <v>340</v>
      </c>
      <c r="Q125" s="152" t="s">
        <v>18</v>
      </c>
      <c r="R125" s="152" t="s">
        <v>341</v>
      </c>
      <c r="S125" s="152" t="s">
        <v>20</v>
      </c>
      <c r="T125" s="152">
        <v>24</v>
      </c>
      <c r="U125" s="152" t="s">
        <v>21</v>
      </c>
      <c r="V125" s="135">
        <v>1000</v>
      </c>
      <c r="W125" s="135" t="s">
        <v>21</v>
      </c>
      <c r="X125" s="135">
        <v>1400</v>
      </c>
      <c r="Y125" s="135">
        <v>1441</v>
      </c>
      <c r="Z125" s="135" t="s">
        <v>38</v>
      </c>
      <c r="AA125" s="136">
        <v>0</v>
      </c>
      <c r="AB125" s="135" t="s">
        <v>23</v>
      </c>
      <c r="AC125" s="137">
        <v>5000000</v>
      </c>
    </row>
    <row r="126" spans="1:30" ht="12.75" hidden="1" customHeight="1" x14ac:dyDescent="0.25">
      <c r="A126" s="154" t="str">
        <f t="shared" si="1"/>
        <v>1.1-00-2305_236015_232414410</v>
      </c>
      <c r="B126" s="135" t="s">
        <v>295</v>
      </c>
      <c r="C126" s="135" t="s">
        <v>26</v>
      </c>
      <c r="D126" s="136" t="s">
        <v>410</v>
      </c>
      <c r="E126" s="136">
        <v>1</v>
      </c>
      <c r="F126" s="135" t="s">
        <v>313</v>
      </c>
      <c r="G126" s="136">
        <v>1.3</v>
      </c>
      <c r="H126" s="135" t="s">
        <v>314</v>
      </c>
      <c r="I126" s="135" t="s">
        <v>15</v>
      </c>
      <c r="J126" s="135" t="s">
        <v>16</v>
      </c>
      <c r="K126" s="135" t="s">
        <v>17</v>
      </c>
      <c r="L126" s="135" t="s">
        <v>307</v>
      </c>
      <c r="M126" s="135">
        <v>6</v>
      </c>
      <c r="N126" s="135" t="s">
        <v>19</v>
      </c>
      <c r="O126" s="135" t="s">
        <v>407</v>
      </c>
      <c r="P126" s="135" t="s">
        <v>340</v>
      </c>
      <c r="Q126" s="152" t="s">
        <v>18</v>
      </c>
      <c r="R126" s="152" t="s">
        <v>341</v>
      </c>
      <c r="S126" s="152" t="s">
        <v>20</v>
      </c>
      <c r="T126" s="152">
        <v>24</v>
      </c>
      <c r="U126" s="152" t="s">
        <v>21</v>
      </c>
      <c r="V126" s="135">
        <v>1000</v>
      </c>
      <c r="W126" s="135" t="s">
        <v>21</v>
      </c>
      <c r="X126" s="135">
        <v>1400</v>
      </c>
      <c r="Y126" s="135">
        <v>1441</v>
      </c>
      <c r="Z126" s="135" t="s">
        <v>38</v>
      </c>
      <c r="AA126" s="136">
        <v>0</v>
      </c>
      <c r="AB126" s="135" t="s">
        <v>23</v>
      </c>
      <c r="AC126" s="137">
        <v>5000000</v>
      </c>
    </row>
    <row r="127" spans="1:30" ht="12.75" hidden="1" customHeight="1" x14ac:dyDescent="0.25">
      <c r="A127" s="154" t="str">
        <f t="shared" si="1"/>
        <v>1.1-00-2305_236015_232415210</v>
      </c>
      <c r="B127" s="135" t="s">
        <v>295</v>
      </c>
      <c r="C127" s="135" t="s">
        <v>26</v>
      </c>
      <c r="D127" s="136" t="s">
        <v>410</v>
      </c>
      <c r="E127" s="136">
        <v>1</v>
      </c>
      <c r="F127" s="135" t="s">
        <v>313</v>
      </c>
      <c r="G127" s="136">
        <v>1.3</v>
      </c>
      <c r="H127" s="135" t="s">
        <v>314</v>
      </c>
      <c r="I127" s="135" t="s">
        <v>15</v>
      </c>
      <c r="J127" s="135" t="s">
        <v>16</v>
      </c>
      <c r="K127" s="135" t="s">
        <v>17</v>
      </c>
      <c r="L127" s="135" t="s">
        <v>307</v>
      </c>
      <c r="M127" s="135">
        <v>6</v>
      </c>
      <c r="N127" s="135" t="s">
        <v>19</v>
      </c>
      <c r="O127" s="135" t="s">
        <v>407</v>
      </c>
      <c r="P127" s="135" t="s">
        <v>340</v>
      </c>
      <c r="Q127" s="152" t="s">
        <v>18</v>
      </c>
      <c r="R127" s="152" t="s">
        <v>341</v>
      </c>
      <c r="S127" s="152" t="s">
        <v>20</v>
      </c>
      <c r="T127" s="152">
        <v>24</v>
      </c>
      <c r="U127" s="152" t="s">
        <v>21</v>
      </c>
      <c r="V127" s="135">
        <v>1000</v>
      </c>
      <c r="W127" s="135" t="s">
        <v>21</v>
      </c>
      <c r="X127" s="135">
        <v>1500</v>
      </c>
      <c r="Y127" s="135">
        <v>1521</v>
      </c>
      <c r="Z127" s="135" t="s">
        <v>39</v>
      </c>
      <c r="AA127" s="136">
        <v>0</v>
      </c>
      <c r="AB127" s="135" t="s">
        <v>23</v>
      </c>
      <c r="AC127" s="137">
        <v>6000000</v>
      </c>
    </row>
    <row r="128" spans="1:30" ht="12.75" hidden="1" customHeight="1" x14ac:dyDescent="0.25">
      <c r="A128" s="154" t="str">
        <f t="shared" si="1"/>
        <v>1.6-01-2305_236015_232415910</v>
      </c>
      <c r="B128" s="135" t="s">
        <v>293</v>
      </c>
      <c r="C128" s="135" t="s">
        <v>28</v>
      </c>
      <c r="D128" s="136" t="s">
        <v>410</v>
      </c>
      <c r="E128" s="136">
        <v>1</v>
      </c>
      <c r="F128" s="135" t="s">
        <v>313</v>
      </c>
      <c r="G128" s="136">
        <v>1.3</v>
      </c>
      <c r="H128" s="135" t="s">
        <v>314</v>
      </c>
      <c r="I128" s="135" t="s">
        <v>15</v>
      </c>
      <c r="J128" s="135" t="s">
        <v>16</v>
      </c>
      <c r="K128" s="135" t="s">
        <v>17</v>
      </c>
      <c r="L128" s="135" t="s">
        <v>307</v>
      </c>
      <c r="M128" s="135">
        <v>6</v>
      </c>
      <c r="N128" s="135" t="s">
        <v>19</v>
      </c>
      <c r="O128" s="135" t="s">
        <v>407</v>
      </c>
      <c r="P128" s="135" t="s">
        <v>340</v>
      </c>
      <c r="Q128" s="152" t="s">
        <v>18</v>
      </c>
      <c r="R128" s="152" t="s">
        <v>341</v>
      </c>
      <c r="S128" s="152" t="s">
        <v>20</v>
      </c>
      <c r="T128" s="152">
        <v>24</v>
      </c>
      <c r="U128" s="152" t="s">
        <v>21</v>
      </c>
      <c r="V128" s="135">
        <v>1000</v>
      </c>
      <c r="W128" s="135" t="s">
        <v>21</v>
      </c>
      <c r="X128" s="135">
        <v>1500</v>
      </c>
      <c r="Y128" s="135">
        <v>1591</v>
      </c>
      <c r="Z128" s="135" t="s">
        <v>40</v>
      </c>
      <c r="AA128" s="136">
        <v>0</v>
      </c>
      <c r="AB128" s="135" t="s">
        <v>23</v>
      </c>
      <c r="AC128" s="137">
        <v>99953663.920000002</v>
      </c>
    </row>
    <row r="129" spans="1:31" ht="12.75" hidden="1" customHeight="1" x14ac:dyDescent="0.25">
      <c r="A129" s="154" t="str">
        <f t="shared" si="1"/>
        <v>1.1-00-2306_235016_232524910</v>
      </c>
      <c r="B129" s="135" t="s">
        <v>295</v>
      </c>
      <c r="C129" s="135" t="s">
        <v>26</v>
      </c>
      <c r="D129" s="136" t="s">
        <v>410</v>
      </c>
      <c r="E129" s="136">
        <v>2</v>
      </c>
      <c r="F129" s="135" t="s">
        <v>327</v>
      </c>
      <c r="G129" s="136">
        <v>2.5</v>
      </c>
      <c r="H129" s="135" t="s">
        <v>345</v>
      </c>
      <c r="I129" s="135" t="s">
        <v>134</v>
      </c>
      <c r="J129" s="135" t="s">
        <v>135</v>
      </c>
      <c r="K129" s="135" t="s">
        <v>75</v>
      </c>
      <c r="L129" s="135" t="s">
        <v>324</v>
      </c>
      <c r="M129" s="135">
        <v>5</v>
      </c>
      <c r="N129" s="135" t="s">
        <v>53</v>
      </c>
      <c r="O129" s="135" t="s">
        <v>407</v>
      </c>
      <c r="P129" s="135" t="s">
        <v>339</v>
      </c>
      <c r="Q129" s="152" t="s">
        <v>52</v>
      </c>
      <c r="R129" s="152" t="s">
        <v>343</v>
      </c>
      <c r="S129" s="152" t="s">
        <v>1072</v>
      </c>
      <c r="T129" s="152">
        <v>25</v>
      </c>
      <c r="U129" s="152" t="s">
        <v>136</v>
      </c>
      <c r="V129" s="135">
        <v>2000</v>
      </c>
      <c r="W129" s="135" t="s">
        <v>45</v>
      </c>
      <c r="X129" s="135">
        <v>2400</v>
      </c>
      <c r="Y129" s="135">
        <v>2491</v>
      </c>
      <c r="Z129" s="135" t="s">
        <v>153</v>
      </c>
      <c r="AA129" s="136">
        <v>0</v>
      </c>
      <c r="AB129" s="135" t="s">
        <v>23</v>
      </c>
      <c r="AC129" s="137">
        <v>502000</v>
      </c>
    </row>
    <row r="130" spans="1:31" ht="12.75" hidden="1" customHeight="1" x14ac:dyDescent="0.25">
      <c r="A130" s="154" t="str">
        <f t="shared" si="1"/>
        <v>1.1-00-2306_235016_232529210</v>
      </c>
      <c r="B130" s="135" t="s">
        <v>295</v>
      </c>
      <c r="C130" s="135" t="s">
        <v>26</v>
      </c>
      <c r="D130" s="136" t="s">
        <v>410</v>
      </c>
      <c r="E130" s="136">
        <v>2</v>
      </c>
      <c r="F130" s="135" t="s">
        <v>327</v>
      </c>
      <c r="G130" s="136">
        <v>2.5</v>
      </c>
      <c r="H130" s="135" t="s">
        <v>345</v>
      </c>
      <c r="I130" s="135" t="s">
        <v>134</v>
      </c>
      <c r="J130" s="135" t="s">
        <v>135</v>
      </c>
      <c r="K130" s="135" t="s">
        <v>75</v>
      </c>
      <c r="L130" s="135" t="s">
        <v>324</v>
      </c>
      <c r="M130" s="135">
        <v>5</v>
      </c>
      <c r="N130" s="135" t="s">
        <v>53</v>
      </c>
      <c r="O130" s="135" t="s">
        <v>407</v>
      </c>
      <c r="P130" s="135" t="s">
        <v>339</v>
      </c>
      <c r="Q130" s="152" t="s">
        <v>52</v>
      </c>
      <c r="R130" s="152" t="s">
        <v>343</v>
      </c>
      <c r="S130" s="152" t="s">
        <v>1072</v>
      </c>
      <c r="T130" s="152">
        <v>25</v>
      </c>
      <c r="U130" s="152" t="s">
        <v>136</v>
      </c>
      <c r="V130" s="135">
        <v>2000</v>
      </c>
      <c r="W130" s="135" t="s">
        <v>45</v>
      </c>
      <c r="X130" s="135">
        <v>2900</v>
      </c>
      <c r="Y130" s="135">
        <v>2921</v>
      </c>
      <c r="Z130" s="135" t="s">
        <v>155</v>
      </c>
      <c r="AA130" s="136">
        <v>0</v>
      </c>
      <c r="AB130" s="135" t="s">
        <v>23</v>
      </c>
      <c r="AC130" s="137">
        <v>300000</v>
      </c>
    </row>
    <row r="131" spans="1:31" ht="12.75" hidden="1" customHeight="1" x14ac:dyDescent="0.25">
      <c r="A131" s="154" t="str">
        <f t="shared" ref="A131:A194" si="2">CONCATENATE(B131,P131,M131,R131,T131,Y131,AA131)</f>
        <v>1.1-00-2306_235016_232544110</v>
      </c>
      <c r="B131" s="135" t="s">
        <v>295</v>
      </c>
      <c r="C131" s="135" t="s">
        <v>26</v>
      </c>
      <c r="D131" s="136" t="s">
        <v>410</v>
      </c>
      <c r="E131" s="136">
        <v>2</v>
      </c>
      <c r="F131" s="135" t="s">
        <v>327</v>
      </c>
      <c r="G131" s="136">
        <v>2.5</v>
      </c>
      <c r="H131" s="135" t="s">
        <v>345</v>
      </c>
      <c r="I131" s="135" t="s">
        <v>134</v>
      </c>
      <c r="J131" s="135" t="s">
        <v>135</v>
      </c>
      <c r="K131" s="135" t="s">
        <v>75</v>
      </c>
      <c r="L131" s="135" t="s">
        <v>324</v>
      </c>
      <c r="M131" s="135">
        <v>5</v>
      </c>
      <c r="N131" s="135" t="s">
        <v>53</v>
      </c>
      <c r="O131" s="135" t="s">
        <v>407</v>
      </c>
      <c r="P131" s="135" t="s">
        <v>339</v>
      </c>
      <c r="Q131" s="152" t="s">
        <v>52</v>
      </c>
      <c r="R131" s="152" t="s">
        <v>343</v>
      </c>
      <c r="S131" s="152" t="s">
        <v>1072</v>
      </c>
      <c r="T131" s="152">
        <v>25</v>
      </c>
      <c r="U131" s="152" t="s">
        <v>136</v>
      </c>
      <c r="V131" s="135">
        <v>4000</v>
      </c>
      <c r="W131" s="135" t="s">
        <v>122</v>
      </c>
      <c r="X131" s="135">
        <v>4400</v>
      </c>
      <c r="Y131" s="135">
        <v>4411</v>
      </c>
      <c r="Z131" s="135" t="s">
        <v>143</v>
      </c>
      <c r="AA131" s="136">
        <v>0</v>
      </c>
      <c r="AB131" s="135" t="s">
        <v>23</v>
      </c>
      <c r="AC131" s="137">
        <v>100000</v>
      </c>
    </row>
    <row r="132" spans="1:31" ht="12.75" hidden="1" customHeight="1" x14ac:dyDescent="0.25">
      <c r="A132" s="154" t="str">
        <f t="shared" si="2"/>
        <v>1.1-00-2306_235016_232544310</v>
      </c>
      <c r="B132" s="135" t="s">
        <v>295</v>
      </c>
      <c r="C132" s="135" t="s">
        <v>26</v>
      </c>
      <c r="D132" s="136" t="s">
        <v>410</v>
      </c>
      <c r="E132" s="136">
        <v>2</v>
      </c>
      <c r="F132" s="135" t="s">
        <v>327</v>
      </c>
      <c r="G132" s="136">
        <v>2.5</v>
      </c>
      <c r="H132" s="135" t="s">
        <v>345</v>
      </c>
      <c r="I132" s="135">
        <v>3.7</v>
      </c>
      <c r="J132" s="135" t="s">
        <v>381</v>
      </c>
      <c r="K132" s="135" t="s">
        <v>75</v>
      </c>
      <c r="L132" s="135" t="s">
        <v>324</v>
      </c>
      <c r="M132" s="135">
        <v>5</v>
      </c>
      <c r="N132" s="135" t="s">
        <v>53</v>
      </c>
      <c r="O132" s="135" t="s">
        <v>407</v>
      </c>
      <c r="P132" s="135" t="s">
        <v>339</v>
      </c>
      <c r="Q132" s="152" t="s">
        <v>52</v>
      </c>
      <c r="R132" s="152" t="s">
        <v>343</v>
      </c>
      <c r="S132" s="152" t="s">
        <v>1072</v>
      </c>
      <c r="T132" s="152">
        <v>25</v>
      </c>
      <c r="U132" s="152" t="s">
        <v>136</v>
      </c>
      <c r="V132" s="135">
        <v>4000</v>
      </c>
      <c r="W132" s="135" t="s">
        <v>122</v>
      </c>
      <c r="X132" s="135">
        <v>4400</v>
      </c>
      <c r="Y132" s="135">
        <v>4431</v>
      </c>
      <c r="Z132" s="135" t="s">
        <v>179</v>
      </c>
      <c r="AA132" s="136">
        <v>0</v>
      </c>
      <c r="AB132" s="135" t="s">
        <v>23</v>
      </c>
      <c r="AC132" s="137">
        <v>3800000</v>
      </c>
    </row>
    <row r="133" spans="1:31" ht="12.75" hidden="1" customHeight="1" x14ac:dyDescent="0.25">
      <c r="A133" s="154" t="str">
        <f t="shared" si="2"/>
        <v>1.1-00-2306_235016_232556710</v>
      </c>
      <c r="B133" s="135" t="s">
        <v>295</v>
      </c>
      <c r="C133" s="135" t="s">
        <v>26</v>
      </c>
      <c r="D133" s="136" t="s">
        <v>410</v>
      </c>
      <c r="E133" s="136">
        <v>2</v>
      </c>
      <c r="F133" s="135" t="s">
        <v>327</v>
      </c>
      <c r="G133" s="136">
        <v>2.5</v>
      </c>
      <c r="H133" s="135" t="s">
        <v>345</v>
      </c>
      <c r="I133" s="135" t="s">
        <v>134</v>
      </c>
      <c r="J133" s="135" t="s">
        <v>135</v>
      </c>
      <c r="K133" s="135" t="s">
        <v>75</v>
      </c>
      <c r="L133" s="135" t="s">
        <v>324</v>
      </c>
      <c r="M133" s="135">
        <v>5</v>
      </c>
      <c r="N133" s="135" t="s">
        <v>53</v>
      </c>
      <c r="O133" s="135" t="s">
        <v>406</v>
      </c>
      <c r="P133" s="135" t="s">
        <v>339</v>
      </c>
      <c r="Q133" s="152" t="s">
        <v>52</v>
      </c>
      <c r="R133" s="152" t="s">
        <v>343</v>
      </c>
      <c r="S133" s="152" t="s">
        <v>1072</v>
      </c>
      <c r="T133" s="152">
        <v>25</v>
      </c>
      <c r="U133" s="152" t="s">
        <v>136</v>
      </c>
      <c r="V133" s="135">
        <v>5000</v>
      </c>
      <c r="W133" s="135" t="s">
        <v>183</v>
      </c>
      <c r="X133" s="135">
        <v>5600</v>
      </c>
      <c r="Y133" s="135">
        <v>5671</v>
      </c>
      <c r="Z133" s="135" t="s">
        <v>184</v>
      </c>
      <c r="AA133" s="136">
        <v>0</v>
      </c>
      <c r="AB133" s="135" t="s">
        <v>23</v>
      </c>
      <c r="AC133" s="137">
        <v>250000</v>
      </c>
      <c r="AD133" s="138"/>
      <c r="AE133" s="138"/>
    </row>
    <row r="134" spans="1:31" ht="12.75" hidden="1" customHeight="1" x14ac:dyDescent="0.25">
      <c r="A134" s="154" t="str">
        <f t="shared" si="2"/>
        <v>1.1-00-2306_235016_232638210</v>
      </c>
      <c r="B134" s="135" t="s">
        <v>295</v>
      </c>
      <c r="C134" s="135" t="s">
        <v>26</v>
      </c>
      <c r="D134" s="136" t="s">
        <v>410</v>
      </c>
      <c r="E134" s="136">
        <v>2</v>
      </c>
      <c r="F134" s="135" t="s">
        <v>327</v>
      </c>
      <c r="G134" s="136">
        <v>2.7</v>
      </c>
      <c r="H134" s="135" t="s">
        <v>186</v>
      </c>
      <c r="I134" s="135" t="s">
        <v>185</v>
      </c>
      <c r="J134" s="135" t="s">
        <v>186</v>
      </c>
      <c r="K134" s="135" t="s">
        <v>75</v>
      </c>
      <c r="L134" s="135" t="s">
        <v>324</v>
      </c>
      <c r="M134" s="135">
        <v>5</v>
      </c>
      <c r="N134" s="135" t="s">
        <v>53</v>
      </c>
      <c r="O134" s="135" t="s">
        <v>407</v>
      </c>
      <c r="P134" s="135" t="s">
        <v>339</v>
      </c>
      <c r="Q134" s="152" t="s">
        <v>52</v>
      </c>
      <c r="R134" s="152" t="s">
        <v>343</v>
      </c>
      <c r="S134" s="152" t="s">
        <v>1072</v>
      </c>
      <c r="T134" s="152">
        <v>26</v>
      </c>
      <c r="U134" s="152" t="s">
        <v>187</v>
      </c>
      <c r="V134" s="135">
        <v>3000</v>
      </c>
      <c r="W134" s="135" t="s">
        <v>104</v>
      </c>
      <c r="X134" s="135">
        <v>3800</v>
      </c>
      <c r="Y134" s="135">
        <v>3821</v>
      </c>
      <c r="Z134" s="135" t="s">
        <v>121</v>
      </c>
      <c r="AA134" s="136">
        <v>0</v>
      </c>
      <c r="AB134" s="135" t="s">
        <v>23</v>
      </c>
      <c r="AC134" s="137">
        <v>4000000</v>
      </c>
    </row>
    <row r="135" spans="1:31" ht="12.75" hidden="1" customHeight="1" x14ac:dyDescent="0.25">
      <c r="A135" s="154" t="str">
        <f t="shared" si="2"/>
        <v>1.1-00-2306_235016_232744110</v>
      </c>
      <c r="B135" s="135" t="s">
        <v>295</v>
      </c>
      <c r="C135" s="135" t="s">
        <v>26</v>
      </c>
      <c r="D135" s="136" t="s">
        <v>410</v>
      </c>
      <c r="E135" s="136">
        <v>2</v>
      </c>
      <c r="F135" s="135" t="s">
        <v>327</v>
      </c>
      <c r="G135" s="136">
        <v>2.7</v>
      </c>
      <c r="H135" s="135" t="s">
        <v>186</v>
      </c>
      <c r="I135" s="135" t="s">
        <v>185</v>
      </c>
      <c r="J135" s="135" t="s">
        <v>186</v>
      </c>
      <c r="K135" s="135" t="s">
        <v>75</v>
      </c>
      <c r="L135" s="135" t="s">
        <v>324</v>
      </c>
      <c r="M135" s="135">
        <v>5</v>
      </c>
      <c r="N135" s="135" t="s">
        <v>53</v>
      </c>
      <c r="O135" s="135" t="s">
        <v>407</v>
      </c>
      <c r="P135" s="135" t="s">
        <v>339</v>
      </c>
      <c r="Q135" s="152" t="s">
        <v>52</v>
      </c>
      <c r="R135" s="152" t="s">
        <v>343</v>
      </c>
      <c r="S135" s="152" t="s">
        <v>1072</v>
      </c>
      <c r="T135" s="152">
        <v>27</v>
      </c>
      <c r="U135" s="152" t="s">
        <v>230</v>
      </c>
      <c r="V135" s="135">
        <v>4000</v>
      </c>
      <c r="W135" s="135" t="s">
        <v>122</v>
      </c>
      <c r="X135" s="135">
        <v>4400</v>
      </c>
      <c r="Y135" s="135">
        <v>4411</v>
      </c>
      <c r="Z135" s="135" t="s">
        <v>143</v>
      </c>
      <c r="AA135" s="136">
        <v>0</v>
      </c>
      <c r="AB135" s="135" t="s">
        <v>23</v>
      </c>
      <c r="AC135" s="137">
        <v>1000000</v>
      </c>
    </row>
    <row r="136" spans="1:31" ht="12.75" hidden="1" customHeight="1" x14ac:dyDescent="0.25">
      <c r="A136" s="154" t="str">
        <f t="shared" si="2"/>
        <v>1.1-00-2306_235016_2326445115</v>
      </c>
      <c r="B136" s="135" t="s">
        <v>295</v>
      </c>
      <c r="C136" s="135" t="s">
        <v>26</v>
      </c>
      <c r="D136" s="136" t="s">
        <v>410</v>
      </c>
      <c r="E136" s="136">
        <v>2</v>
      </c>
      <c r="F136" s="135" t="s">
        <v>327</v>
      </c>
      <c r="G136" s="136">
        <v>2.7</v>
      </c>
      <c r="H136" s="135" t="s">
        <v>186</v>
      </c>
      <c r="I136" s="135" t="s">
        <v>185</v>
      </c>
      <c r="J136" s="135" t="s">
        <v>186</v>
      </c>
      <c r="K136" s="135" t="s">
        <v>75</v>
      </c>
      <c r="L136" s="135" t="s">
        <v>324</v>
      </c>
      <c r="M136" s="135">
        <v>5</v>
      </c>
      <c r="N136" s="135" t="s">
        <v>53</v>
      </c>
      <c r="O136" s="135" t="s">
        <v>407</v>
      </c>
      <c r="P136" s="135" t="s">
        <v>339</v>
      </c>
      <c r="Q136" s="152" t="s">
        <v>52</v>
      </c>
      <c r="R136" s="152" t="s">
        <v>343</v>
      </c>
      <c r="S136" s="152" t="s">
        <v>1072</v>
      </c>
      <c r="T136" s="152">
        <v>26</v>
      </c>
      <c r="U136" s="152" t="s">
        <v>187</v>
      </c>
      <c r="V136" s="135">
        <v>4000</v>
      </c>
      <c r="W136" s="135" t="s">
        <v>122</v>
      </c>
      <c r="X136" s="135">
        <v>4400</v>
      </c>
      <c r="Y136" s="135">
        <v>4451</v>
      </c>
      <c r="Z136" s="135" t="s">
        <v>125</v>
      </c>
      <c r="AA136" s="136">
        <v>15</v>
      </c>
      <c r="AB136" s="135" t="s">
        <v>213</v>
      </c>
      <c r="AC136" s="137">
        <v>10000000</v>
      </c>
    </row>
    <row r="137" spans="1:31" ht="12.75" hidden="1" customHeight="1" x14ac:dyDescent="0.25">
      <c r="A137" s="154" t="str">
        <f t="shared" si="2"/>
        <v>1.1-00-2306_235016_232844210</v>
      </c>
      <c r="B137" s="135" t="s">
        <v>295</v>
      </c>
      <c r="C137" s="135" t="s">
        <v>26</v>
      </c>
      <c r="D137" s="136" t="s">
        <v>410</v>
      </c>
      <c r="E137" s="136">
        <v>2</v>
      </c>
      <c r="F137" s="135" t="s">
        <v>327</v>
      </c>
      <c r="G137" s="136">
        <v>2.5</v>
      </c>
      <c r="H137" s="135" t="s">
        <v>345</v>
      </c>
      <c r="I137" s="135" t="s">
        <v>134</v>
      </c>
      <c r="J137" s="135" t="s">
        <v>135</v>
      </c>
      <c r="K137" s="135" t="s">
        <v>75</v>
      </c>
      <c r="L137" s="135" t="s">
        <v>324</v>
      </c>
      <c r="M137" s="135">
        <v>5</v>
      </c>
      <c r="N137" s="135" t="s">
        <v>53</v>
      </c>
      <c r="O137" s="135" t="s">
        <v>407</v>
      </c>
      <c r="P137" s="135" t="s">
        <v>339</v>
      </c>
      <c r="Q137" s="152" t="s">
        <v>52</v>
      </c>
      <c r="R137" s="152" t="s">
        <v>343</v>
      </c>
      <c r="S137" s="152" t="s">
        <v>1072</v>
      </c>
      <c r="T137" s="152">
        <v>28</v>
      </c>
      <c r="U137" s="152" t="s">
        <v>270</v>
      </c>
      <c r="V137" s="135">
        <v>4000</v>
      </c>
      <c r="W137" s="135" t="s">
        <v>122</v>
      </c>
      <c r="X137" s="135">
        <v>4400</v>
      </c>
      <c r="Y137" s="135">
        <v>4421</v>
      </c>
      <c r="Z137" s="135" t="s">
        <v>271</v>
      </c>
      <c r="AA137" s="136">
        <v>0</v>
      </c>
      <c r="AB137" s="135" t="s">
        <v>23</v>
      </c>
      <c r="AC137" s="137">
        <v>200000</v>
      </c>
    </row>
    <row r="138" spans="1:31" ht="12.75" hidden="1" customHeight="1" x14ac:dyDescent="0.25">
      <c r="A138" s="154" t="str">
        <f t="shared" si="2"/>
        <v>1.1-00-2306_235017_232924910</v>
      </c>
      <c r="B138" s="135" t="s">
        <v>295</v>
      </c>
      <c r="C138" s="135" t="s">
        <v>26</v>
      </c>
      <c r="D138" s="136" t="s">
        <v>410</v>
      </c>
      <c r="E138" s="136">
        <v>2</v>
      </c>
      <c r="F138" s="135" t="s">
        <v>327</v>
      </c>
      <c r="G138" s="136">
        <v>2.4</v>
      </c>
      <c r="H138" s="135" t="s">
        <v>346</v>
      </c>
      <c r="I138" s="135" t="s">
        <v>49</v>
      </c>
      <c r="J138" s="135" t="s">
        <v>50</v>
      </c>
      <c r="K138" s="135" t="s">
        <v>258</v>
      </c>
      <c r="L138" s="135" t="s">
        <v>325</v>
      </c>
      <c r="M138" s="135">
        <v>5</v>
      </c>
      <c r="N138" s="135" t="s">
        <v>53</v>
      </c>
      <c r="O138" s="135" t="s">
        <v>407</v>
      </c>
      <c r="P138" s="135" t="s">
        <v>339</v>
      </c>
      <c r="Q138" s="152" t="s">
        <v>52</v>
      </c>
      <c r="R138" s="152" t="s">
        <v>342</v>
      </c>
      <c r="S138" s="152" t="s">
        <v>54</v>
      </c>
      <c r="T138" s="152">
        <v>29</v>
      </c>
      <c r="U138" s="152" t="s">
        <v>55</v>
      </c>
      <c r="V138" s="135">
        <v>2000</v>
      </c>
      <c r="W138" s="135" t="s">
        <v>45</v>
      </c>
      <c r="X138" s="135">
        <v>2400</v>
      </c>
      <c r="Y138" s="135">
        <v>2491</v>
      </c>
      <c r="Z138" s="135" t="s">
        <v>153</v>
      </c>
      <c r="AA138" s="136">
        <v>0</v>
      </c>
      <c r="AB138" s="135" t="s">
        <v>23</v>
      </c>
      <c r="AC138" s="137">
        <v>150000</v>
      </c>
    </row>
    <row r="139" spans="1:31" ht="12.75" hidden="1" customHeight="1" x14ac:dyDescent="0.25">
      <c r="A139" s="154" t="str">
        <f t="shared" si="2"/>
        <v>1.1-00-2306_235017_232925410</v>
      </c>
      <c r="B139" s="135" t="s">
        <v>295</v>
      </c>
      <c r="C139" s="135" t="s">
        <v>26</v>
      </c>
      <c r="D139" s="136" t="s">
        <v>410</v>
      </c>
      <c r="E139" s="136">
        <v>2</v>
      </c>
      <c r="F139" s="135" t="s">
        <v>327</v>
      </c>
      <c r="G139" s="136">
        <v>2.4</v>
      </c>
      <c r="H139" s="135" t="s">
        <v>346</v>
      </c>
      <c r="I139" s="135" t="s">
        <v>49</v>
      </c>
      <c r="J139" s="135" t="s">
        <v>50</v>
      </c>
      <c r="K139" s="135" t="s">
        <v>258</v>
      </c>
      <c r="L139" s="135" t="s">
        <v>325</v>
      </c>
      <c r="M139" s="135">
        <v>5</v>
      </c>
      <c r="N139" s="135" t="s">
        <v>53</v>
      </c>
      <c r="O139" s="135" t="s">
        <v>407</v>
      </c>
      <c r="P139" s="135" t="s">
        <v>339</v>
      </c>
      <c r="Q139" s="152" t="s">
        <v>52</v>
      </c>
      <c r="R139" s="152" t="s">
        <v>342</v>
      </c>
      <c r="S139" s="152" t="s">
        <v>54</v>
      </c>
      <c r="T139" s="152">
        <v>29</v>
      </c>
      <c r="U139" s="152" t="s">
        <v>55</v>
      </c>
      <c r="V139" s="135">
        <v>2000</v>
      </c>
      <c r="W139" s="135" t="s">
        <v>45</v>
      </c>
      <c r="X139" s="135">
        <v>2500</v>
      </c>
      <c r="Y139" s="135">
        <v>2541</v>
      </c>
      <c r="Z139" s="135" t="s">
        <v>163</v>
      </c>
      <c r="AA139" s="136">
        <v>0</v>
      </c>
      <c r="AB139" s="135" t="s">
        <v>23</v>
      </c>
      <c r="AC139" s="137">
        <v>3000</v>
      </c>
    </row>
    <row r="140" spans="1:31" ht="12.75" hidden="1" customHeight="1" x14ac:dyDescent="0.25">
      <c r="A140" s="154" t="str">
        <f t="shared" si="2"/>
        <v>1.1-00-2306_235017_232929110</v>
      </c>
      <c r="B140" s="135" t="s">
        <v>295</v>
      </c>
      <c r="C140" s="135" t="s">
        <v>26</v>
      </c>
      <c r="D140" s="136" t="s">
        <v>410</v>
      </c>
      <c r="E140" s="136">
        <v>2</v>
      </c>
      <c r="F140" s="135" t="s">
        <v>327</v>
      </c>
      <c r="G140" s="136">
        <v>2.4</v>
      </c>
      <c r="H140" s="135" t="s">
        <v>346</v>
      </c>
      <c r="I140" s="135" t="s">
        <v>49</v>
      </c>
      <c r="J140" s="135" t="s">
        <v>50</v>
      </c>
      <c r="K140" s="135" t="s">
        <v>258</v>
      </c>
      <c r="L140" s="135" t="s">
        <v>325</v>
      </c>
      <c r="M140" s="135">
        <v>5</v>
      </c>
      <c r="N140" s="135" t="s">
        <v>53</v>
      </c>
      <c r="O140" s="135" t="s">
        <v>407</v>
      </c>
      <c r="P140" s="135" t="s">
        <v>339</v>
      </c>
      <c r="Q140" s="152" t="s">
        <v>52</v>
      </c>
      <c r="R140" s="152" t="s">
        <v>342</v>
      </c>
      <c r="S140" s="152" t="s">
        <v>54</v>
      </c>
      <c r="T140" s="152">
        <v>29</v>
      </c>
      <c r="U140" s="152" t="s">
        <v>55</v>
      </c>
      <c r="V140" s="135">
        <v>2000</v>
      </c>
      <c r="W140" s="135" t="s">
        <v>45</v>
      </c>
      <c r="X140" s="135">
        <v>2900</v>
      </c>
      <c r="Y140" s="135">
        <v>2911</v>
      </c>
      <c r="Z140" s="135" t="s">
        <v>156</v>
      </c>
      <c r="AA140" s="136">
        <v>0</v>
      </c>
      <c r="AB140" s="135" t="s">
        <v>23</v>
      </c>
      <c r="AC140" s="137">
        <v>7000</v>
      </c>
    </row>
    <row r="141" spans="1:31" ht="12.75" hidden="1" customHeight="1" x14ac:dyDescent="0.25">
      <c r="A141" s="154" t="str">
        <f t="shared" si="2"/>
        <v>1.1-00-2306_235017_232929210</v>
      </c>
      <c r="B141" s="135" t="s">
        <v>295</v>
      </c>
      <c r="C141" s="135" t="s">
        <v>26</v>
      </c>
      <c r="D141" s="136" t="s">
        <v>410</v>
      </c>
      <c r="E141" s="136">
        <v>2</v>
      </c>
      <c r="F141" s="135" t="s">
        <v>327</v>
      </c>
      <c r="G141" s="136">
        <v>2.4</v>
      </c>
      <c r="H141" s="135" t="s">
        <v>346</v>
      </c>
      <c r="I141" s="135" t="s">
        <v>49</v>
      </c>
      <c r="J141" s="135" t="s">
        <v>50</v>
      </c>
      <c r="K141" s="135" t="s">
        <v>258</v>
      </c>
      <c r="L141" s="135" t="s">
        <v>325</v>
      </c>
      <c r="M141" s="135">
        <v>5</v>
      </c>
      <c r="N141" s="135" t="s">
        <v>53</v>
      </c>
      <c r="O141" s="135" t="s">
        <v>407</v>
      </c>
      <c r="P141" s="135" t="s">
        <v>339</v>
      </c>
      <c r="Q141" s="152" t="s">
        <v>52</v>
      </c>
      <c r="R141" s="152" t="s">
        <v>342</v>
      </c>
      <c r="S141" s="152" t="s">
        <v>54</v>
      </c>
      <c r="T141" s="152">
        <v>29</v>
      </c>
      <c r="U141" s="152" t="s">
        <v>55</v>
      </c>
      <c r="V141" s="135">
        <v>2000</v>
      </c>
      <c r="W141" s="135" t="s">
        <v>45</v>
      </c>
      <c r="X141" s="135">
        <v>2900</v>
      </c>
      <c r="Y141" s="135">
        <v>2921</v>
      </c>
      <c r="Z141" s="135" t="s">
        <v>155</v>
      </c>
      <c r="AA141" s="136">
        <v>0</v>
      </c>
      <c r="AB141" s="135" t="s">
        <v>23</v>
      </c>
      <c r="AC141" s="137">
        <v>10000</v>
      </c>
    </row>
    <row r="142" spans="1:31" ht="12.75" hidden="1" customHeight="1" x14ac:dyDescent="0.25">
      <c r="A142" s="154" t="str">
        <f t="shared" si="2"/>
        <v>1.1-00-2306_235017_232938210</v>
      </c>
      <c r="B142" s="135" t="s">
        <v>295</v>
      </c>
      <c r="C142" s="135" t="s">
        <v>26</v>
      </c>
      <c r="D142" s="136" t="s">
        <v>410</v>
      </c>
      <c r="E142" s="136">
        <v>2</v>
      </c>
      <c r="F142" s="135" t="s">
        <v>327</v>
      </c>
      <c r="G142" s="136">
        <v>2.4</v>
      </c>
      <c r="H142" s="135" t="s">
        <v>346</v>
      </c>
      <c r="I142" s="135" t="s">
        <v>49</v>
      </c>
      <c r="J142" s="135" t="s">
        <v>50</v>
      </c>
      <c r="K142" s="135" t="s">
        <v>258</v>
      </c>
      <c r="L142" s="135" t="s">
        <v>325</v>
      </c>
      <c r="M142" s="135">
        <v>5</v>
      </c>
      <c r="N142" s="135" t="s">
        <v>53</v>
      </c>
      <c r="O142" s="135" t="s">
        <v>407</v>
      </c>
      <c r="P142" s="135" t="s">
        <v>339</v>
      </c>
      <c r="Q142" s="152" t="s">
        <v>52</v>
      </c>
      <c r="R142" s="152" t="s">
        <v>342</v>
      </c>
      <c r="S142" s="152" t="s">
        <v>54</v>
      </c>
      <c r="T142" s="152">
        <v>29</v>
      </c>
      <c r="U142" s="152" t="s">
        <v>55</v>
      </c>
      <c r="V142" s="135">
        <v>3000</v>
      </c>
      <c r="W142" s="135" t="s">
        <v>104</v>
      </c>
      <c r="X142" s="135">
        <v>3800</v>
      </c>
      <c r="Y142" s="135">
        <v>3821</v>
      </c>
      <c r="Z142" s="135" t="s">
        <v>121</v>
      </c>
      <c r="AA142" s="136">
        <v>0</v>
      </c>
      <c r="AB142" s="135" t="s">
        <v>23</v>
      </c>
      <c r="AC142" s="137">
        <v>429800</v>
      </c>
    </row>
    <row r="143" spans="1:31" ht="12.75" hidden="1" customHeight="1" x14ac:dyDescent="0.25">
      <c r="A143" s="154" t="str">
        <f t="shared" si="2"/>
        <v>1.1-00-2306_235017_2329382130</v>
      </c>
      <c r="B143" s="135" t="s">
        <v>295</v>
      </c>
      <c r="C143" s="135" t="s">
        <v>26</v>
      </c>
      <c r="D143" s="136" t="s">
        <v>410</v>
      </c>
      <c r="E143" s="136">
        <v>2</v>
      </c>
      <c r="F143" s="135" t="s">
        <v>327</v>
      </c>
      <c r="G143" s="136">
        <v>2.4</v>
      </c>
      <c r="H143" s="135" t="s">
        <v>346</v>
      </c>
      <c r="I143" s="135" t="s">
        <v>49</v>
      </c>
      <c r="J143" s="135" t="s">
        <v>50</v>
      </c>
      <c r="K143" s="135" t="s">
        <v>258</v>
      </c>
      <c r="L143" s="135" t="s">
        <v>325</v>
      </c>
      <c r="M143" s="135">
        <v>5</v>
      </c>
      <c r="N143" s="135" t="s">
        <v>53</v>
      </c>
      <c r="O143" s="135" t="s">
        <v>407</v>
      </c>
      <c r="P143" s="135" t="s">
        <v>339</v>
      </c>
      <c r="Q143" s="152" t="s">
        <v>52</v>
      </c>
      <c r="R143" s="152" t="s">
        <v>342</v>
      </c>
      <c r="S143" s="152" t="s">
        <v>54</v>
      </c>
      <c r="T143" s="152">
        <v>29</v>
      </c>
      <c r="U143" s="152" t="s">
        <v>55</v>
      </c>
      <c r="V143" s="135">
        <v>3000</v>
      </c>
      <c r="W143" s="135" t="s">
        <v>104</v>
      </c>
      <c r="X143" s="135">
        <v>3800</v>
      </c>
      <c r="Y143" s="135">
        <v>3821</v>
      </c>
      <c r="Z143" s="135" t="s">
        <v>121</v>
      </c>
      <c r="AA143" s="136">
        <v>30</v>
      </c>
      <c r="AB143" s="135" t="s">
        <v>1067</v>
      </c>
      <c r="AC143" s="137">
        <v>600000</v>
      </c>
    </row>
    <row r="144" spans="1:31" ht="12.75" hidden="1" customHeight="1" x14ac:dyDescent="0.25">
      <c r="A144" s="154" t="str">
        <f t="shared" si="2"/>
        <v>1.1-00-2306_235017_2329382116</v>
      </c>
      <c r="B144" s="135" t="s">
        <v>295</v>
      </c>
      <c r="C144" s="135" t="s">
        <v>26</v>
      </c>
      <c r="D144" s="136" t="s">
        <v>410</v>
      </c>
      <c r="E144" s="136">
        <v>2</v>
      </c>
      <c r="F144" s="135" t="s">
        <v>327</v>
      </c>
      <c r="G144" s="136">
        <v>2.4</v>
      </c>
      <c r="H144" s="135" t="s">
        <v>346</v>
      </c>
      <c r="I144" s="135" t="s">
        <v>49</v>
      </c>
      <c r="J144" s="135" t="s">
        <v>50</v>
      </c>
      <c r="K144" s="135" t="s">
        <v>258</v>
      </c>
      <c r="L144" s="135" t="s">
        <v>325</v>
      </c>
      <c r="M144" s="135">
        <v>5</v>
      </c>
      <c r="N144" s="135" t="s">
        <v>53</v>
      </c>
      <c r="O144" s="135" t="s">
        <v>407</v>
      </c>
      <c r="P144" s="135" t="s">
        <v>339</v>
      </c>
      <c r="Q144" s="152" t="s">
        <v>52</v>
      </c>
      <c r="R144" s="152" t="s">
        <v>342</v>
      </c>
      <c r="S144" s="152" t="s">
        <v>54</v>
      </c>
      <c r="T144" s="152">
        <v>29</v>
      </c>
      <c r="U144" s="152" t="s">
        <v>55</v>
      </c>
      <c r="V144" s="135">
        <v>3000</v>
      </c>
      <c r="W144" s="135" t="s">
        <v>104</v>
      </c>
      <c r="X144" s="135">
        <v>3800</v>
      </c>
      <c r="Y144" s="135">
        <v>3821</v>
      </c>
      <c r="Z144" s="135" t="s">
        <v>121</v>
      </c>
      <c r="AA144" s="136">
        <v>16</v>
      </c>
      <c r="AB144" s="135" t="s">
        <v>265</v>
      </c>
      <c r="AC144" s="137">
        <v>1500000</v>
      </c>
    </row>
    <row r="145" spans="1:29" ht="12.75" hidden="1" customHeight="1" x14ac:dyDescent="0.25">
      <c r="A145" s="154" t="str">
        <f t="shared" si="2"/>
        <v>1.1-00-2306_235018_233033510</v>
      </c>
      <c r="B145" s="135" t="s">
        <v>295</v>
      </c>
      <c r="C145" s="135" t="s">
        <v>26</v>
      </c>
      <c r="D145" s="136" t="s">
        <v>410</v>
      </c>
      <c r="E145" s="136">
        <v>2</v>
      </c>
      <c r="F145" s="135" t="s">
        <v>327</v>
      </c>
      <c r="G145" s="136">
        <v>2.5</v>
      </c>
      <c r="H145" s="135" t="s">
        <v>345</v>
      </c>
      <c r="I145" s="135" t="s">
        <v>185</v>
      </c>
      <c r="J145" s="135" t="s">
        <v>186</v>
      </c>
      <c r="K145" s="135" t="s">
        <v>75</v>
      </c>
      <c r="L145" s="135" t="s">
        <v>324</v>
      </c>
      <c r="M145" s="135">
        <v>5</v>
      </c>
      <c r="N145" s="135" t="s">
        <v>53</v>
      </c>
      <c r="O145" s="135" t="s">
        <v>407</v>
      </c>
      <c r="P145" s="135" t="s">
        <v>339</v>
      </c>
      <c r="Q145" s="152" t="s">
        <v>52</v>
      </c>
      <c r="R145" s="152" t="s">
        <v>344</v>
      </c>
      <c r="S145" s="152" t="s">
        <v>198</v>
      </c>
      <c r="T145" s="152">
        <v>30</v>
      </c>
      <c r="U145" s="152" t="s">
        <v>236</v>
      </c>
      <c r="V145" s="135">
        <v>3000</v>
      </c>
      <c r="W145" s="135" t="s">
        <v>104</v>
      </c>
      <c r="X145" s="135">
        <v>3300</v>
      </c>
      <c r="Y145" s="135">
        <v>3351</v>
      </c>
      <c r="Z145" s="135" t="s">
        <v>212</v>
      </c>
      <c r="AA145" s="136">
        <v>0</v>
      </c>
      <c r="AB145" s="135" t="s">
        <v>23</v>
      </c>
      <c r="AC145" s="137">
        <v>470000</v>
      </c>
    </row>
    <row r="146" spans="1:29" ht="12.75" hidden="1" customHeight="1" x14ac:dyDescent="0.25">
      <c r="A146" s="154" t="str">
        <f t="shared" si="2"/>
        <v>1.1-00-2306_235018_233044110</v>
      </c>
      <c r="B146" s="135" t="s">
        <v>295</v>
      </c>
      <c r="C146" s="135" t="s">
        <v>26</v>
      </c>
      <c r="D146" s="136" t="s">
        <v>410</v>
      </c>
      <c r="E146" s="136">
        <v>2</v>
      </c>
      <c r="F146" s="135" t="s">
        <v>327</v>
      </c>
      <c r="G146" s="136">
        <v>2.5</v>
      </c>
      <c r="H146" s="135" t="s">
        <v>345</v>
      </c>
      <c r="I146" s="135" t="s">
        <v>185</v>
      </c>
      <c r="J146" s="135" t="s">
        <v>186</v>
      </c>
      <c r="K146" s="135" t="s">
        <v>75</v>
      </c>
      <c r="L146" s="135" t="s">
        <v>324</v>
      </c>
      <c r="M146" s="135">
        <v>5</v>
      </c>
      <c r="N146" s="135" t="s">
        <v>53</v>
      </c>
      <c r="O146" s="135" t="s">
        <v>407</v>
      </c>
      <c r="P146" s="135" t="s">
        <v>339</v>
      </c>
      <c r="Q146" s="152" t="s">
        <v>52</v>
      </c>
      <c r="R146" s="152" t="s">
        <v>344</v>
      </c>
      <c r="S146" s="152" t="s">
        <v>198</v>
      </c>
      <c r="T146" s="152">
        <v>30</v>
      </c>
      <c r="U146" s="152" t="s">
        <v>236</v>
      </c>
      <c r="V146" s="135">
        <v>4000</v>
      </c>
      <c r="W146" s="135" t="s">
        <v>122</v>
      </c>
      <c r="X146" s="135">
        <v>4400</v>
      </c>
      <c r="Y146" s="135">
        <v>4411</v>
      </c>
      <c r="Z146" s="135" t="s">
        <v>143</v>
      </c>
      <c r="AA146" s="136">
        <v>0</v>
      </c>
      <c r="AB146" s="135" t="s">
        <v>23</v>
      </c>
      <c r="AC146" s="137">
        <v>10000000</v>
      </c>
    </row>
    <row r="147" spans="1:29" ht="12.75" hidden="1" customHeight="1" x14ac:dyDescent="0.25">
      <c r="A147" s="154" t="str">
        <f t="shared" si="2"/>
        <v>1.1-00-2306_235018_233144110</v>
      </c>
      <c r="B147" s="135" t="s">
        <v>295</v>
      </c>
      <c r="C147" s="135" t="s">
        <v>26</v>
      </c>
      <c r="D147" s="136" t="s">
        <v>410</v>
      </c>
      <c r="E147" s="136">
        <v>2</v>
      </c>
      <c r="F147" s="135" t="s">
        <v>327</v>
      </c>
      <c r="G147" s="136">
        <v>2.5</v>
      </c>
      <c r="H147" s="135" t="s">
        <v>345</v>
      </c>
      <c r="I147" s="135" t="s">
        <v>185</v>
      </c>
      <c r="J147" s="135" t="s">
        <v>186</v>
      </c>
      <c r="K147" s="135" t="s">
        <v>75</v>
      </c>
      <c r="L147" s="135" t="s">
        <v>324</v>
      </c>
      <c r="M147" s="135">
        <v>5</v>
      </c>
      <c r="N147" s="135" t="s">
        <v>53</v>
      </c>
      <c r="O147" s="135" t="s">
        <v>407</v>
      </c>
      <c r="P147" s="135" t="s">
        <v>339</v>
      </c>
      <c r="Q147" s="152" t="s">
        <v>52</v>
      </c>
      <c r="R147" s="152" t="s">
        <v>344</v>
      </c>
      <c r="S147" s="152" t="s">
        <v>198</v>
      </c>
      <c r="T147" s="152">
        <v>31</v>
      </c>
      <c r="U147" s="152" t="s">
        <v>237</v>
      </c>
      <c r="V147" s="135">
        <v>4000</v>
      </c>
      <c r="W147" s="135" t="s">
        <v>122</v>
      </c>
      <c r="X147" s="135">
        <v>4400</v>
      </c>
      <c r="Y147" s="135">
        <v>4411</v>
      </c>
      <c r="Z147" s="135" t="s">
        <v>143</v>
      </c>
      <c r="AA147" s="136">
        <v>0</v>
      </c>
      <c r="AB147" s="135" t="s">
        <v>23</v>
      </c>
      <c r="AC147" s="137">
        <v>50566898.219999999</v>
      </c>
    </row>
    <row r="148" spans="1:29" ht="12.75" hidden="1" customHeight="1" x14ac:dyDescent="0.25">
      <c r="A148" s="154" t="str">
        <f t="shared" si="2"/>
        <v>1.1-00-2306_235018_233244110</v>
      </c>
      <c r="B148" s="135" t="s">
        <v>295</v>
      </c>
      <c r="C148" s="135" t="s">
        <v>26</v>
      </c>
      <c r="D148" s="136" t="s">
        <v>410</v>
      </c>
      <c r="E148" s="136">
        <v>2</v>
      </c>
      <c r="F148" s="135" t="s">
        <v>327</v>
      </c>
      <c r="G148" s="136">
        <v>2.5</v>
      </c>
      <c r="H148" s="135" t="s">
        <v>345</v>
      </c>
      <c r="I148" s="135" t="s">
        <v>185</v>
      </c>
      <c r="J148" s="135" t="s">
        <v>186</v>
      </c>
      <c r="K148" s="135" t="s">
        <v>75</v>
      </c>
      <c r="L148" s="135" t="s">
        <v>324</v>
      </c>
      <c r="M148" s="135">
        <v>5</v>
      </c>
      <c r="N148" s="135" t="s">
        <v>53</v>
      </c>
      <c r="O148" s="135" t="s">
        <v>407</v>
      </c>
      <c r="P148" s="135" t="s">
        <v>339</v>
      </c>
      <c r="Q148" s="152" t="s">
        <v>52</v>
      </c>
      <c r="R148" s="152" t="s">
        <v>344</v>
      </c>
      <c r="S148" s="152" t="s">
        <v>198</v>
      </c>
      <c r="T148" s="152">
        <v>32</v>
      </c>
      <c r="U148" s="152" t="s">
        <v>199</v>
      </c>
      <c r="V148" s="135">
        <v>4000</v>
      </c>
      <c r="W148" s="135" t="s">
        <v>122</v>
      </c>
      <c r="X148" s="135">
        <v>4400</v>
      </c>
      <c r="Y148" s="135">
        <v>4411</v>
      </c>
      <c r="Z148" s="135" t="s">
        <v>143</v>
      </c>
      <c r="AA148" s="136">
        <v>0</v>
      </c>
      <c r="AB148" s="135" t="s">
        <v>23</v>
      </c>
      <c r="AC148" s="137">
        <v>10733101.779999999</v>
      </c>
    </row>
    <row r="149" spans="1:29" ht="12.75" hidden="1" customHeight="1" x14ac:dyDescent="0.25">
      <c r="A149" s="154" t="str">
        <f t="shared" si="2"/>
        <v>1.1-00-2307_233019_233324110</v>
      </c>
      <c r="B149" s="135" t="s">
        <v>295</v>
      </c>
      <c r="C149" s="135" t="s">
        <v>26</v>
      </c>
      <c r="D149" s="136" t="s">
        <v>410</v>
      </c>
      <c r="E149" s="136">
        <v>1</v>
      </c>
      <c r="F149" s="135" t="s">
        <v>313</v>
      </c>
      <c r="G149" s="136">
        <v>1.3</v>
      </c>
      <c r="H149" s="135" t="s">
        <v>314</v>
      </c>
      <c r="I149" s="135" t="s">
        <v>15</v>
      </c>
      <c r="J149" s="135" t="s">
        <v>16</v>
      </c>
      <c r="K149" s="135" t="s">
        <v>17</v>
      </c>
      <c r="L149" s="135" t="s">
        <v>307</v>
      </c>
      <c r="M149" s="135">
        <v>3</v>
      </c>
      <c r="N149" s="135" t="s">
        <v>61</v>
      </c>
      <c r="O149" s="135" t="s">
        <v>407</v>
      </c>
      <c r="P149" s="135" t="s">
        <v>347</v>
      </c>
      <c r="Q149" s="152" t="s">
        <v>60</v>
      </c>
      <c r="R149" s="152" t="s">
        <v>350</v>
      </c>
      <c r="S149" s="152" t="s">
        <v>348</v>
      </c>
      <c r="T149" s="152">
        <v>33</v>
      </c>
      <c r="U149" s="152" t="s">
        <v>79</v>
      </c>
      <c r="V149" s="135">
        <v>2000</v>
      </c>
      <c r="W149" s="135" t="s">
        <v>45</v>
      </c>
      <c r="X149" s="135">
        <v>2400</v>
      </c>
      <c r="Y149" s="135">
        <v>2411</v>
      </c>
      <c r="Z149" s="135" t="s">
        <v>118</v>
      </c>
      <c r="AA149" s="136">
        <v>0</v>
      </c>
      <c r="AB149" s="135" t="s">
        <v>23</v>
      </c>
      <c r="AC149" s="137">
        <v>300000</v>
      </c>
    </row>
    <row r="150" spans="1:29" ht="12.75" hidden="1" customHeight="1" x14ac:dyDescent="0.25">
      <c r="A150" s="154" t="str">
        <f t="shared" si="2"/>
        <v>1.1-00-2307_233019_233324210</v>
      </c>
      <c r="B150" s="135" t="s">
        <v>295</v>
      </c>
      <c r="C150" s="135" t="s">
        <v>26</v>
      </c>
      <c r="D150" s="136" t="s">
        <v>410</v>
      </c>
      <c r="E150" s="136">
        <v>1</v>
      </c>
      <c r="F150" s="135" t="s">
        <v>313</v>
      </c>
      <c r="G150" s="136">
        <v>1.3</v>
      </c>
      <c r="H150" s="135" t="s">
        <v>314</v>
      </c>
      <c r="I150" s="135" t="s">
        <v>15</v>
      </c>
      <c r="J150" s="135" t="s">
        <v>16</v>
      </c>
      <c r="K150" s="135" t="s">
        <v>17</v>
      </c>
      <c r="L150" s="135" t="s">
        <v>307</v>
      </c>
      <c r="M150" s="135">
        <v>3</v>
      </c>
      <c r="N150" s="135" t="s">
        <v>61</v>
      </c>
      <c r="O150" s="135" t="s">
        <v>407</v>
      </c>
      <c r="P150" s="135" t="s">
        <v>347</v>
      </c>
      <c r="Q150" s="152" t="s">
        <v>60</v>
      </c>
      <c r="R150" s="152" t="s">
        <v>350</v>
      </c>
      <c r="S150" s="152" t="s">
        <v>348</v>
      </c>
      <c r="T150" s="152">
        <v>33</v>
      </c>
      <c r="U150" s="152" t="s">
        <v>79</v>
      </c>
      <c r="V150" s="135">
        <v>2000</v>
      </c>
      <c r="W150" s="135" t="s">
        <v>45</v>
      </c>
      <c r="X150" s="135">
        <v>2400</v>
      </c>
      <c r="Y150" s="135">
        <v>2421</v>
      </c>
      <c r="Z150" s="135" t="s">
        <v>127</v>
      </c>
      <c r="AA150" s="136">
        <v>0</v>
      </c>
      <c r="AB150" s="135" t="s">
        <v>23</v>
      </c>
      <c r="AC150" s="137">
        <v>11000000</v>
      </c>
    </row>
    <row r="151" spans="1:29" ht="12.75" hidden="1" customHeight="1" x14ac:dyDescent="0.25">
      <c r="A151" s="154" t="str">
        <f t="shared" si="2"/>
        <v>1.1-00-2307_233019_233324710</v>
      </c>
      <c r="B151" s="135" t="s">
        <v>295</v>
      </c>
      <c r="C151" s="135" t="s">
        <v>26</v>
      </c>
      <c r="D151" s="136" t="s">
        <v>410</v>
      </c>
      <c r="E151" s="136">
        <v>1</v>
      </c>
      <c r="F151" s="135" t="s">
        <v>313</v>
      </c>
      <c r="G151" s="136">
        <v>1.3</v>
      </c>
      <c r="H151" s="135" t="s">
        <v>314</v>
      </c>
      <c r="I151" s="135" t="s">
        <v>15</v>
      </c>
      <c r="J151" s="135" t="s">
        <v>16</v>
      </c>
      <c r="K151" s="135" t="s">
        <v>17</v>
      </c>
      <c r="L151" s="135" t="s">
        <v>307</v>
      </c>
      <c r="M151" s="135">
        <v>3</v>
      </c>
      <c r="N151" s="135" t="s">
        <v>61</v>
      </c>
      <c r="O151" s="135" t="s">
        <v>407</v>
      </c>
      <c r="P151" s="135" t="s">
        <v>347</v>
      </c>
      <c r="Q151" s="152" t="s">
        <v>60</v>
      </c>
      <c r="R151" s="152" t="s">
        <v>350</v>
      </c>
      <c r="S151" s="152" t="s">
        <v>348</v>
      </c>
      <c r="T151" s="152">
        <v>33</v>
      </c>
      <c r="U151" s="152" t="s">
        <v>79</v>
      </c>
      <c r="V151" s="135">
        <v>2000</v>
      </c>
      <c r="W151" s="135" t="s">
        <v>45</v>
      </c>
      <c r="X151" s="135">
        <v>2400</v>
      </c>
      <c r="Y151" s="135">
        <v>2471</v>
      </c>
      <c r="Z151" s="135" t="s">
        <v>144</v>
      </c>
      <c r="AA151" s="136">
        <v>0</v>
      </c>
      <c r="AB151" s="135" t="s">
        <v>23</v>
      </c>
      <c r="AC151" s="137">
        <v>750000</v>
      </c>
    </row>
    <row r="152" spans="1:29" ht="12.75" hidden="1" customHeight="1" x14ac:dyDescent="0.25">
      <c r="A152" s="154" t="str">
        <f t="shared" si="2"/>
        <v>1.1-00-2307_233019_233324910</v>
      </c>
      <c r="B152" s="135" t="s">
        <v>295</v>
      </c>
      <c r="C152" s="135" t="s">
        <v>26</v>
      </c>
      <c r="D152" s="136" t="s">
        <v>410</v>
      </c>
      <c r="E152" s="136">
        <v>1</v>
      </c>
      <c r="F152" s="135" t="s">
        <v>313</v>
      </c>
      <c r="G152" s="136">
        <v>1.3</v>
      </c>
      <c r="H152" s="135" t="s">
        <v>314</v>
      </c>
      <c r="I152" s="135" t="s">
        <v>15</v>
      </c>
      <c r="J152" s="135" t="s">
        <v>16</v>
      </c>
      <c r="K152" s="135" t="s">
        <v>17</v>
      </c>
      <c r="L152" s="135" t="s">
        <v>307</v>
      </c>
      <c r="M152" s="135">
        <v>3</v>
      </c>
      <c r="N152" s="135" t="s">
        <v>61</v>
      </c>
      <c r="O152" s="135" t="s">
        <v>407</v>
      </c>
      <c r="P152" s="135" t="s">
        <v>347</v>
      </c>
      <c r="Q152" s="152" t="s">
        <v>60</v>
      </c>
      <c r="R152" s="152" t="s">
        <v>350</v>
      </c>
      <c r="S152" s="152" t="s">
        <v>348</v>
      </c>
      <c r="T152" s="152">
        <v>33</v>
      </c>
      <c r="U152" s="152" t="s">
        <v>79</v>
      </c>
      <c r="V152" s="135">
        <v>2000</v>
      </c>
      <c r="W152" s="135" t="s">
        <v>45</v>
      </c>
      <c r="X152" s="135">
        <v>2400</v>
      </c>
      <c r="Y152" s="135">
        <v>2491</v>
      </c>
      <c r="Z152" s="135" t="s">
        <v>153</v>
      </c>
      <c r="AA152" s="136">
        <v>0</v>
      </c>
      <c r="AB152" s="135" t="s">
        <v>23</v>
      </c>
      <c r="AC152" s="137">
        <v>3650000</v>
      </c>
    </row>
    <row r="153" spans="1:29" ht="12.75" hidden="1" customHeight="1" x14ac:dyDescent="0.25">
      <c r="A153" s="154" t="str">
        <f t="shared" si="2"/>
        <v>1.1-00-2307_233019_233327210</v>
      </c>
      <c r="B153" s="135" t="s">
        <v>295</v>
      </c>
      <c r="C153" s="135" t="s">
        <v>26</v>
      </c>
      <c r="D153" s="136" t="s">
        <v>410</v>
      </c>
      <c r="E153" s="136">
        <v>1</v>
      </c>
      <c r="F153" s="135" t="s">
        <v>313</v>
      </c>
      <c r="G153" s="136">
        <v>1.3</v>
      </c>
      <c r="H153" s="135" t="s">
        <v>314</v>
      </c>
      <c r="I153" s="135" t="s">
        <v>15</v>
      </c>
      <c r="J153" s="135" t="s">
        <v>16</v>
      </c>
      <c r="K153" s="135" t="s">
        <v>17</v>
      </c>
      <c r="L153" s="135" t="s">
        <v>307</v>
      </c>
      <c r="M153" s="135">
        <v>3</v>
      </c>
      <c r="N153" s="135" t="s">
        <v>61</v>
      </c>
      <c r="O153" s="135" t="s">
        <v>407</v>
      </c>
      <c r="P153" s="135" t="s">
        <v>347</v>
      </c>
      <c r="Q153" s="152" t="s">
        <v>60</v>
      </c>
      <c r="R153" s="152" t="s">
        <v>350</v>
      </c>
      <c r="S153" s="152" t="s">
        <v>348</v>
      </c>
      <c r="T153" s="152">
        <v>33</v>
      </c>
      <c r="U153" s="152" t="s">
        <v>79</v>
      </c>
      <c r="V153" s="135">
        <v>2000</v>
      </c>
      <c r="W153" s="135" t="s">
        <v>45</v>
      </c>
      <c r="X153" s="135">
        <v>2700</v>
      </c>
      <c r="Y153" s="135">
        <v>2721</v>
      </c>
      <c r="Z153" s="135" t="s">
        <v>152</v>
      </c>
      <c r="AA153" s="136">
        <v>0</v>
      </c>
      <c r="AB153" s="135" t="s">
        <v>23</v>
      </c>
      <c r="AC153" s="137">
        <v>350000</v>
      </c>
    </row>
    <row r="154" spans="1:29" ht="12.75" hidden="1" customHeight="1" x14ac:dyDescent="0.25">
      <c r="A154" s="154" t="str">
        <f t="shared" si="2"/>
        <v>1.1-00-2307_233019_233329110</v>
      </c>
      <c r="B154" s="135" t="s">
        <v>295</v>
      </c>
      <c r="C154" s="135" t="s">
        <v>26</v>
      </c>
      <c r="D154" s="136" t="s">
        <v>410</v>
      </c>
      <c r="E154" s="136">
        <v>1</v>
      </c>
      <c r="F154" s="135" t="s">
        <v>313</v>
      </c>
      <c r="G154" s="136">
        <v>1.3</v>
      </c>
      <c r="H154" s="135" t="s">
        <v>314</v>
      </c>
      <c r="I154" s="135" t="s">
        <v>15</v>
      </c>
      <c r="J154" s="135" t="s">
        <v>16</v>
      </c>
      <c r="K154" s="135" t="s">
        <v>17</v>
      </c>
      <c r="L154" s="135" t="s">
        <v>307</v>
      </c>
      <c r="M154" s="135">
        <v>3</v>
      </c>
      <c r="N154" s="135" t="s">
        <v>61</v>
      </c>
      <c r="O154" s="135" t="s">
        <v>407</v>
      </c>
      <c r="P154" s="135" t="s">
        <v>347</v>
      </c>
      <c r="Q154" s="152" t="s">
        <v>60</v>
      </c>
      <c r="R154" s="152" t="s">
        <v>350</v>
      </c>
      <c r="S154" s="152" t="s">
        <v>348</v>
      </c>
      <c r="T154" s="152">
        <v>33</v>
      </c>
      <c r="U154" s="152" t="s">
        <v>79</v>
      </c>
      <c r="V154" s="135">
        <v>2000</v>
      </c>
      <c r="W154" s="135" t="s">
        <v>45</v>
      </c>
      <c r="X154" s="135">
        <v>2900</v>
      </c>
      <c r="Y154" s="135">
        <v>2911</v>
      </c>
      <c r="Z154" s="135" t="s">
        <v>156</v>
      </c>
      <c r="AA154" s="136">
        <v>0</v>
      </c>
      <c r="AB154" s="135" t="s">
        <v>23</v>
      </c>
      <c r="AC154" s="137">
        <v>1000000</v>
      </c>
    </row>
    <row r="155" spans="1:29" ht="12.75" hidden="1" customHeight="1" x14ac:dyDescent="0.25">
      <c r="A155" s="154" t="str">
        <f t="shared" si="2"/>
        <v>1.1-00-2307_233019_233329710</v>
      </c>
      <c r="B155" s="135" t="s">
        <v>295</v>
      </c>
      <c r="C155" s="135" t="s">
        <v>26</v>
      </c>
      <c r="D155" s="136" t="s">
        <v>410</v>
      </c>
      <c r="E155" s="136">
        <v>1</v>
      </c>
      <c r="F155" s="135" t="s">
        <v>313</v>
      </c>
      <c r="G155" s="136">
        <v>1.3</v>
      </c>
      <c r="H155" s="135" t="s">
        <v>314</v>
      </c>
      <c r="I155" s="135" t="s">
        <v>15</v>
      </c>
      <c r="J155" s="135" t="s">
        <v>16</v>
      </c>
      <c r="K155" s="135" t="s">
        <v>17</v>
      </c>
      <c r="L155" s="135" t="s">
        <v>307</v>
      </c>
      <c r="M155" s="135">
        <v>3</v>
      </c>
      <c r="N155" s="135" t="s">
        <v>61</v>
      </c>
      <c r="O155" s="135" t="s">
        <v>407</v>
      </c>
      <c r="P155" s="135" t="s">
        <v>347</v>
      </c>
      <c r="Q155" s="152" t="s">
        <v>60</v>
      </c>
      <c r="R155" s="152" t="s">
        <v>350</v>
      </c>
      <c r="S155" s="152" t="s">
        <v>348</v>
      </c>
      <c r="T155" s="152">
        <v>33</v>
      </c>
      <c r="U155" s="152" t="s">
        <v>79</v>
      </c>
      <c r="V155" s="135">
        <v>2000</v>
      </c>
      <c r="W155" s="135" t="s">
        <v>45</v>
      </c>
      <c r="X155" s="135">
        <v>2900</v>
      </c>
      <c r="Y155" s="135">
        <v>2971</v>
      </c>
      <c r="Z155" s="135" t="s">
        <v>170</v>
      </c>
      <c r="AA155" s="136">
        <v>0</v>
      </c>
      <c r="AB155" s="135" t="s">
        <v>23</v>
      </c>
      <c r="AC155" s="137">
        <v>400000</v>
      </c>
    </row>
    <row r="156" spans="1:29" ht="12.75" hidden="1" customHeight="1" x14ac:dyDescent="0.25">
      <c r="A156" s="154" t="str">
        <f t="shared" si="2"/>
        <v>1.1-00-2307_233019_233332610</v>
      </c>
      <c r="B156" s="135" t="s">
        <v>295</v>
      </c>
      <c r="C156" s="135" t="s">
        <v>26</v>
      </c>
      <c r="D156" s="136" t="s">
        <v>410</v>
      </c>
      <c r="E156" s="136">
        <v>1</v>
      </c>
      <c r="F156" s="135" t="s">
        <v>313</v>
      </c>
      <c r="G156" s="136">
        <v>1.3</v>
      </c>
      <c r="H156" s="135" t="s">
        <v>314</v>
      </c>
      <c r="I156" s="135" t="s">
        <v>15</v>
      </c>
      <c r="J156" s="135" t="s">
        <v>16</v>
      </c>
      <c r="K156" s="135" t="s">
        <v>17</v>
      </c>
      <c r="L156" s="135" t="s">
        <v>307</v>
      </c>
      <c r="M156" s="135">
        <v>3</v>
      </c>
      <c r="N156" s="135" t="s">
        <v>61</v>
      </c>
      <c r="O156" s="135" t="s">
        <v>407</v>
      </c>
      <c r="P156" s="135" t="s">
        <v>347</v>
      </c>
      <c r="Q156" s="152" t="s">
        <v>60</v>
      </c>
      <c r="R156" s="152" t="s">
        <v>350</v>
      </c>
      <c r="S156" s="152" t="s">
        <v>348</v>
      </c>
      <c r="T156" s="152">
        <v>33</v>
      </c>
      <c r="U156" s="152" t="s">
        <v>79</v>
      </c>
      <c r="V156" s="135">
        <v>3000</v>
      </c>
      <c r="W156" s="135" t="s">
        <v>104</v>
      </c>
      <c r="X156" s="135">
        <v>3200</v>
      </c>
      <c r="Y156" s="135">
        <v>3261</v>
      </c>
      <c r="Z156" s="135" t="s">
        <v>174</v>
      </c>
      <c r="AA156" s="136">
        <v>0</v>
      </c>
      <c r="AB156" s="135" t="s">
        <v>23</v>
      </c>
      <c r="AC156" s="137">
        <v>10000000</v>
      </c>
    </row>
    <row r="157" spans="1:29" ht="12.75" hidden="1" customHeight="1" x14ac:dyDescent="0.25">
      <c r="A157" s="154" t="str">
        <f t="shared" si="2"/>
        <v>1.1-00-2307_233019_233333710</v>
      </c>
      <c r="B157" s="135" t="s">
        <v>295</v>
      </c>
      <c r="C157" s="135" t="s">
        <v>26</v>
      </c>
      <c r="D157" s="136" t="s">
        <v>410</v>
      </c>
      <c r="E157" s="136">
        <v>1</v>
      </c>
      <c r="F157" s="135" t="s">
        <v>313</v>
      </c>
      <c r="G157" s="136">
        <v>1.3</v>
      </c>
      <c r="H157" s="135" t="s">
        <v>314</v>
      </c>
      <c r="I157" s="135" t="s">
        <v>15</v>
      </c>
      <c r="J157" s="135" t="s">
        <v>16</v>
      </c>
      <c r="K157" s="135" t="s">
        <v>17</v>
      </c>
      <c r="L157" s="135" t="s">
        <v>307</v>
      </c>
      <c r="M157" s="135">
        <v>3</v>
      </c>
      <c r="N157" s="135" t="s">
        <v>61</v>
      </c>
      <c r="O157" s="135" t="s">
        <v>407</v>
      </c>
      <c r="P157" s="135" t="s">
        <v>347</v>
      </c>
      <c r="Q157" s="152" t="s">
        <v>60</v>
      </c>
      <c r="R157" s="152" t="s">
        <v>350</v>
      </c>
      <c r="S157" s="152" t="s">
        <v>348</v>
      </c>
      <c r="T157" s="152">
        <v>33</v>
      </c>
      <c r="U157" s="152" t="s">
        <v>79</v>
      </c>
      <c r="V157" s="135">
        <v>3000</v>
      </c>
      <c r="W157" s="135" t="s">
        <v>104</v>
      </c>
      <c r="X157" s="135">
        <v>3300</v>
      </c>
      <c r="Y157" s="135">
        <v>3371</v>
      </c>
      <c r="Z157" s="135" t="s">
        <v>175</v>
      </c>
      <c r="AA157" s="136">
        <v>0</v>
      </c>
      <c r="AB157" s="135" t="s">
        <v>23</v>
      </c>
      <c r="AC157" s="137">
        <v>5000000</v>
      </c>
    </row>
    <row r="158" spans="1:29" ht="12.75" hidden="1" customHeight="1" x14ac:dyDescent="0.25">
      <c r="A158" s="154" t="str">
        <f t="shared" si="2"/>
        <v>1.1-00-2307_233020_233424610</v>
      </c>
      <c r="B158" s="135" t="s">
        <v>295</v>
      </c>
      <c r="C158" s="135" t="s">
        <v>26</v>
      </c>
      <c r="D158" s="136" t="s">
        <v>410</v>
      </c>
      <c r="E158" s="136">
        <v>1</v>
      </c>
      <c r="F158" s="135" t="s">
        <v>313</v>
      </c>
      <c r="G158" s="136">
        <v>2.2000000000000002</v>
      </c>
      <c r="H158" s="135" t="s">
        <v>328</v>
      </c>
      <c r="I158" s="135" t="s">
        <v>362</v>
      </c>
      <c r="J158" s="135" t="s">
        <v>363</v>
      </c>
      <c r="K158" s="135" t="s">
        <v>17</v>
      </c>
      <c r="L158" s="135" t="s">
        <v>307</v>
      </c>
      <c r="M158" s="135">
        <v>3</v>
      </c>
      <c r="N158" s="135" t="s">
        <v>61</v>
      </c>
      <c r="O158" s="135" t="s">
        <v>407</v>
      </c>
      <c r="P158" s="135" t="s">
        <v>347</v>
      </c>
      <c r="Q158" s="152" t="s">
        <v>60</v>
      </c>
      <c r="R158" s="152" t="s">
        <v>351</v>
      </c>
      <c r="S158" s="152" t="s">
        <v>62</v>
      </c>
      <c r="T158" s="152">
        <v>34</v>
      </c>
      <c r="U158" s="152" t="s">
        <v>63</v>
      </c>
      <c r="V158" s="135">
        <v>2000</v>
      </c>
      <c r="W158" s="135" t="s">
        <v>45</v>
      </c>
      <c r="X158" s="135">
        <v>2400</v>
      </c>
      <c r="Y158" s="135">
        <v>2461</v>
      </c>
      <c r="Z158" s="135" t="s">
        <v>132</v>
      </c>
      <c r="AA158" s="136">
        <v>0</v>
      </c>
      <c r="AB158" s="135" t="s">
        <v>23</v>
      </c>
      <c r="AC158" s="137">
        <v>9600000</v>
      </c>
    </row>
    <row r="159" spans="1:29" ht="12.75" hidden="1" customHeight="1" x14ac:dyDescent="0.25">
      <c r="A159" s="154" t="str">
        <f t="shared" si="2"/>
        <v>1.1-00-2307_233020_233427210</v>
      </c>
      <c r="B159" s="135" t="s">
        <v>295</v>
      </c>
      <c r="C159" s="135" t="s">
        <v>26</v>
      </c>
      <c r="D159" s="136" t="s">
        <v>410</v>
      </c>
      <c r="E159" s="136">
        <v>1</v>
      </c>
      <c r="F159" s="135" t="s">
        <v>313</v>
      </c>
      <c r="G159" s="136">
        <v>2.2000000000000002</v>
      </c>
      <c r="H159" s="135" t="s">
        <v>328</v>
      </c>
      <c r="I159" s="135" t="s">
        <v>362</v>
      </c>
      <c r="J159" s="135" t="s">
        <v>363</v>
      </c>
      <c r="K159" s="135" t="s">
        <v>17</v>
      </c>
      <c r="L159" s="135" t="s">
        <v>307</v>
      </c>
      <c r="M159" s="135">
        <v>3</v>
      </c>
      <c r="N159" s="135" t="s">
        <v>61</v>
      </c>
      <c r="O159" s="135" t="s">
        <v>407</v>
      </c>
      <c r="P159" s="135" t="s">
        <v>347</v>
      </c>
      <c r="Q159" s="152" t="s">
        <v>60</v>
      </c>
      <c r="R159" s="152" t="s">
        <v>351</v>
      </c>
      <c r="S159" s="152" t="s">
        <v>62</v>
      </c>
      <c r="T159" s="152">
        <v>34</v>
      </c>
      <c r="U159" s="152" t="s">
        <v>63</v>
      </c>
      <c r="V159" s="135">
        <v>2000</v>
      </c>
      <c r="W159" s="135" t="s">
        <v>45</v>
      </c>
      <c r="X159" s="135">
        <v>2700</v>
      </c>
      <c r="Y159" s="135">
        <v>2721</v>
      </c>
      <c r="Z159" s="135" t="s">
        <v>152</v>
      </c>
      <c r="AA159" s="136">
        <v>0</v>
      </c>
      <c r="AB159" s="135" t="s">
        <v>23</v>
      </c>
      <c r="AC159" s="137">
        <v>96000</v>
      </c>
    </row>
    <row r="160" spans="1:29" ht="12.75" hidden="1" customHeight="1" x14ac:dyDescent="0.25">
      <c r="A160" s="154" t="str">
        <f t="shared" si="2"/>
        <v>1.1-00-2307_233020_233429110</v>
      </c>
      <c r="B160" s="135" t="s">
        <v>295</v>
      </c>
      <c r="C160" s="135" t="s">
        <v>26</v>
      </c>
      <c r="D160" s="136" t="s">
        <v>410</v>
      </c>
      <c r="E160" s="136">
        <v>1</v>
      </c>
      <c r="F160" s="135" t="s">
        <v>313</v>
      </c>
      <c r="G160" s="136">
        <v>2.2000000000000002</v>
      </c>
      <c r="H160" s="135" t="s">
        <v>328</v>
      </c>
      <c r="I160" s="135" t="s">
        <v>362</v>
      </c>
      <c r="J160" s="135" t="s">
        <v>363</v>
      </c>
      <c r="K160" s="135" t="s">
        <v>17</v>
      </c>
      <c r="L160" s="135" t="s">
        <v>307</v>
      </c>
      <c r="M160" s="135">
        <v>3</v>
      </c>
      <c r="N160" s="135" t="s">
        <v>61</v>
      </c>
      <c r="O160" s="135" t="s">
        <v>407</v>
      </c>
      <c r="P160" s="135" t="s">
        <v>347</v>
      </c>
      <c r="Q160" s="152" t="s">
        <v>60</v>
      </c>
      <c r="R160" s="152" t="s">
        <v>351</v>
      </c>
      <c r="S160" s="152" t="s">
        <v>62</v>
      </c>
      <c r="T160" s="152">
        <v>34</v>
      </c>
      <c r="U160" s="152" t="s">
        <v>63</v>
      </c>
      <c r="V160" s="135">
        <v>2000</v>
      </c>
      <c r="W160" s="135" t="s">
        <v>45</v>
      </c>
      <c r="X160" s="135">
        <v>2900</v>
      </c>
      <c r="Y160" s="135">
        <v>2911</v>
      </c>
      <c r="Z160" s="135" t="s">
        <v>156</v>
      </c>
      <c r="AA160" s="136">
        <v>0</v>
      </c>
      <c r="AB160" s="135" t="s">
        <v>23</v>
      </c>
      <c r="AC160" s="137">
        <v>150000</v>
      </c>
    </row>
    <row r="161" spans="1:29" ht="12.75" hidden="1" customHeight="1" x14ac:dyDescent="0.25">
      <c r="A161" s="154" t="str">
        <f t="shared" si="2"/>
        <v>2.5-02-2307_233020_233431110</v>
      </c>
      <c r="B161" s="135" t="s">
        <v>292</v>
      </c>
      <c r="C161" s="135" t="s">
        <v>289</v>
      </c>
      <c r="D161" s="136" t="s">
        <v>409</v>
      </c>
      <c r="E161" s="136">
        <v>1</v>
      </c>
      <c r="F161" s="135" t="s">
        <v>313</v>
      </c>
      <c r="G161" s="136">
        <v>2.2000000000000002</v>
      </c>
      <c r="H161" s="135" t="s">
        <v>328</v>
      </c>
      <c r="I161" s="135" t="s">
        <v>362</v>
      </c>
      <c r="J161" s="135" t="s">
        <v>363</v>
      </c>
      <c r="K161" s="135" t="s">
        <v>17</v>
      </c>
      <c r="L161" s="135" t="s">
        <v>307</v>
      </c>
      <c r="M161" s="135">
        <v>3</v>
      </c>
      <c r="N161" s="135" t="s">
        <v>61</v>
      </c>
      <c r="O161" s="135" t="s">
        <v>407</v>
      </c>
      <c r="P161" s="135" t="s">
        <v>347</v>
      </c>
      <c r="Q161" s="152" t="s">
        <v>60</v>
      </c>
      <c r="R161" s="152" t="s">
        <v>351</v>
      </c>
      <c r="S161" s="152" t="s">
        <v>62</v>
      </c>
      <c r="T161" s="152">
        <v>34</v>
      </c>
      <c r="U161" s="152" t="s">
        <v>63</v>
      </c>
      <c r="V161" s="135">
        <v>3000</v>
      </c>
      <c r="W161" s="135" t="s">
        <v>104</v>
      </c>
      <c r="X161" s="135">
        <v>3100</v>
      </c>
      <c r="Y161" s="135">
        <v>3111</v>
      </c>
      <c r="Z161" s="135" t="s">
        <v>158</v>
      </c>
      <c r="AA161" s="136">
        <v>0</v>
      </c>
      <c r="AB161" s="135" t="s">
        <v>23</v>
      </c>
      <c r="AC161" s="137">
        <v>70000000</v>
      </c>
    </row>
    <row r="162" spans="1:29" ht="12.75" hidden="1" customHeight="1" x14ac:dyDescent="0.25">
      <c r="A162" s="154" t="str">
        <f t="shared" si="2"/>
        <v>1.1-00-2307_233021_233521610</v>
      </c>
      <c r="B162" s="135" t="s">
        <v>295</v>
      </c>
      <c r="C162" s="135" t="s">
        <v>26</v>
      </c>
      <c r="D162" s="136" t="s">
        <v>410</v>
      </c>
      <c r="E162" s="136">
        <v>2</v>
      </c>
      <c r="F162" s="135" t="s">
        <v>327</v>
      </c>
      <c r="G162" s="136">
        <v>2.1</v>
      </c>
      <c r="H162" s="135" t="s">
        <v>361</v>
      </c>
      <c r="I162" s="135" t="s">
        <v>145</v>
      </c>
      <c r="J162" s="135" t="s">
        <v>146</v>
      </c>
      <c r="K162" s="135" t="s">
        <v>17</v>
      </c>
      <c r="L162" s="135" t="s">
        <v>307</v>
      </c>
      <c r="M162" s="135">
        <v>3</v>
      </c>
      <c r="N162" s="135" t="s">
        <v>61</v>
      </c>
      <c r="O162" s="135" t="s">
        <v>407</v>
      </c>
      <c r="P162" s="135" t="s">
        <v>347</v>
      </c>
      <c r="Q162" s="152" t="s">
        <v>60</v>
      </c>
      <c r="R162" s="152" t="s">
        <v>352</v>
      </c>
      <c r="S162" s="152" t="s">
        <v>147</v>
      </c>
      <c r="T162" s="152">
        <v>35</v>
      </c>
      <c r="U162" s="152" t="s">
        <v>148</v>
      </c>
      <c r="V162" s="135">
        <v>2000</v>
      </c>
      <c r="W162" s="135" t="s">
        <v>45</v>
      </c>
      <c r="X162" s="135">
        <v>2100</v>
      </c>
      <c r="Y162" s="135">
        <v>2161</v>
      </c>
      <c r="Z162" s="135" t="s">
        <v>78</v>
      </c>
      <c r="AA162" s="136">
        <v>0</v>
      </c>
      <c r="AB162" s="135" t="s">
        <v>23</v>
      </c>
      <c r="AC162" s="137">
        <v>175000</v>
      </c>
    </row>
    <row r="163" spans="1:29" ht="12.75" hidden="1" customHeight="1" x14ac:dyDescent="0.25">
      <c r="A163" s="154" t="str">
        <f t="shared" si="2"/>
        <v>1.1-00-2307_233021_233527110</v>
      </c>
      <c r="B163" s="135" t="s">
        <v>295</v>
      </c>
      <c r="C163" s="135" t="s">
        <v>26</v>
      </c>
      <c r="D163" s="136" t="s">
        <v>410</v>
      </c>
      <c r="E163" s="136">
        <v>2</v>
      </c>
      <c r="F163" s="135" t="s">
        <v>327</v>
      </c>
      <c r="G163" s="136">
        <v>2.1</v>
      </c>
      <c r="H163" s="135" t="s">
        <v>361</v>
      </c>
      <c r="I163" s="135" t="s">
        <v>145</v>
      </c>
      <c r="J163" s="135" t="s">
        <v>146</v>
      </c>
      <c r="K163" s="135" t="s">
        <v>17</v>
      </c>
      <c r="L163" s="135" t="s">
        <v>307</v>
      </c>
      <c r="M163" s="135">
        <v>3</v>
      </c>
      <c r="N163" s="135" t="s">
        <v>61</v>
      </c>
      <c r="O163" s="135" t="s">
        <v>407</v>
      </c>
      <c r="P163" s="135" t="s">
        <v>347</v>
      </c>
      <c r="Q163" s="152" t="s">
        <v>60</v>
      </c>
      <c r="R163" s="152" t="s">
        <v>352</v>
      </c>
      <c r="S163" s="152" t="s">
        <v>147</v>
      </c>
      <c r="T163" s="152">
        <v>35</v>
      </c>
      <c r="U163" s="152" t="s">
        <v>148</v>
      </c>
      <c r="V163" s="135">
        <v>2000</v>
      </c>
      <c r="W163" s="135" t="s">
        <v>45</v>
      </c>
      <c r="X163" s="135">
        <v>2700</v>
      </c>
      <c r="Y163" s="135">
        <v>2711</v>
      </c>
      <c r="Z163" s="135" t="s">
        <v>149</v>
      </c>
      <c r="AA163" s="136">
        <v>0</v>
      </c>
      <c r="AB163" s="135" t="s">
        <v>23</v>
      </c>
      <c r="AC163" s="137">
        <v>150000</v>
      </c>
    </row>
    <row r="164" spans="1:29" ht="12.75" hidden="1" customHeight="1" x14ac:dyDescent="0.25">
      <c r="A164" s="154" t="str">
        <f t="shared" si="2"/>
        <v>1.1-00-2307_233021_233527210</v>
      </c>
      <c r="B164" s="135" t="s">
        <v>295</v>
      </c>
      <c r="C164" s="135" t="s">
        <v>26</v>
      </c>
      <c r="D164" s="136" t="s">
        <v>410</v>
      </c>
      <c r="E164" s="136">
        <v>2</v>
      </c>
      <c r="F164" s="135" t="s">
        <v>327</v>
      </c>
      <c r="G164" s="136">
        <v>2.1</v>
      </c>
      <c r="H164" s="135" t="s">
        <v>361</v>
      </c>
      <c r="I164" s="135" t="s">
        <v>145</v>
      </c>
      <c r="J164" s="135" t="s">
        <v>146</v>
      </c>
      <c r="K164" s="135" t="s">
        <v>17</v>
      </c>
      <c r="L164" s="135" t="s">
        <v>307</v>
      </c>
      <c r="M164" s="135">
        <v>3</v>
      </c>
      <c r="N164" s="135" t="s">
        <v>61</v>
      </c>
      <c r="O164" s="135" t="s">
        <v>407</v>
      </c>
      <c r="P164" s="135" t="s">
        <v>347</v>
      </c>
      <c r="Q164" s="152" t="s">
        <v>60</v>
      </c>
      <c r="R164" s="152" t="s">
        <v>352</v>
      </c>
      <c r="S164" s="152" t="s">
        <v>147</v>
      </c>
      <c r="T164" s="152">
        <v>35</v>
      </c>
      <c r="U164" s="152" t="s">
        <v>148</v>
      </c>
      <c r="V164" s="135">
        <v>2000</v>
      </c>
      <c r="W164" s="135" t="s">
        <v>45</v>
      </c>
      <c r="X164" s="135">
        <v>2700</v>
      </c>
      <c r="Y164" s="135">
        <v>2721</v>
      </c>
      <c r="Z164" s="135" t="s">
        <v>152</v>
      </c>
      <c r="AA164" s="136">
        <v>0</v>
      </c>
      <c r="AB164" s="135" t="s">
        <v>23</v>
      </c>
      <c r="AC164" s="137">
        <v>180000</v>
      </c>
    </row>
    <row r="165" spans="1:29" ht="12.75" hidden="1" customHeight="1" x14ac:dyDescent="0.25">
      <c r="A165" s="154" t="str">
        <f t="shared" si="2"/>
        <v>2.5-02-2307_233021_233535810</v>
      </c>
      <c r="B165" s="135" t="s">
        <v>292</v>
      </c>
      <c r="C165" s="135" t="s">
        <v>289</v>
      </c>
      <c r="D165" s="136" t="s">
        <v>409</v>
      </c>
      <c r="E165" s="136">
        <v>2</v>
      </c>
      <c r="F165" s="135" t="s">
        <v>327</v>
      </c>
      <c r="G165" s="136">
        <v>2.1</v>
      </c>
      <c r="H165" s="135" t="s">
        <v>361</v>
      </c>
      <c r="I165" s="135" t="s">
        <v>145</v>
      </c>
      <c r="J165" s="135" t="s">
        <v>146</v>
      </c>
      <c r="K165" s="135" t="s">
        <v>17</v>
      </c>
      <c r="L165" s="135" t="s">
        <v>307</v>
      </c>
      <c r="M165" s="135">
        <v>3</v>
      </c>
      <c r="N165" s="135" t="s">
        <v>61</v>
      </c>
      <c r="O165" s="135" t="s">
        <v>407</v>
      </c>
      <c r="P165" s="135" t="s">
        <v>347</v>
      </c>
      <c r="Q165" s="152" t="s">
        <v>60</v>
      </c>
      <c r="R165" s="152" t="s">
        <v>352</v>
      </c>
      <c r="S165" s="152" t="s">
        <v>147</v>
      </c>
      <c r="T165" s="152">
        <v>35</v>
      </c>
      <c r="U165" s="152" t="s">
        <v>148</v>
      </c>
      <c r="V165" s="135">
        <v>3000</v>
      </c>
      <c r="W165" s="135" t="s">
        <v>104</v>
      </c>
      <c r="X165" s="135">
        <v>3500</v>
      </c>
      <c r="Y165" s="135">
        <v>3581</v>
      </c>
      <c r="Z165" s="135" t="s">
        <v>154</v>
      </c>
      <c r="AA165" s="136">
        <v>0</v>
      </c>
      <c r="AB165" s="135" t="s">
        <v>23</v>
      </c>
      <c r="AC165" s="137">
        <v>100000000</v>
      </c>
    </row>
    <row r="166" spans="1:29" ht="12.75" hidden="1" customHeight="1" x14ac:dyDescent="0.25">
      <c r="A166" s="154" t="str">
        <f t="shared" si="2"/>
        <v>1.1-00-2307_232022_233624110</v>
      </c>
      <c r="B166" s="135" t="s">
        <v>295</v>
      </c>
      <c r="C166" s="135" t="s">
        <v>26</v>
      </c>
      <c r="D166" s="136" t="s">
        <v>410</v>
      </c>
      <c r="E166" s="136">
        <v>2</v>
      </c>
      <c r="F166" s="135" t="s">
        <v>327</v>
      </c>
      <c r="G166" s="136">
        <v>2.2000000000000002</v>
      </c>
      <c r="H166" s="135" t="s">
        <v>328</v>
      </c>
      <c r="I166" s="135" t="s">
        <v>139</v>
      </c>
      <c r="J166" s="135" t="s">
        <v>140</v>
      </c>
      <c r="K166" s="135" t="s">
        <v>17</v>
      </c>
      <c r="L166" s="135" t="s">
        <v>307</v>
      </c>
      <c r="M166" s="135">
        <v>2</v>
      </c>
      <c r="N166" s="135" t="s">
        <v>210</v>
      </c>
      <c r="O166" s="135" t="s">
        <v>407</v>
      </c>
      <c r="P166" s="135" t="s">
        <v>347</v>
      </c>
      <c r="Q166" s="152" t="s">
        <v>60</v>
      </c>
      <c r="R166" s="152" t="s">
        <v>356</v>
      </c>
      <c r="S166" s="152" t="s">
        <v>349</v>
      </c>
      <c r="T166" s="152">
        <v>36</v>
      </c>
      <c r="U166" s="152" t="s">
        <v>211</v>
      </c>
      <c r="V166" s="135">
        <v>2000</v>
      </c>
      <c r="W166" s="135" t="s">
        <v>45</v>
      </c>
      <c r="X166" s="135">
        <v>2400</v>
      </c>
      <c r="Y166" s="135">
        <v>2411</v>
      </c>
      <c r="Z166" s="135" t="s">
        <v>118</v>
      </c>
      <c r="AA166" s="136">
        <v>0</v>
      </c>
      <c r="AB166" s="135" t="s">
        <v>23</v>
      </c>
      <c r="AC166" s="137">
        <v>200000</v>
      </c>
    </row>
    <row r="167" spans="1:29" ht="12.75" hidden="1" customHeight="1" x14ac:dyDescent="0.25">
      <c r="A167" s="154" t="str">
        <f t="shared" si="2"/>
        <v>1.1-00-2307_232022_233624210</v>
      </c>
      <c r="B167" s="135" t="s">
        <v>295</v>
      </c>
      <c r="C167" s="135" t="s">
        <v>26</v>
      </c>
      <c r="D167" s="136" t="s">
        <v>410</v>
      </c>
      <c r="E167" s="136">
        <v>2</v>
      </c>
      <c r="F167" s="135" t="s">
        <v>327</v>
      </c>
      <c r="G167" s="136">
        <v>2.2000000000000002</v>
      </c>
      <c r="H167" s="135" t="s">
        <v>328</v>
      </c>
      <c r="I167" s="135" t="s">
        <v>139</v>
      </c>
      <c r="J167" s="135" t="s">
        <v>140</v>
      </c>
      <c r="K167" s="135" t="s">
        <v>17</v>
      </c>
      <c r="L167" s="135" t="s">
        <v>307</v>
      </c>
      <c r="M167" s="135">
        <v>2</v>
      </c>
      <c r="N167" s="135" t="s">
        <v>210</v>
      </c>
      <c r="O167" s="135" t="s">
        <v>407</v>
      </c>
      <c r="P167" s="135" t="s">
        <v>347</v>
      </c>
      <c r="Q167" s="152" t="s">
        <v>60</v>
      </c>
      <c r="R167" s="152" t="s">
        <v>356</v>
      </c>
      <c r="S167" s="152" t="s">
        <v>349</v>
      </c>
      <c r="T167" s="152">
        <v>36</v>
      </c>
      <c r="U167" s="152" t="s">
        <v>211</v>
      </c>
      <c r="V167" s="135">
        <v>2000</v>
      </c>
      <c r="W167" s="135" t="s">
        <v>45</v>
      </c>
      <c r="X167" s="135">
        <v>2400</v>
      </c>
      <c r="Y167" s="135">
        <v>2421</v>
      </c>
      <c r="Z167" s="135" t="s">
        <v>127</v>
      </c>
      <c r="AA167" s="136">
        <v>0</v>
      </c>
      <c r="AB167" s="135" t="s">
        <v>23</v>
      </c>
      <c r="AC167" s="137">
        <v>700000</v>
      </c>
    </row>
    <row r="168" spans="1:29" ht="12.75" hidden="1" customHeight="1" x14ac:dyDescent="0.25">
      <c r="A168" s="154" t="str">
        <f t="shared" si="2"/>
        <v>1.1-00-2307_232022_233624610</v>
      </c>
      <c r="B168" s="135" t="s">
        <v>295</v>
      </c>
      <c r="C168" s="135" t="s">
        <v>26</v>
      </c>
      <c r="D168" s="136" t="s">
        <v>410</v>
      </c>
      <c r="E168" s="136">
        <v>2</v>
      </c>
      <c r="F168" s="135" t="s">
        <v>327</v>
      </c>
      <c r="G168" s="136">
        <v>2.2000000000000002</v>
      </c>
      <c r="H168" s="135" t="s">
        <v>328</v>
      </c>
      <c r="I168" s="135" t="s">
        <v>139</v>
      </c>
      <c r="J168" s="135" t="s">
        <v>140</v>
      </c>
      <c r="K168" s="135" t="s">
        <v>17</v>
      </c>
      <c r="L168" s="135" t="s">
        <v>307</v>
      </c>
      <c r="M168" s="135">
        <v>2</v>
      </c>
      <c r="N168" s="135" t="s">
        <v>210</v>
      </c>
      <c r="O168" s="135" t="s">
        <v>407</v>
      </c>
      <c r="P168" s="135" t="s">
        <v>347</v>
      </c>
      <c r="Q168" s="152" t="s">
        <v>60</v>
      </c>
      <c r="R168" s="152" t="s">
        <v>356</v>
      </c>
      <c r="S168" s="152" t="s">
        <v>349</v>
      </c>
      <c r="T168" s="152">
        <v>36</v>
      </c>
      <c r="U168" s="152" t="s">
        <v>211</v>
      </c>
      <c r="V168" s="135">
        <v>2000</v>
      </c>
      <c r="W168" s="135" t="s">
        <v>45</v>
      </c>
      <c r="X168" s="135">
        <v>2400</v>
      </c>
      <c r="Y168" s="135">
        <v>2461</v>
      </c>
      <c r="Z168" s="135" t="s">
        <v>132</v>
      </c>
      <c r="AA168" s="136">
        <v>0</v>
      </c>
      <c r="AB168" s="135" t="s">
        <v>23</v>
      </c>
      <c r="AC168" s="137">
        <v>150000</v>
      </c>
    </row>
    <row r="169" spans="1:29" ht="12.75" hidden="1" customHeight="1" x14ac:dyDescent="0.25">
      <c r="A169" s="154" t="str">
        <f t="shared" si="2"/>
        <v>1.1-00-2307_232022_233624710</v>
      </c>
      <c r="B169" s="135" t="s">
        <v>295</v>
      </c>
      <c r="C169" s="135" t="s">
        <v>26</v>
      </c>
      <c r="D169" s="136" t="s">
        <v>410</v>
      </c>
      <c r="E169" s="136">
        <v>2</v>
      </c>
      <c r="F169" s="135" t="s">
        <v>327</v>
      </c>
      <c r="G169" s="136">
        <v>2.2000000000000002</v>
      </c>
      <c r="H169" s="135" t="s">
        <v>328</v>
      </c>
      <c r="I169" s="135" t="s">
        <v>139</v>
      </c>
      <c r="J169" s="135" t="s">
        <v>140</v>
      </c>
      <c r="K169" s="135" t="s">
        <v>17</v>
      </c>
      <c r="L169" s="135" t="s">
        <v>307</v>
      </c>
      <c r="M169" s="135">
        <v>2</v>
      </c>
      <c r="N169" s="135" t="s">
        <v>210</v>
      </c>
      <c r="O169" s="135" t="s">
        <v>407</v>
      </c>
      <c r="P169" s="135" t="s">
        <v>347</v>
      </c>
      <c r="Q169" s="152" t="s">
        <v>60</v>
      </c>
      <c r="R169" s="152" t="s">
        <v>356</v>
      </c>
      <c r="S169" s="152" t="s">
        <v>349</v>
      </c>
      <c r="T169" s="152">
        <v>36</v>
      </c>
      <c r="U169" s="152" t="s">
        <v>211</v>
      </c>
      <c r="V169" s="135">
        <v>2000</v>
      </c>
      <c r="W169" s="135" t="s">
        <v>45</v>
      </c>
      <c r="X169" s="135">
        <v>2400</v>
      </c>
      <c r="Y169" s="135">
        <v>2471</v>
      </c>
      <c r="Z169" s="135" t="s">
        <v>144</v>
      </c>
      <c r="AA169" s="136">
        <v>0</v>
      </c>
      <c r="AB169" s="135" t="s">
        <v>23</v>
      </c>
      <c r="AC169" s="137">
        <v>2250000</v>
      </c>
    </row>
    <row r="170" spans="1:29" ht="12.75" hidden="1" customHeight="1" x14ac:dyDescent="0.25">
      <c r="A170" s="154" t="str">
        <f t="shared" si="2"/>
        <v>1.1-00-2307_232022_233624910</v>
      </c>
      <c r="B170" s="135" t="s">
        <v>295</v>
      </c>
      <c r="C170" s="135" t="s">
        <v>26</v>
      </c>
      <c r="D170" s="136" t="s">
        <v>410</v>
      </c>
      <c r="E170" s="136">
        <v>2</v>
      </c>
      <c r="F170" s="135" t="s">
        <v>327</v>
      </c>
      <c r="G170" s="136">
        <v>2.2000000000000002</v>
      </c>
      <c r="H170" s="135" t="s">
        <v>328</v>
      </c>
      <c r="I170" s="135" t="s">
        <v>139</v>
      </c>
      <c r="J170" s="135" t="s">
        <v>140</v>
      </c>
      <c r="K170" s="135" t="s">
        <v>17</v>
      </c>
      <c r="L170" s="135" t="s">
        <v>307</v>
      </c>
      <c r="M170" s="135">
        <v>2</v>
      </c>
      <c r="N170" s="135" t="s">
        <v>210</v>
      </c>
      <c r="O170" s="135" t="s">
        <v>407</v>
      </c>
      <c r="P170" s="135" t="s">
        <v>347</v>
      </c>
      <c r="Q170" s="152" t="s">
        <v>60</v>
      </c>
      <c r="R170" s="152" t="s">
        <v>356</v>
      </c>
      <c r="S170" s="152" t="s">
        <v>349</v>
      </c>
      <c r="T170" s="152">
        <v>36</v>
      </c>
      <c r="U170" s="152" t="s">
        <v>211</v>
      </c>
      <c r="V170" s="135">
        <v>2000</v>
      </c>
      <c r="W170" s="135" t="s">
        <v>45</v>
      </c>
      <c r="X170" s="135">
        <v>2400</v>
      </c>
      <c r="Y170" s="135">
        <v>2491</v>
      </c>
      <c r="Z170" s="135" t="s">
        <v>153</v>
      </c>
      <c r="AA170" s="136">
        <v>0</v>
      </c>
      <c r="AB170" s="135" t="s">
        <v>23</v>
      </c>
      <c r="AC170" s="137">
        <v>30000</v>
      </c>
    </row>
    <row r="171" spans="1:29" ht="12.75" hidden="1" customHeight="1" x14ac:dyDescent="0.25">
      <c r="A171" s="154" t="str">
        <f t="shared" si="2"/>
        <v>1.1-00-2307_232022_233625110</v>
      </c>
      <c r="B171" s="135" t="s">
        <v>295</v>
      </c>
      <c r="C171" s="135" t="s">
        <v>26</v>
      </c>
      <c r="D171" s="136" t="s">
        <v>410</v>
      </c>
      <c r="E171" s="136">
        <v>2</v>
      </c>
      <c r="F171" s="135" t="s">
        <v>327</v>
      </c>
      <c r="G171" s="136">
        <v>2.2000000000000002</v>
      </c>
      <c r="H171" s="135" t="s">
        <v>328</v>
      </c>
      <c r="I171" s="135" t="s">
        <v>139</v>
      </c>
      <c r="J171" s="135" t="s">
        <v>140</v>
      </c>
      <c r="K171" s="135" t="s">
        <v>17</v>
      </c>
      <c r="L171" s="135" t="s">
        <v>307</v>
      </c>
      <c r="M171" s="135">
        <v>2</v>
      </c>
      <c r="N171" s="135" t="s">
        <v>210</v>
      </c>
      <c r="O171" s="135" t="s">
        <v>407</v>
      </c>
      <c r="P171" s="135" t="s">
        <v>347</v>
      </c>
      <c r="Q171" s="152" t="s">
        <v>60</v>
      </c>
      <c r="R171" s="152" t="s">
        <v>356</v>
      </c>
      <c r="S171" s="152" t="s">
        <v>349</v>
      </c>
      <c r="T171" s="152">
        <v>36</v>
      </c>
      <c r="U171" s="152" t="s">
        <v>211</v>
      </c>
      <c r="V171" s="135">
        <v>2000</v>
      </c>
      <c r="W171" s="135" t="s">
        <v>45</v>
      </c>
      <c r="X171" s="135">
        <v>2500</v>
      </c>
      <c r="Y171" s="135">
        <v>2511</v>
      </c>
      <c r="Z171" s="135" t="s">
        <v>276</v>
      </c>
      <c r="AA171" s="136">
        <v>0</v>
      </c>
      <c r="AB171" s="135" t="s">
        <v>23</v>
      </c>
      <c r="AC171" s="137">
        <v>1700000</v>
      </c>
    </row>
    <row r="172" spans="1:29" ht="12.75" hidden="1" customHeight="1" x14ac:dyDescent="0.25">
      <c r="A172" s="154" t="str">
        <f t="shared" si="2"/>
        <v>1.1-00-2307_232022_233625510</v>
      </c>
      <c r="B172" s="135" t="s">
        <v>295</v>
      </c>
      <c r="C172" s="135" t="s">
        <v>26</v>
      </c>
      <c r="D172" s="136" t="s">
        <v>410</v>
      </c>
      <c r="E172" s="136">
        <v>2</v>
      </c>
      <c r="F172" s="135" t="s">
        <v>327</v>
      </c>
      <c r="G172" s="136">
        <v>2.2000000000000002</v>
      </c>
      <c r="H172" s="135" t="s">
        <v>328</v>
      </c>
      <c r="I172" s="135" t="s">
        <v>139</v>
      </c>
      <c r="J172" s="135" t="s">
        <v>140</v>
      </c>
      <c r="K172" s="135" t="s">
        <v>17</v>
      </c>
      <c r="L172" s="135" t="s">
        <v>307</v>
      </c>
      <c r="M172" s="135">
        <v>2</v>
      </c>
      <c r="N172" s="135" t="s">
        <v>210</v>
      </c>
      <c r="O172" s="135" t="s">
        <v>407</v>
      </c>
      <c r="P172" s="135" t="s">
        <v>347</v>
      </c>
      <c r="Q172" s="152" t="s">
        <v>60</v>
      </c>
      <c r="R172" s="152" t="s">
        <v>356</v>
      </c>
      <c r="S172" s="152" t="s">
        <v>349</v>
      </c>
      <c r="T172" s="152">
        <v>36</v>
      </c>
      <c r="U172" s="152" t="s">
        <v>211</v>
      </c>
      <c r="V172" s="135">
        <v>2000</v>
      </c>
      <c r="W172" s="135" t="s">
        <v>45</v>
      </c>
      <c r="X172" s="135">
        <v>2500</v>
      </c>
      <c r="Y172" s="135">
        <v>2551</v>
      </c>
      <c r="Z172" s="135" t="s">
        <v>164</v>
      </c>
      <c r="AA172" s="136">
        <v>0</v>
      </c>
      <c r="AB172" s="135" t="s">
        <v>23</v>
      </c>
      <c r="AC172" s="137">
        <v>200000</v>
      </c>
    </row>
    <row r="173" spans="1:29" ht="12.75" hidden="1" customHeight="1" x14ac:dyDescent="0.25">
      <c r="A173" s="154" t="str">
        <f t="shared" si="2"/>
        <v>1.1-00-2307_232022_233625610</v>
      </c>
      <c r="B173" s="135" t="s">
        <v>295</v>
      </c>
      <c r="C173" s="135" t="s">
        <v>26</v>
      </c>
      <c r="D173" s="136" t="s">
        <v>410</v>
      </c>
      <c r="E173" s="136">
        <v>2</v>
      </c>
      <c r="F173" s="135" t="s">
        <v>327</v>
      </c>
      <c r="G173" s="136">
        <v>2.2000000000000002</v>
      </c>
      <c r="H173" s="135" t="s">
        <v>328</v>
      </c>
      <c r="I173" s="135" t="s">
        <v>139</v>
      </c>
      <c r="J173" s="135" t="s">
        <v>140</v>
      </c>
      <c r="K173" s="135" t="s">
        <v>17</v>
      </c>
      <c r="L173" s="135" t="s">
        <v>307</v>
      </c>
      <c r="M173" s="135">
        <v>2</v>
      </c>
      <c r="N173" s="135" t="s">
        <v>210</v>
      </c>
      <c r="O173" s="135" t="s">
        <v>407</v>
      </c>
      <c r="P173" s="135" t="s">
        <v>347</v>
      </c>
      <c r="Q173" s="152" t="s">
        <v>60</v>
      </c>
      <c r="R173" s="152" t="s">
        <v>356</v>
      </c>
      <c r="S173" s="152" t="s">
        <v>349</v>
      </c>
      <c r="T173" s="152">
        <v>36</v>
      </c>
      <c r="U173" s="152" t="s">
        <v>211</v>
      </c>
      <c r="V173" s="135">
        <v>2000</v>
      </c>
      <c r="W173" s="135" t="s">
        <v>45</v>
      </c>
      <c r="X173" s="135">
        <v>2500</v>
      </c>
      <c r="Y173" s="135">
        <v>2561</v>
      </c>
      <c r="Z173" s="135" t="s">
        <v>165</v>
      </c>
      <c r="AA173" s="136">
        <v>0</v>
      </c>
      <c r="AB173" s="135" t="s">
        <v>23</v>
      </c>
      <c r="AC173" s="137">
        <v>2250000</v>
      </c>
    </row>
    <row r="174" spans="1:29" ht="12.75" hidden="1" customHeight="1" x14ac:dyDescent="0.25">
      <c r="A174" s="154" t="str">
        <f t="shared" si="2"/>
        <v>1.1-00-2307_232022_233627210</v>
      </c>
      <c r="B174" s="135" t="s">
        <v>295</v>
      </c>
      <c r="C174" s="135" t="s">
        <v>26</v>
      </c>
      <c r="D174" s="136" t="s">
        <v>410</v>
      </c>
      <c r="E174" s="136">
        <v>2</v>
      </c>
      <c r="F174" s="135" t="s">
        <v>327</v>
      </c>
      <c r="G174" s="136">
        <v>2.2000000000000002</v>
      </c>
      <c r="H174" s="135" t="s">
        <v>328</v>
      </c>
      <c r="I174" s="135" t="s">
        <v>139</v>
      </c>
      <c r="J174" s="135" t="s">
        <v>140</v>
      </c>
      <c r="K174" s="135" t="s">
        <v>17</v>
      </c>
      <c r="L174" s="135" t="s">
        <v>307</v>
      </c>
      <c r="M174" s="135">
        <v>2</v>
      </c>
      <c r="N174" s="135" t="s">
        <v>210</v>
      </c>
      <c r="O174" s="135" t="s">
        <v>407</v>
      </c>
      <c r="P174" s="135" t="s">
        <v>347</v>
      </c>
      <c r="Q174" s="152" t="s">
        <v>60</v>
      </c>
      <c r="R174" s="152" t="s">
        <v>356</v>
      </c>
      <c r="S174" s="152" t="s">
        <v>349</v>
      </c>
      <c r="T174" s="152">
        <v>36</v>
      </c>
      <c r="U174" s="152" t="s">
        <v>211</v>
      </c>
      <c r="V174" s="135">
        <v>2000</v>
      </c>
      <c r="W174" s="135" t="s">
        <v>45</v>
      </c>
      <c r="X174" s="135">
        <v>2700</v>
      </c>
      <c r="Y174" s="135">
        <v>2721</v>
      </c>
      <c r="Z174" s="135" t="s">
        <v>152</v>
      </c>
      <c r="AA174" s="136">
        <v>0</v>
      </c>
      <c r="AB174" s="135" t="s">
        <v>23</v>
      </c>
      <c r="AC174" s="137">
        <v>360000</v>
      </c>
    </row>
    <row r="175" spans="1:29" ht="12.75" hidden="1" customHeight="1" x14ac:dyDescent="0.25">
      <c r="A175" s="154" t="str">
        <f t="shared" si="2"/>
        <v>1.1-00-2307_232022_233629110</v>
      </c>
      <c r="B175" s="135" t="s">
        <v>295</v>
      </c>
      <c r="C175" s="135" t="s">
        <v>26</v>
      </c>
      <c r="D175" s="136" t="s">
        <v>410</v>
      </c>
      <c r="E175" s="136">
        <v>2</v>
      </c>
      <c r="F175" s="135" t="s">
        <v>327</v>
      </c>
      <c r="G175" s="136">
        <v>2.2000000000000002</v>
      </c>
      <c r="H175" s="135" t="s">
        <v>328</v>
      </c>
      <c r="I175" s="135" t="s">
        <v>139</v>
      </c>
      <c r="J175" s="135" t="s">
        <v>140</v>
      </c>
      <c r="K175" s="135" t="s">
        <v>17</v>
      </c>
      <c r="L175" s="135" t="s">
        <v>307</v>
      </c>
      <c r="M175" s="135">
        <v>2</v>
      </c>
      <c r="N175" s="135" t="s">
        <v>210</v>
      </c>
      <c r="O175" s="135" t="s">
        <v>407</v>
      </c>
      <c r="P175" s="135" t="s">
        <v>347</v>
      </c>
      <c r="Q175" s="152" t="s">
        <v>60</v>
      </c>
      <c r="R175" s="152" t="s">
        <v>356</v>
      </c>
      <c r="S175" s="152" t="s">
        <v>349</v>
      </c>
      <c r="T175" s="152">
        <v>36</v>
      </c>
      <c r="U175" s="152" t="s">
        <v>211</v>
      </c>
      <c r="V175" s="135">
        <v>2000</v>
      </c>
      <c r="W175" s="135" t="s">
        <v>45</v>
      </c>
      <c r="X175" s="135">
        <v>2900</v>
      </c>
      <c r="Y175" s="135">
        <v>2911</v>
      </c>
      <c r="Z175" s="135" t="s">
        <v>156</v>
      </c>
      <c r="AA175" s="136">
        <v>0</v>
      </c>
      <c r="AB175" s="135" t="s">
        <v>23</v>
      </c>
      <c r="AC175" s="137">
        <v>2500000</v>
      </c>
    </row>
    <row r="176" spans="1:29" ht="12.75" hidden="1" customHeight="1" x14ac:dyDescent="0.25">
      <c r="A176" s="154" t="str">
        <f t="shared" si="2"/>
        <v>1.1-00-2307_232022_233629810</v>
      </c>
      <c r="B176" s="135" t="s">
        <v>295</v>
      </c>
      <c r="C176" s="135" t="s">
        <v>26</v>
      </c>
      <c r="D176" s="136" t="s">
        <v>410</v>
      </c>
      <c r="E176" s="136">
        <v>2</v>
      </c>
      <c r="F176" s="135" t="s">
        <v>327</v>
      </c>
      <c r="G176" s="136">
        <v>2.2000000000000002</v>
      </c>
      <c r="H176" s="135" t="s">
        <v>328</v>
      </c>
      <c r="I176" s="135" t="s">
        <v>139</v>
      </c>
      <c r="J176" s="135" t="s">
        <v>140</v>
      </c>
      <c r="K176" s="135" t="s">
        <v>17</v>
      </c>
      <c r="L176" s="135" t="s">
        <v>307</v>
      </c>
      <c r="M176" s="135">
        <v>2</v>
      </c>
      <c r="N176" s="135" t="s">
        <v>210</v>
      </c>
      <c r="O176" s="135" t="s">
        <v>407</v>
      </c>
      <c r="P176" s="135" t="s">
        <v>347</v>
      </c>
      <c r="Q176" s="152" t="s">
        <v>60</v>
      </c>
      <c r="R176" s="152" t="s">
        <v>356</v>
      </c>
      <c r="S176" s="152" t="s">
        <v>349</v>
      </c>
      <c r="T176" s="152">
        <v>36</v>
      </c>
      <c r="U176" s="152" t="s">
        <v>211</v>
      </c>
      <c r="V176" s="135">
        <v>2000</v>
      </c>
      <c r="W176" s="135" t="s">
        <v>45</v>
      </c>
      <c r="X176" s="135">
        <v>2900</v>
      </c>
      <c r="Y176" s="135">
        <v>2981</v>
      </c>
      <c r="Z176" s="135" t="s">
        <v>191</v>
      </c>
      <c r="AA176" s="136">
        <v>0</v>
      </c>
      <c r="AB176" s="135" t="s">
        <v>23</v>
      </c>
      <c r="AC176" s="137">
        <v>350000</v>
      </c>
    </row>
    <row r="177" spans="1:30" ht="12.75" hidden="1" customHeight="1" x14ac:dyDescent="0.25">
      <c r="A177" s="154" t="str">
        <f t="shared" si="2"/>
        <v>1.1-00-2307_232022_233631110</v>
      </c>
      <c r="B177" s="135" t="s">
        <v>295</v>
      </c>
      <c r="C177" s="135" t="s">
        <v>26</v>
      </c>
      <c r="D177" s="136" t="s">
        <v>410</v>
      </c>
      <c r="E177" s="136">
        <v>2</v>
      </c>
      <c r="F177" s="135" t="s">
        <v>327</v>
      </c>
      <c r="G177" s="136">
        <v>2.2000000000000002</v>
      </c>
      <c r="H177" s="135" t="s">
        <v>328</v>
      </c>
      <c r="I177" s="135" t="s">
        <v>139</v>
      </c>
      <c r="J177" s="135" t="s">
        <v>140</v>
      </c>
      <c r="K177" s="135" t="s">
        <v>17</v>
      </c>
      <c r="L177" s="135" t="s">
        <v>307</v>
      </c>
      <c r="M177" s="135">
        <v>2</v>
      </c>
      <c r="N177" s="135" t="s">
        <v>210</v>
      </c>
      <c r="O177" s="135" t="s">
        <v>407</v>
      </c>
      <c r="P177" s="135" t="s">
        <v>347</v>
      </c>
      <c r="Q177" s="152" t="s">
        <v>60</v>
      </c>
      <c r="R177" s="152" t="s">
        <v>356</v>
      </c>
      <c r="S177" s="152" t="s">
        <v>349</v>
      </c>
      <c r="T177" s="152">
        <v>36</v>
      </c>
      <c r="U177" s="152" t="s">
        <v>211</v>
      </c>
      <c r="V177" s="135">
        <v>3000</v>
      </c>
      <c r="W177" s="135" t="s">
        <v>104</v>
      </c>
      <c r="X177" s="135">
        <v>3100</v>
      </c>
      <c r="Y177" s="135">
        <v>3111</v>
      </c>
      <c r="Z177" s="135" t="s">
        <v>158</v>
      </c>
      <c r="AA177" s="136">
        <v>0</v>
      </c>
      <c r="AB177" s="135" t="s">
        <v>23</v>
      </c>
      <c r="AC177" s="137">
        <v>116185349.57999992</v>
      </c>
    </row>
    <row r="178" spans="1:30" ht="12.75" hidden="1" customHeight="1" x14ac:dyDescent="0.25">
      <c r="A178" s="154" t="str">
        <f t="shared" si="2"/>
        <v>1.1-00-2307_232022_233632610</v>
      </c>
      <c r="B178" s="135" t="s">
        <v>295</v>
      </c>
      <c r="C178" s="135" t="s">
        <v>26</v>
      </c>
      <c r="D178" s="136" t="s">
        <v>410</v>
      </c>
      <c r="E178" s="136">
        <v>2</v>
      </c>
      <c r="F178" s="135" t="s">
        <v>327</v>
      </c>
      <c r="G178" s="136">
        <v>2.2000000000000002</v>
      </c>
      <c r="H178" s="135" t="s">
        <v>328</v>
      </c>
      <c r="I178" s="135" t="s">
        <v>139</v>
      </c>
      <c r="J178" s="135" t="s">
        <v>140</v>
      </c>
      <c r="K178" s="135" t="s">
        <v>17</v>
      </c>
      <c r="L178" s="135" t="s">
        <v>307</v>
      </c>
      <c r="M178" s="135">
        <v>2</v>
      </c>
      <c r="N178" s="135" t="s">
        <v>210</v>
      </c>
      <c r="O178" s="135" t="s">
        <v>407</v>
      </c>
      <c r="P178" s="135" t="s">
        <v>347</v>
      </c>
      <c r="Q178" s="152" t="s">
        <v>60</v>
      </c>
      <c r="R178" s="152" t="s">
        <v>356</v>
      </c>
      <c r="S178" s="152" t="s">
        <v>349</v>
      </c>
      <c r="T178" s="152">
        <v>36</v>
      </c>
      <c r="U178" s="152" t="s">
        <v>211</v>
      </c>
      <c r="V178" s="135">
        <v>3000</v>
      </c>
      <c r="W178" s="135" t="s">
        <v>104</v>
      </c>
      <c r="X178" s="135">
        <v>3200</v>
      </c>
      <c r="Y178" s="135">
        <v>3261</v>
      </c>
      <c r="Z178" s="135" t="s">
        <v>174</v>
      </c>
      <c r="AA178" s="136">
        <v>0</v>
      </c>
      <c r="AB178" s="135" t="s">
        <v>23</v>
      </c>
      <c r="AC178" s="137">
        <v>30000000</v>
      </c>
    </row>
    <row r="179" spans="1:30" ht="12.75" hidden="1" customHeight="1" x14ac:dyDescent="0.25">
      <c r="A179" s="154" t="str">
        <f t="shared" si="2"/>
        <v>1.1-00-2307_232022_233633110</v>
      </c>
      <c r="B179" s="135" t="s">
        <v>295</v>
      </c>
      <c r="C179" s="135" t="s">
        <v>26</v>
      </c>
      <c r="D179" s="136" t="s">
        <v>410</v>
      </c>
      <c r="E179" s="136">
        <v>2</v>
      </c>
      <c r="F179" s="135" t="s">
        <v>327</v>
      </c>
      <c r="G179" s="136">
        <v>2.2000000000000002</v>
      </c>
      <c r="H179" s="135" t="s">
        <v>328</v>
      </c>
      <c r="I179" s="135" t="s">
        <v>139</v>
      </c>
      <c r="J179" s="135" t="s">
        <v>140</v>
      </c>
      <c r="K179" s="135" t="s">
        <v>17</v>
      </c>
      <c r="L179" s="135" t="s">
        <v>307</v>
      </c>
      <c r="M179" s="135">
        <v>2</v>
      </c>
      <c r="N179" s="135" t="s">
        <v>210</v>
      </c>
      <c r="O179" s="135" t="s">
        <v>407</v>
      </c>
      <c r="P179" s="135" t="s">
        <v>347</v>
      </c>
      <c r="Q179" s="152" t="s">
        <v>60</v>
      </c>
      <c r="R179" s="152" t="s">
        <v>356</v>
      </c>
      <c r="S179" s="152" t="s">
        <v>349</v>
      </c>
      <c r="T179" s="152">
        <v>36</v>
      </c>
      <c r="U179" s="152" t="s">
        <v>211</v>
      </c>
      <c r="V179" s="135">
        <v>3000</v>
      </c>
      <c r="W179" s="135" t="s">
        <v>104</v>
      </c>
      <c r="X179" s="135">
        <v>3300</v>
      </c>
      <c r="Y179" s="135">
        <v>3311</v>
      </c>
      <c r="Z179" s="135" t="s">
        <v>204</v>
      </c>
      <c r="AA179" s="136">
        <v>0</v>
      </c>
      <c r="AB179" s="135" t="s">
        <v>23</v>
      </c>
      <c r="AC179" s="137">
        <v>3480000</v>
      </c>
    </row>
    <row r="180" spans="1:30" ht="12.75" hidden="1" customHeight="1" x14ac:dyDescent="0.25">
      <c r="A180" s="154" t="str">
        <f t="shared" si="2"/>
        <v>1.1-00-2307_232022_233633210</v>
      </c>
      <c r="B180" s="135" t="s">
        <v>295</v>
      </c>
      <c r="C180" s="135" t="s">
        <v>26</v>
      </c>
      <c r="D180" s="136" t="s">
        <v>410</v>
      </c>
      <c r="E180" s="136">
        <v>2</v>
      </c>
      <c r="F180" s="135" t="s">
        <v>327</v>
      </c>
      <c r="G180" s="136">
        <v>2.2000000000000002</v>
      </c>
      <c r="H180" s="135" t="s">
        <v>328</v>
      </c>
      <c r="I180" s="135" t="s">
        <v>139</v>
      </c>
      <c r="J180" s="135" t="s">
        <v>140</v>
      </c>
      <c r="K180" s="135" t="s">
        <v>17</v>
      </c>
      <c r="L180" s="135" t="s">
        <v>307</v>
      </c>
      <c r="M180" s="135">
        <v>2</v>
      </c>
      <c r="N180" s="135" t="s">
        <v>210</v>
      </c>
      <c r="O180" s="135" t="s">
        <v>407</v>
      </c>
      <c r="P180" s="135" t="s">
        <v>347</v>
      </c>
      <c r="Q180" s="152" t="s">
        <v>60</v>
      </c>
      <c r="R180" s="152" t="s">
        <v>356</v>
      </c>
      <c r="S180" s="152" t="s">
        <v>349</v>
      </c>
      <c r="T180" s="152">
        <v>36</v>
      </c>
      <c r="U180" s="152" t="s">
        <v>211</v>
      </c>
      <c r="V180" s="135">
        <v>3000</v>
      </c>
      <c r="W180" s="135" t="s">
        <v>104</v>
      </c>
      <c r="X180" s="135">
        <v>3300</v>
      </c>
      <c r="Y180" s="135">
        <v>3321</v>
      </c>
      <c r="Z180" s="135" t="s">
        <v>206</v>
      </c>
      <c r="AA180" s="136">
        <v>0</v>
      </c>
      <c r="AB180" s="135" t="s">
        <v>23</v>
      </c>
      <c r="AC180" s="137">
        <v>5000000</v>
      </c>
    </row>
    <row r="181" spans="1:30" ht="12.75" hidden="1" customHeight="1" x14ac:dyDescent="0.25">
      <c r="A181" s="154" t="str">
        <f t="shared" si="2"/>
        <v>1.1-00-2307_232022_233633810</v>
      </c>
      <c r="B181" s="135" t="s">
        <v>295</v>
      </c>
      <c r="C181" s="135" t="s">
        <v>26</v>
      </c>
      <c r="D181" s="136" t="s">
        <v>410</v>
      </c>
      <c r="E181" s="136">
        <v>2</v>
      </c>
      <c r="F181" s="135" t="s">
        <v>327</v>
      </c>
      <c r="G181" s="136">
        <v>2.2000000000000002</v>
      </c>
      <c r="H181" s="135" t="s">
        <v>328</v>
      </c>
      <c r="I181" s="135" t="s">
        <v>139</v>
      </c>
      <c r="J181" s="135" t="s">
        <v>140</v>
      </c>
      <c r="K181" s="135" t="s">
        <v>17</v>
      </c>
      <c r="L181" s="135" t="s">
        <v>307</v>
      </c>
      <c r="M181" s="135">
        <v>2</v>
      </c>
      <c r="N181" s="135" t="s">
        <v>210</v>
      </c>
      <c r="O181" s="135" t="s">
        <v>407</v>
      </c>
      <c r="P181" s="135" t="s">
        <v>347</v>
      </c>
      <c r="Q181" s="152" t="s">
        <v>60</v>
      </c>
      <c r="R181" s="152" t="s">
        <v>356</v>
      </c>
      <c r="S181" s="152" t="s">
        <v>349</v>
      </c>
      <c r="T181" s="152">
        <v>36</v>
      </c>
      <c r="U181" s="152" t="s">
        <v>211</v>
      </c>
      <c r="V181" s="135">
        <v>3000</v>
      </c>
      <c r="W181" s="135" t="s">
        <v>104</v>
      </c>
      <c r="X181" s="135">
        <v>3300</v>
      </c>
      <c r="Y181" s="135">
        <v>3381</v>
      </c>
      <c r="Z181" s="135" t="s">
        <v>282</v>
      </c>
      <c r="AA181" s="136">
        <v>0</v>
      </c>
      <c r="AB181" s="135" t="s">
        <v>23</v>
      </c>
      <c r="AC181" s="137">
        <v>42000000</v>
      </c>
    </row>
    <row r="182" spans="1:30" ht="12.75" hidden="1" customHeight="1" x14ac:dyDescent="0.25">
      <c r="A182" s="154" t="str">
        <f t="shared" si="2"/>
        <v>1.1-00-2307_232022_233635710</v>
      </c>
      <c r="B182" s="135" t="s">
        <v>295</v>
      </c>
      <c r="C182" s="135" t="s">
        <v>26</v>
      </c>
      <c r="D182" s="136" t="s">
        <v>410</v>
      </c>
      <c r="E182" s="136">
        <v>2</v>
      </c>
      <c r="F182" s="135" t="s">
        <v>327</v>
      </c>
      <c r="G182" s="136">
        <v>2.2000000000000002</v>
      </c>
      <c r="H182" s="135" t="s">
        <v>328</v>
      </c>
      <c r="I182" s="135" t="s">
        <v>139</v>
      </c>
      <c r="J182" s="135" t="s">
        <v>140</v>
      </c>
      <c r="K182" s="135" t="s">
        <v>17</v>
      </c>
      <c r="L182" s="135" t="s">
        <v>307</v>
      </c>
      <c r="M182" s="135">
        <v>2</v>
      </c>
      <c r="N182" s="135" t="s">
        <v>210</v>
      </c>
      <c r="O182" s="135" t="s">
        <v>407</v>
      </c>
      <c r="P182" s="135" t="s">
        <v>347</v>
      </c>
      <c r="Q182" s="152" t="s">
        <v>60</v>
      </c>
      <c r="R182" s="152" t="s">
        <v>356</v>
      </c>
      <c r="S182" s="152" t="s">
        <v>349</v>
      </c>
      <c r="T182" s="152">
        <v>36</v>
      </c>
      <c r="U182" s="152" t="s">
        <v>211</v>
      </c>
      <c r="V182" s="135">
        <v>3000</v>
      </c>
      <c r="W182" s="135" t="s">
        <v>104</v>
      </c>
      <c r="X182" s="135">
        <v>3500</v>
      </c>
      <c r="Y182" s="135">
        <v>3571</v>
      </c>
      <c r="Z182" s="135" t="s">
        <v>188</v>
      </c>
      <c r="AA182" s="136">
        <v>0</v>
      </c>
      <c r="AB182" s="135" t="s">
        <v>23</v>
      </c>
      <c r="AC182" s="137">
        <v>43006351</v>
      </c>
    </row>
    <row r="183" spans="1:30" ht="12.75" hidden="1" customHeight="1" x14ac:dyDescent="0.25">
      <c r="A183" s="154" t="str">
        <f t="shared" si="2"/>
        <v>1.1-00-2307_232022_233639220</v>
      </c>
      <c r="B183" s="135" t="s">
        <v>295</v>
      </c>
      <c r="C183" s="135" t="s">
        <v>26</v>
      </c>
      <c r="D183" s="136" t="s">
        <v>410</v>
      </c>
      <c r="E183" s="136">
        <v>2</v>
      </c>
      <c r="F183" s="135" t="s">
        <v>327</v>
      </c>
      <c r="G183" s="136">
        <v>2.2000000000000002</v>
      </c>
      <c r="H183" s="135" t="s">
        <v>328</v>
      </c>
      <c r="I183" s="135" t="s">
        <v>139</v>
      </c>
      <c r="J183" s="135" t="s">
        <v>140</v>
      </c>
      <c r="K183" s="135" t="s">
        <v>17</v>
      </c>
      <c r="L183" s="135" t="s">
        <v>307</v>
      </c>
      <c r="M183" s="135">
        <v>2</v>
      </c>
      <c r="N183" s="135" t="s">
        <v>210</v>
      </c>
      <c r="O183" s="135" t="s">
        <v>407</v>
      </c>
      <c r="P183" s="135" t="s">
        <v>347</v>
      </c>
      <c r="Q183" s="152" t="s">
        <v>60</v>
      </c>
      <c r="R183" s="152" t="s">
        <v>356</v>
      </c>
      <c r="S183" s="152" t="s">
        <v>349</v>
      </c>
      <c r="T183" s="152">
        <v>36</v>
      </c>
      <c r="U183" s="152" t="s">
        <v>211</v>
      </c>
      <c r="V183" s="135">
        <v>3000</v>
      </c>
      <c r="W183" s="135" t="s">
        <v>104</v>
      </c>
      <c r="X183" s="135">
        <v>3900</v>
      </c>
      <c r="Y183" s="135">
        <v>3922</v>
      </c>
      <c r="Z183" s="135" t="s">
        <v>242</v>
      </c>
      <c r="AA183" s="136">
        <v>0</v>
      </c>
      <c r="AB183" s="135" t="s">
        <v>23</v>
      </c>
      <c r="AC183" s="137">
        <v>9000000</v>
      </c>
    </row>
    <row r="184" spans="1:30" ht="12.75" hidden="1" customHeight="1" x14ac:dyDescent="0.25">
      <c r="A184" s="154" t="str">
        <f t="shared" si="2"/>
        <v>1.1-00-2307_232022_233639510</v>
      </c>
      <c r="B184" s="135" t="s">
        <v>295</v>
      </c>
      <c r="C184" s="135" t="s">
        <v>26</v>
      </c>
      <c r="D184" s="136" t="s">
        <v>410</v>
      </c>
      <c r="E184" s="136">
        <v>2</v>
      </c>
      <c r="F184" s="135" t="s">
        <v>327</v>
      </c>
      <c r="G184" s="136">
        <v>2.2000000000000002</v>
      </c>
      <c r="H184" s="135" t="s">
        <v>328</v>
      </c>
      <c r="I184" s="135" t="s">
        <v>139</v>
      </c>
      <c r="J184" s="135" t="s">
        <v>140</v>
      </c>
      <c r="K184" s="135" t="s">
        <v>17</v>
      </c>
      <c r="L184" s="135" t="s">
        <v>307</v>
      </c>
      <c r="M184" s="135">
        <v>2</v>
      </c>
      <c r="N184" s="135" t="s">
        <v>210</v>
      </c>
      <c r="O184" s="135" t="s">
        <v>407</v>
      </c>
      <c r="P184" s="135" t="s">
        <v>347</v>
      </c>
      <c r="Q184" s="152" t="s">
        <v>60</v>
      </c>
      <c r="R184" s="152" t="s">
        <v>356</v>
      </c>
      <c r="S184" s="152" t="s">
        <v>349</v>
      </c>
      <c r="T184" s="152">
        <v>36</v>
      </c>
      <c r="U184" s="152" t="s">
        <v>211</v>
      </c>
      <c r="V184" s="135">
        <v>3000</v>
      </c>
      <c r="W184" s="135" t="s">
        <v>104</v>
      </c>
      <c r="X184" s="135">
        <v>3900</v>
      </c>
      <c r="Y184" s="135">
        <v>3951</v>
      </c>
      <c r="Z184" s="135" t="s">
        <v>245</v>
      </c>
      <c r="AA184" s="136">
        <v>0</v>
      </c>
      <c r="AB184" s="135" t="s">
        <v>23</v>
      </c>
      <c r="AC184" s="137">
        <v>9775246</v>
      </c>
    </row>
    <row r="185" spans="1:30" ht="12.75" hidden="1" customHeight="1" x14ac:dyDescent="0.25">
      <c r="A185" s="154" t="str">
        <f t="shared" si="2"/>
        <v>1.1-00-2307_232022_233656110</v>
      </c>
      <c r="B185" s="135" t="s">
        <v>295</v>
      </c>
      <c r="C185" s="135" t="s">
        <v>26</v>
      </c>
      <c r="D185" s="136" t="s">
        <v>410</v>
      </c>
      <c r="E185" s="136">
        <v>2</v>
      </c>
      <c r="F185" s="135" t="s">
        <v>327</v>
      </c>
      <c r="G185" s="136">
        <v>2.2000000000000002</v>
      </c>
      <c r="H185" s="135" t="s">
        <v>328</v>
      </c>
      <c r="I185" s="135" t="s">
        <v>139</v>
      </c>
      <c r="J185" s="135" t="s">
        <v>140</v>
      </c>
      <c r="K185" s="135" t="s">
        <v>17</v>
      </c>
      <c r="L185" s="135" t="s">
        <v>307</v>
      </c>
      <c r="M185" s="135">
        <v>2</v>
      </c>
      <c r="N185" s="135" t="s">
        <v>210</v>
      </c>
      <c r="O185" s="135" t="s">
        <v>406</v>
      </c>
      <c r="P185" s="135" t="s">
        <v>347</v>
      </c>
      <c r="Q185" s="152" t="s">
        <v>60</v>
      </c>
      <c r="R185" s="152" t="s">
        <v>356</v>
      </c>
      <c r="S185" s="152" t="s">
        <v>349</v>
      </c>
      <c r="T185" s="152">
        <v>36</v>
      </c>
      <c r="U185" s="152" t="s">
        <v>211</v>
      </c>
      <c r="V185" s="135">
        <v>5000</v>
      </c>
      <c r="W185" s="135" t="s">
        <v>183</v>
      </c>
      <c r="X185" s="135">
        <v>5600</v>
      </c>
      <c r="Y185" s="135">
        <v>5611</v>
      </c>
      <c r="Z185" s="135" t="s">
        <v>277</v>
      </c>
      <c r="AA185" s="136">
        <v>0</v>
      </c>
      <c r="AB185" s="135" t="s">
        <v>23</v>
      </c>
      <c r="AC185" s="137">
        <v>150000</v>
      </c>
    </row>
    <row r="186" spans="1:30" ht="12.75" hidden="1" customHeight="1" x14ac:dyDescent="0.25">
      <c r="A186" s="154" t="str">
        <f t="shared" si="2"/>
        <v>1.1-00-2307_233023_233761210</v>
      </c>
      <c r="B186" s="135" t="s">
        <v>295</v>
      </c>
      <c r="C186" s="135" t="s">
        <v>26</v>
      </c>
      <c r="D186" s="136" t="s">
        <v>410</v>
      </c>
      <c r="E186" s="136">
        <v>1</v>
      </c>
      <c r="F186" s="135" t="s">
        <v>313</v>
      </c>
      <c r="G186" s="136">
        <v>1.3</v>
      </c>
      <c r="H186" s="135" t="s">
        <v>314</v>
      </c>
      <c r="I186" s="135" t="s">
        <v>15</v>
      </c>
      <c r="J186" s="135" t="s">
        <v>16</v>
      </c>
      <c r="K186" s="135" t="s">
        <v>80</v>
      </c>
      <c r="L186" s="135" t="s">
        <v>364</v>
      </c>
      <c r="M186" s="135">
        <v>3</v>
      </c>
      <c r="N186" s="135" t="s">
        <v>61</v>
      </c>
      <c r="O186" s="135" t="s">
        <v>406</v>
      </c>
      <c r="P186" s="135" t="s">
        <v>347</v>
      </c>
      <c r="Q186" s="152" t="s">
        <v>60</v>
      </c>
      <c r="R186" s="152" t="s">
        <v>357</v>
      </c>
      <c r="S186" s="152" t="s">
        <v>81</v>
      </c>
      <c r="T186" s="152">
        <v>37</v>
      </c>
      <c r="U186" s="152" t="s">
        <v>82</v>
      </c>
      <c r="V186" s="135">
        <v>6000</v>
      </c>
      <c r="W186" s="135" t="s">
        <v>83</v>
      </c>
      <c r="X186" s="135">
        <v>6100</v>
      </c>
      <c r="Y186" s="135">
        <v>6121</v>
      </c>
      <c r="Z186" s="135" t="s">
        <v>84</v>
      </c>
      <c r="AA186" s="136">
        <v>0</v>
      </c>
      <c r="AB186" s="135" t="s">
        <v>23</v>
      </c>
      <c r="AC186" s="137">
        <v>20466279.468181819</v>
      </c>
    </row>
    <row r="187" spans="1:30" ht="12.75" hidden="1" customHeight="1" x14ac:dyDescent="0.25">
      <c r="A187" s="154" t="str">
        <f t="shared" si="2"/>
        <v>2.5-02-2307_233023_233761210</v>
      </c>
      <c r="B187" s="135" t="s">
        <v>292</v>
      </c>
      <c r="C187" s="135" t="s">
        <v>289</v>
      </c>
      <c r="D187" s="136" t="s">
        <v>409</v>
      </c>
      <c r="E187" s="136">
        <v>1</v>
      </c>
      <c r="F187" s="135" t="s">
        <v>313</v>
      </c>
      <c r="G187" s="136">
        <v>1.3</v>
      </c>
      <c r="H187" s="135" t="s">
        <v>314</v>
      </c>
      <c r="I187" s="135" t="s">
        <v>15</v>
      </c>
      <c r="J187" s="135" t="s">
        <v>16</v>
      </c>
      <c r="K187" s="135" t="s">
        <v>80</v>
      </c>
      <c r="L187" s="135" t="s">
        <v>364</v>
      </c>
      <c r="M187" s="135">
        <v>3</v>
      </c>
      <c r="N187" s="135" t="s">
        <v>61</v>
      </c>
      <c r="O187" s="135" t="s">
        <v>406</v>
      </c>
      <c r="P187" s="135" t="s">
        <v>347</v>
      </c>
      <c r="Q187" s="152" t="s">
        <v>60</v>
      </c>
      <c r="R187" s="152" t="s">
        <v>357</v>
      </c>
      <c r="S187" s="152" t="s">
        <v>81</v>
      </c>
      <c r="T187" s="152">
        <v>37</v>
      </c>
      <c r="U187" s="152" t="s">
        <v>82</v>
      </c>
      <c r="V187" s="135">
        <v>6000</v>
      </c>
      <c r="W187" s="135" t="s">
        <v>83</v>
      </c>
      <c r="X187" s="135">
        <v>6100</v>
      </c>
      <c r="Y187" s="135">
        <v>6121</v>
      </c>
      <c r="Z187" s="135" t="s">
        <v>84</v>
      </c>
      <c r="AA187" s="136">
        <v>0</v>
      </c>
      <c r="AB187" s="135" t="s">
        <v>23</v>
      </c>
      <c r="AC187" s="137">
        <v>10000000</v>
      </c>
    </row>
    <row r="188" spans="1:30" ht="12.75" hidden="1" customHeight="1" x14ac:dyDescent="0.25">
      <c r="A188" s="154" t="str">
        <f t="shared" si="2"/>
        <v>1.1-00-2307_233023_233861210</v>
      </c>
      <c r="B188" s="135" t="s">
        <v>295</v>
      </c>
      <c r="C188" s="135" t="s">
        <v>26</v>
      </c>
      <c r="D188" s="136" t="s">
        <v>410</v>
      </c>
      <c r="E188" s="136">
        <v>1</v>
      </c>
      <c r="F188" s="135" t="s">
        <v>313</v>
      </c>
      <c r="G188" s="136">
        <v>1.3</v>
      </c>
      <c r="H188" s="135" t="s">
        <v>314</v>
      </c>
      <c r="I188" s="135" t="s">
        <v>15</v>
      </c>
      <c r="J188" s="135" t="s">
        <v>16</v>
      </c>
      <c r="K188" s="135" t="s">
        <v>80</v>
      </c>
      <c r="L188" s="135" t="s">
        <v>364</v>
      </c>
      <c r="M188" s="135">
        <v>3</v>
      </c>
      <c r="N188" s="135" t="s">
        <v>61</v>
      </c>
      <c r="O188" s="135" t="s">
        <v>406</v>
      </c>
      <c r="P188" s="135" t="s">
        <v>347</v>
      </c>
      <c r="Q188" s="152" t="s">
        <v>60</v>
      </c>
      <c r="R188" s="152" t="s">
        <v>357</v>
      </c>
      <c r="S188" s="152" t="s">
        <v>81</v>
      </c>
      <c r="T188" s="152">
        <v>38</v>
      </c>
      <c r="U188" s="152" t="s">
        <v>133</v>
      </c>
      <c r="V188" s="135">
        <v>6000</v>
      </c>
      <c r="W188" s="135" t="s">
        <v>83</v>
      </c>
      <c r="X188" s="135">
        <v>6100</v>
      </c>
      <c r="Y188" s="135">
        <v>6121</v>
      </c>
      <c r="Z188" s="135" t="s">
        <v>84</v>
      </c>
      <c r="AA188" s="136">
        <v>0</v>
      </c>
      <c r="AB188" s="135" t="s">
        <v>23</v>
      </c>
      <c r="AC188" s="137">
        <v>16000000</v>
      </c>
    </row>
    <row r="189" spans="1:30" ht="12.75" hidden="1" customHeight="1" x14ac:dyDescent="0.25">
      <c r="A189" s="154" t="str">
        <f t="shared" si="2"/>
        <v>1.1-00-2307_233023_2337613128</v>
      </c>
      <c r="B189" s="135" t="s">
        <v>295</v>
      </c>
      <c r="C189" s="135" t="s">
        <v>26</v>
      </c>
      <c r="D189" s="136" t="s">
        <v>410</v>
      </c>
      <c r="E189" s="136">
        <v>1</v>
      </c>
      <c r="F189" s="135" t="s">
        <v>313</v>
      </c>
      <c r="G189" s="136">
        <v>1.3</v>
      </c>
      <c r="H189" s="135" t="s">
        <v>314</v>
      </c>
      <c r="I189" s="135" t="s">
        <v>15</v>
      </c>
      <c r="J189" s="135" t="s">
        <v>16</v>
      </c>
      <c r="K189" s="135" t="s">
        <v>80</v>
      </c>
      <c r="L189" s="135" t="s">
        <v>364</v>
      </c>
      <c r="M189" s="135">
        <v>3</v>
      </c>
      <c r="N189" s="135" t="s">
        <v>61</v>
      </c>
      <c r="O189" s="135" t="s">
        <v>406</v>
      </c>
      <c r="P189" s="135" t="s">
        <v>347</v>
      </c>
      <c r="Q189" s="152" t="s">
        <v>60</v>
      </c>
      <c r="R189" s="152" t="s">
        <v>357</v>
      </c>
      <c r="S189" s="152" t="s">
        <v>81</v>
      </c>
      <c r="T189" s="152">
        <v>37</v>
      </c>
      <c r="U189" s="152" t="s">
        <v>82</v>
      </c>
      <c r="V189" s="135">
        <v>6000</v>
      </c>
      <c r="W189" s="135" t="s">
        <v>83</v>
      </c>
      <c r="X189" s="135">
        <v>6100</v>
      </c>
      <c r="Y189" s="135">
        <v>6131</v>
      </c>
      <c r="Z189" s="135" t="s">
        <v>119</v>
      </c>
      <c r="AA189" s="136">
        <v>28</v>
      </c>
      <c r="AB189" s="135" t="s">
        <v>1070</v>
      </c>
      <c r="AC189" s="137">
        <v>34090909.090000004</v>
      </c>
      <c r="AD189" s="116" t="s">
        <v>1086</v>
      </c>
    </row>
    <row r="190" spans="1:30" ht="12.75" hidden="1" customHeight="1" x14ac:dyDescent="0.25">
      <c r="A190" s="154" t="str">
        <f t="shared" si="2"/>
        <v>2.5-02-2307_233023_233761310</v>
      </c>
      <c r="B190" s="135" t="s">
        <v>292</v>
      </c>
      <c r="C190" s="135" t="s">
        <v>289</v>
      </c>
      <c r="D190" s="136" t="s">
        <v>409</v>
      </c>
      <c r="E190" s="136">
        <v>1</v>
      </c>
      <c r="F190" s="135" t="s">
        <v>313</v>
      </c>
      <c r="G190" s="136">
        <v>1.3</v>
      </c>
      <c r="H190" s="135" t="s">
        <v>314</v>
      </c>
      <c r="I190" s="135" t="s">
        <v>15</v>
      </c>
      <c r="J190" s="135" t="s">
        <v>16</v>
      </c>
      <c r="K190" s="135" t="s">
        <v>80</v>
      </c>
      <c r="L190" s="135" t="s">
        <v>364</v>
      </c>
      <c r="M190" s="135">
        <v>3</v>
      </c>
      <c r="N190" s="135" t="s">
        <v>61</v>
      </c>
      <c r="O190" s="135" t="s">
        <v>406</v>
      </c>
      <c r="P190" s="135" t="s">
        <v>347</v>
      </c>
      <c r="Q190" s="152" t="s">
        <v>60</v>
      </c>
      <c r="R190" s="152" t="s">
        <v>357</v>
      </c>
      <c r="S190" s="152" t="s">
        <v>81</v>
      </c>
      <c r="T190" s="152">
        <v>37</v>
      </c>
      <c r="U190" s="152" t="s">
        <v>82</v>
      </c>
      <c r="V190" s="135">
        <v>6000</v>
      </c>
      <c r="W190" s="135" t="s">
        <v>83</v>
      </c>
      <c r="X190" s="135">
        <v>6100</v>
      </c>
      <c r="Y190" s="135">
        <v>6131</v>
      </c>
      <c r="Z190" s="135" t="s">
        <v>119</v>
      </c>
      <c r="AA190" s="136">
        <v>0</v>
      </c>
      <c r="AB190" s="135" t="s">
        <v>23</v>
      </c>
      <c r="AC190" s="137">
        <v>20000000</v>
      </c>
    </row>
    <row r="191" spans="1:30" ht="12.75" hidden="1" customHeight="1" x14ac:dyDescent="0.25">
      <c r="A191" s="154" t="str">
        <f t="shared" si="2"/>
        <v>2.5-01-2307_233023_233761310</v>
      </c>
      <c r="B191" s="135" t="s">
        <v>291</v>
      </c>
      <c r="C191" s="135" t="s">
        <v>290</v>
      </c>
      <c r="D191" s="136" t="s">
        <v>409</v>
      </c>
      <c r="E191" s="136">
        <v>1</v>
      </c>
      <c r="F191" s="135" t="s">
        <v>313</v>
      </c>
      <c r="G191" s="136">
        <v>1.3</v>
      </c>
      <c r="H191" s="135" t="s">
        <v>314</v>
      </c>
      <c r="I191" s="135" t="s">
        <v>15</v>
      </c>
      <c r="J191" s="135" t="s">
        <v>16</v>
      </c>
      <c r="K191" s="135" t="s">
        <v>80</v>
      </c>
      <c r="L191" s="135" t="s">
        <v>364</v>
      </c>
      <c r="M191" s="135">
        <v>3</v>
      </c>
      <c r="N191" s="135" t="s">
        <v>61</v>
      </c>
      <c r="O191" s="135" t="s">
        <v>406</v>
      </c>
      <c r="P191" s="135" t="s">
        <v>347</v>
      </c>
      <c r="Q191" s="152" t="s">
        <v>60</v>
      </c>
      <c r="R191" s="152" t="s">
        <v>357</v>
      </c>
      <c r="S191" s="152" t="s">
        <v>81</v>
      </c>
      <c r="T191" s="152">
        <v>37</v>
      </c>
      <c r="U191" s="152" t="s">
        <v>82</v>
      </c>
      <c r="V191" s="135">
        <v>6000</v>
      </c>
      <c r="W191" s="135" t="s">
        <v>83</v>
      </c>
      <c r="X191" s="135">
        <v>6100</v>
      </c>
      <c r="Y191" s="135">
        <v>6131</v>
      </c>
      <c r="Z191" s="135" t="s">
        <v>119</v>
      </c>
      <c r="AA191" s="136">
        <v>0</v>
      </c>
      <c r="AB191" s="135" t="s">
        <v>23</v>
      </c>
      <c r="AC191" s="137">
        <v>33091667</v>
      </c>
    </row>
    <row r="192" spans="1:30" ht="12.75" hidden="1" customHeight="1" x14ac:dyDescent="0.25">
      <c r="A192" s="154" t="str">
        <f t="shared" si="2"/>
        <v>2.5-01-2307_233023_233761510</v>
      </c>
      <c r="B192" s="135" t="s">
        <v>291</v>
      </c>
      <c r="C192" s="135" t="s">
        <v>290</v>
      </c>
      <c r="D192" s="136" t="s">
        <v>409</v>
      </c>
      <c r="E192" s="136">
        <v>1</v>
      </c>
      <c r="F192" s="135" t="s">
        <v>313</v>
      </c>
      <c r="G192" s="136">
        <v>1.3</v>
      </c>
      <c r="H192" s="135" t="s">
        <v>314</v>
      </c>
      <c r="I192" s="135" t="s">
        <v>15</v>
      </c>
      <c r="J192" s="135" t="s">
        <v>16</v>
      </c>
      <c r="K192" s="135" t="s">
        <v>80</v>
      </c>
      <c r="L192" s="135" t="s">
        <v>364</v>
      </c>
      <c r="M192" s="135">
        <v>3</v>
      </c>
      <c r="N192" s="135" t="s">
        <v>61</v>
      </c>
      <c r="O192" s="135" t="s">
        <v>406</v>
      </c>
      <c r="P192" s="135" t="s">
        <v>347</v>
      </c>
      <c r="Q192" s="152" t="s">
        <v>60</v>
      </c>
      <c r="R192" s="152" t="s">
        <v>357</v>
      </c>
      <c r="S192" s="152" t="s">
        <v>81</v>
      </c>
      <c r="T192" s="152">
        <v>37</v>
      </c>
      <c r="U192" s="152" t="s">
        <v>82</v>
      </c>
      <c r="V192" s="135">
        <v>6000</v>
      </c>
      <c r="W192" s="135" t="s">
        <v>83</v>
      </c>
      <c r="X192" s="135">
        <v>6100</v>
      </c>
      <c r="Y192" s="135">
        <v>6151</v>
      </c>
      <c r="Z192" s="135" t="s">
        <v>128</v>
      </c>
      <c r="AA192" s="136">
        <v>0</v>
      </c>
      <c r="AB192" s="135" t="s">
        <v>23</v>
      </c>
      <c r="AC192" s="137">
        <v>20000000</v>
      </c>
    </row>
    <row r="193" spans="1:154" ht="12.75" hidden="1" customHeight="1" x14ac:dyDescent="0.25">
      <c r="A193" s="154" t="str">
        <f t="shared" si="2"/>
        <v>2.5-02-2307_233023_233761510</v>
      </c>
      <c r="B193" s="135" t="s">
        <v>292</v>
      </c>
      <c r="C193" s="135" t="s">
        <v>289</v>
      </c>
      <c r="D193" s="136" t="s">
        <v>409</v>
      </c>
      <c r="E193" s="136">
        <v>1</v>
      </c>
      <c r="F193" s="135" t="s">
        <v>313</v>
      </c>
      <c r="G193" s="136">
        <v>1.3</v>
      </c>
      <c r="H193" s="135" t="s">
        <v>314</v>
      </c>
      <c r="I193" s="135" t="s">
        <v>15</v>
      </c>
      <c r="J193" s="135" t="s">
        <v>16</v>
      </c>
      <c r="K193" s="135" t="s">
        <v>80</v>
      </c>
      <c r="L193" s="135" t="s">
        <v>364</v>
      </c>
      <c r="M193" s="135">
        <v>3</v>
      </c>
      <c r="N193" s="135" t="s">
        <v>61</v>
      </c>
      <c r="O193" s="135" t="s">
        <v>406</v>
      </c>
      <c r="P193" s="135" t="s">
        <v>347</v>
      </c>
      <c r="Q193" s="152" t="s">
        <v>60</v>
      </c>
      <c r="R193" s="152" t="s">
        <v>357</v>
      </c>
      <c r="S193" s="152" t="s">
        <v>81</v>
      </c>
      <c r="T193" s="152">
        <v>37</v>
      </c>
      <c r="U193" s="152" t="s">
        <v>82</v>
      </c>
      <c r="V193" s="135">
        <v>6000</v>
      </c>
      <c r="W193" s="135" t="s">
        <v>83</v>
      </c>
      <c r="X193" s="135">
        <v>6100</v>
      </c>
      <c r="Y193" s="135">
        <v>6151</v>
      </c>
      <c r="Z193" s="135" t="s">
        <v>128</v>
      </c>
      <c r="AA193" s="136">
        <v>0</v>
      </c>
      <c r="AB193" s="135" t="s">
        <v>23</v>
      </c>
      <c r="AC193" s="139">
        <v>15000000</v>
      </c>
    </row>
    <row r="194" spans="1:154" s="141" customFormat="1" ht="12.75" hidden="1" customHeight="1" x14ac:dyDescent="0.25">
      <c r="A194" s="154" t="str">
        <f t="shared" si="2"/>
        <v>1.1-00-2307_233023_233861510</v>
      </c>
      <c r="B194" s="135" t="s">
        <v>295</v>
      </c>
      <c r="C194" s="135" t="s">
        <v>26</v>
      </c>
      <c r="D194" s="136" t="s">
        <v>410</v>
      </c>
      <c r="E194" s="136">
        <v>1</v>
      </c>
      <c r="F194" s="135" t="s">
        <v>313</v>
      </c>
      <c r="G194" s="136">
        <v>1.3</v>
      </c>
      <c r="H194" s="135" t="s">
        <v>314</v>
      </c>
      <c r="I194" s="135" t="s">
        <v>15</v>
      </c>
      <c r="J194" s="135" t="s">
        <v>16</v>
      </c>
      <c r="K194" s="135" t="s">
        <v>80</v>
      </c>
      <c r="L194" s="135" t="s">
        <v>364</v>
      </c>
      <c r="M194" s="135">
        <v>3</v>
      </c>
      <c r="N194" s="135" t="s">
        <v>61</v>
      </c>
      <c r="O194" s="135" t="s">
        <v>406</v>
      </c>
      <c r="P194" s="135" t="s">
        <v>347</v>
      </c>
      <c r="Q194" s="152" t="s">
        <v>60</v>
      </c>
      <c r="R194" s="152" t="s">
        <v>357</v>
      </c>
      <c r="S194" s="152" t="s">
        <v>81</v>
      </c>
      <c r="T194" s="152">
        <v>38</v>
      </c>
      <c r="U194" s="152" t="s">
        <v>133</v>
      </c>
      <c r="V194" s="135">
        <v>6000</v>
      </c>
      <c r="W194" s="135" t="s">
        <v>83</v>
      </c>
      <c r="X194" s="135">
        <v>6100</v>
      </c>
      <c r="Y194" s="135">
        <v>6151</v>
      </c>
      <c r="Z194" s="135" t="s">
        <v>128</v>
      </c>
      <c r="AA194" s="136">
        <v>0</v>
      </c>
      <c r="AB194" s="135" t="s">
        <v>23</v>
      </c>
      <c r="AC194" s="137">
        <v>16000000</v>
      </c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  <c r="DK194" s="116"/>
      <c r="DL194" s="116"/>
      <c r="DM194" s="116"/>
      <c r="DN194" s="116"/>
      <c r="DO194" s="116"/>
      <c r="DP194" s="116"/>
      <c r="DQ194" s="116"/>
      <c r="DR194" s="116"/>
      <c r="DS194" s="116"/>
      <c r="DT194" s="116"/>
      <c r="DU194" s="116"/>
      <c r="DV194" s="116"/>
      <c r="DW194" s="116"/>
      <c r="DX194" s="116"/>
      <c r="DY194" s="116"/>
      <c r="DZ194" s="116"/>
      <c r="EA194" s="116"/>
      <c r="EB194" s="116"/>
      <c r="EC194" s="116"/>
      <c r="ED194" s="116"/>
      <c r="EE194" s="116"/>
      <c r="EF194" s="116"/>
      <c r="EG194" s="116"/>
      <c r="EH194" s="116"/>
      <c r="EI194" s="116"/>
      <c r="EJ194" s="116"/>
      <c r="EK194" s="116"/>
      <c r="EL194" s="116"/>
      <c r="EM194" s="116"/>
      <c r="EN194" s="116"/>
      <c r="EO194" s="116"/>
      <c r="EP194" s="116"/>
      <c r="EQ194" s="116"/>
      <c r="ER194" s="116"/>
      <c r="ES194" s="116"/>
      <c r="ET194" s="116"/>
      <c r="EU194" s="116"/>
      <c r="EV194" s="116"/>
      <c r="EW194" s="116"/>
      <c r="EX194" s="116"/>
    </row>
    <row r="195" spans="1:154" ht="12.75" hidden="1" customHeight="1" x14ac:dyDescent="0.25">
      <c r="A195" s="154" t="str">
        <f t="shared" ref="A195:A258" si="3">CONCATENATE(B195,P195,M195,R195,T195,Y195,AA195)</f>
        <v>1.1-00-2307_233024_233921610</v>
      </c>
      <c r="B195" s="135" t="s">
        <v>295</v>
      </c>
      <c r="C195" s="135" t="s">
        <v>26</v>
      </c>
      <c r="D195" s="136" t="s">
        <v>410</v>
      </c>
      <c r="E195" s="136">
        <v>2</v>
      </c>
      <c r="F195" s="135" t="s">
        <v>327</v>
      </c>
      <c r="G195" s="136">
        <v>2.2999999999999998</v>
      </c>
      <c r="H195" s="135" t="s">
        <v>360</v>
      </c>
      <c r="I195" s="135" t="s">
        <v>358</v>
      </c>
      <c r="J195" s="135" t="s">
        <v>359</v>
      </c>
      <c r="K195" s="135" t="s">
        <v>17</v>
      </c>
      <c r="L195" s="135" t="s">
        <v>307</v>
      </c>
      <c r="M195" s="135">
        <v>3</v>
      </c>
      <c r="N195" s="135" t="s">
        <v>61</v>
      </c>
      <c r="O195" s="135" t="s">
        <v>407</v>
      </c>
      <c r="P195" s="135" t="s">
        <v>347</v>
      </c>
      <c r="Q195" s="152" t="s">
        <v>60</v>
      </c>
      <c r="R195" s="152" t="s">
        <v>353</v>
      </c>
      <c r="S195" s="152" t="s">
        <v>64</v>
      </c>
      <c r="T195" s="152">
        <v>39</v>
      </c>
      <c r="U195" s="152" t="s">
        <v>65</v>
      </c>
      <c r="V195" s="135">
        <v>2000</v>
      </c>
      <c r="W195" s="135" t="s">
        <v>45</v>
      </c>
      <c r="X195" s="135">
        <v>2100</v>
      </c>
      <c r="Y195" s="135">
        <v>2161</v>
      </c>
      <c r="Z195" s="135" t="s">
        <v>78</v>
      </c>
      <c r="AA195" s="136">
        <v>0</v>
      </c>
      <c r="AB195" s="135" t="s">
        <v>23</v>
      </c>
      <c r="AC195" s="137">
        <v>500000</v>
      </c>
    </row>
    <row r="196" spans="1:154" ht="12.75" hidden="1" customHeight="1" x14ac:dyDescent="0.25">
      <c r="A196" s="154" t="str">
        <f t="shared" si="3"/>
        <v>1.1-00-2307_233024_233924210</v>
      </c>
      <c r="B196" s="135" t="s">
        <v>295</v>
      </c>
      <c r="C196" s="135" t="s">
        <v>26</v>
      </c>
      <c r="D196" s="136" t="s">
        <v>410</v>
      </c>
      <c r="E196" s="136">
        <v>2</v>
      </c>
      <c r="F196" s="135" t="s">
        <v>327</v>
      </c>
      <c r="G196" s="136">
        <v>2.2999999999999998</v>
      </c>
      <c r="H196" s="135" t="s">
        <v>360</v>
      </c>
      <c r="I196" s="135" t="s">
        <v>358</v>
      </c>
      <c r="J196" s="135" t="s">
        <v>359</v>
      </c>
      <c r="K196" s="135" t="s">
        <v>17</v>
      </c>
      <c r="L196" s="135" t="s">
        <v>307</v>
      </c>
      <c r="M196" s="135">
        <v>3</v>
      </c>
      <c r="N196" s="135" t="s">
        <v>61</v>
      </c>
      <c r="O196" s="135" t="s">
        <v>407</v>
      </c>
      <c r="P196" s="135" t="s">
        <v>347</v>
      </c>
      <c r="Q196" s="152" t="s">
        <v>60</v>
      </c>
      <c r="R196" s="152" t="s">
        <v>353</v>
      </c>
      <c r="S196" s="152" t="s">
        <v>64</v>
      </c>
      <c r="T196" s="152">
        <v>39</v>
      </c>
      <c r="U196" s="152" t="s">
        <v>65</v>
      </c>
      <c r="V196" s="135">
        <v>2000</v>
      </c>
      <c r="W196" s="135" t="s">
        <v>45</v>
      </c>
      <c r="X196" s="135">
        <v>2400</v>
      </c>
      <c r="Y196" s="135">
        <v>2421</v>
      </c>
      <c r="Z196" s="135" t="s">
        <v>127</v>
      </c>
      <c r="AA196" s="136">
        <v>0</v>
      </c>
      <c r="AB196" s="135" t="s">
        <v>23</v>
      </c>
      <c r="AC196" s="137">
        <v>10000</v>
      </c>
    </row>
    <row r="197" spans="1:154" ht="12.75" hidden="1" customHeight="1" x14ac:dyDescent="0.25">
      <c r="A197" s="154" t="str">
        <f t="shared" si="3"/>
        <v>1.1-00-2307_233024_233924810</v>
      </c>
      <c r="B197" s="135" t="s">
        <v>295</v>
      </c>
      <c r="C197" s="135" t="s">
        <v>26</v>
      </c>
      <c r="D197" s="136" t="s">
        <v>410</v>
      </c>
      <c r="E197" s="136">
        <v>2</v>
      </c>
      <c r="F197" s="135" t="s">
        <v>327</v>
      </c>
      <c r="G197" s="136">
        <v>2.2999999999999998</v>
      </c>
      <c r="H197" s="135" t="s">
        <v>360</v>
      </c>
      <c r="I197" s="135" t="s">
        <v>358</v>
      </c>
      <c r="J197" s="135" t="s">
        <v>359</v>
      </c>
      <c r="K197" s="135" t="s">
        <v>17</v>
      </c>
      <c r="L197" s="135" t="s">
        <v>307</v>
      </c>
      <c r="M197" s="135">
        <v>3</v>
      </c>
      <c r="N197" s="135" t="s">
        <v>61</v>
      </c>
      <c r="O197" s="135" t="s">
        <v>407</v>
      </c>
      <c r="P197" s="135" t="s">
        <v>347</v>
      </c>
      <c r="Q197" s="152" t="s">
        <v>60</v>
      </c>
      <c r="R197" s="152" t="s">
        <v>353</v>
      </c>
      <c r="S197" s="152" t="s">
        <v>64</v>
      </c>
      <c r="T197" s="152">
        <v>39</v>
      </c>
      <c r="U197" s="152" t="s">
        <v>65</v>
      </c>
      <c r="V197" s="135">
        <v>2000</v>
      </c>
      <c r="W197" s="135" t="s">
        <v>45</v>
      </c>
      <c r="X197" s="135">
        <v>2400</v>
      </c>
      <c r="Y197" s="135">
        <v>2481</v>
      </c>
      <c r="Z197" s="135" t="s">
        <v>151</v>
      </c>
      <c r="AA197" s="136">
        <v>0</v>
      </c>
      <c r="AB197" s="135" t="s">
        <v>23</v>
      </c>
      <c r="AC197" s="137">
        <v>10000</v>
      </c>
    </row>
    <row r="198" spans="1:154" ht="12.75" hidden="1" customHeight="1" x14ac:dyDescent="0.25">
      <c r="A198" s="154" t="str">
        <f t="shared" si="3"/>
        <v>1.1-00-2307_233024_233924910</v>
      </c>
      <c r="B198" s="135" t="s">
        <v>295</v>
      </c>
      <c r="C198" s="135" t="s">
        <v>26</v>
      </c>
      <c r="D198" s="136" t="s">
        <v>410</v>
      </c>
      <c r="E198" s="136">
        <v>2</v>
      </c>
      <c r="F198" s="135" t="s">
        <v>327</v>
      </c>
      <c r="G198" s="136">
        <v>2.2999999999999998</v>
      </c>
      <c r="H198" s="135" t="s">
        <v>360</v>
      </c>
      <c r="I198" s="135" t="s">
        <v>358</v>
      </c>
      <c r="J198" s="135" t="s">
        <v>359</v>
      </c>
      <c r="K198" s="135" t="s">
        <v>17</v>
      </c>
      <c r="L198" s="135" t="s">
        <v>307</v>
      </c>
      <c r="M198" s="135">
        <v>3</v>
      </c>
      <c r="N198" s="135" t="s">
        <v>61</v>
      </c>
      <c r="O198" s="135" t="s">
        <v>407</v>
      </c>
      <c r="P198" s="135" t="s">
        <v>347</v>
      </c>
      <c r="Q198" s="152" t="s">
        <v>60</v>
      </c>
      <c r="R198" s="152" t="s">
        <v>353</v>
      </c>
      <c r="S198" s="152" t="s">
        <v>64</v>
      </c>
      <c r="T198" s="152">
        <v>39</v>
      </c>
      <c r="U198" s="152" t="s">
        <v>65</v>
      </c>
      <c r="V198" s="135">
        <v>2000</v>
      </c>
      <c r="W198" s="135" t="s">
        <v>45</v>
      </c>
      <c r="X198" s="135">
        <v>2400</v>
      </c>
      <c r="Y198" s="135">
        <v>2491</v>
      </c>
      <c r="Z198" s="135" t="s">
        <v>153</v>
      </c>
      <c r="AA198" s="136">
        <v>0</v>
      </c>
      <c r="AB198" s="135" t="s">
        <v>23</v>
      </c>
      <c r="AC198" s="137">
        <v>100000</v>
      </c>
    </row>
    <row r="199" spans="1:154" ht="12.75" hidden="1" customHeight="1" x14ac:dyDescent="0.25">
      <c r="A199" s="154" t="str">
        <f t="shared" si="3"/>
        <v>1.1-00-2307_233024_233925210</v>
      </c>
      <c r="B199" s="135" t="s">
        <v>295</v>
      </c>
      <c r="C199" s="135" t="s">
        <v>26</v>
      </c>
      <c r="D199" s="136" t="s">
        <v>410</v>
      </c>
      <c r="E199" s="136">
        <v>2</v>
      </c>
      <c r="F199" s="135" t="s">
        <v>327</v>
      </c>
      <c r="G199" s="136">
        <v>2.2999999999999998</v>
      </c>
      <c r="H199" s="135" t="s">
        <v>360</v>
      </c>
      <c r="I199" s="135" t="s">
        <v>358</v>
      </c>
      <c r="J199" s="135" t="s">
        <v>359</v>
      </c>
      <c r="K199" s="135" t="s">
        <v>17</v>
      </c>
      <c r="L199" s="135" t="s">
        <v>307</v>
      </c>
      <c r="M199" s="135">
        <v>3</v>
      </c>
      <c r="N199" s="135" t="s">
        <v>61</v>
      </c>
      <c r="O199" s="135" t="s">
        <v>407</v>
      </c>
      <c r="P199" s="135" t="s">
        <v>347</v>
      </c>
      <c r="Q199" s="152" t="s">
        <v>60</v>
      </c>
      <c r="R199" s="152" t="s">
        <v>353</v>
      </c>
      <c r="S199" s="152" t="s">
        <v>64</v>
      </c>
      <c r="T199" s="152">
        <v>39</v>
      </c>
      <c r="U199" s="152" t="s">
        <v>65</v>
      </c>
      <c r="V199" s="135">
        <v>2000</v>
      </c>
      <c r="W199" s="135" t="s">
        <v>45</v>
      </c>
      <c r="X199" s="135">
        <v>2500</v>
      </c>
      <c r="Y199" s="135">
        <v>2521</v>
      </c>
      <c r="Z199" s="135" t="s">
        <v>157</v>
      </c>
      <c r="AA199" s="136">
        <v>0</v>
      </c>
      <c r="AB199" s="135" t="s">
        <v>23</v>
      </c>
      <c r="AC199" s="137">
        <v>450000</v>
      </c>
    </row>
    <row r="200" spans="1:154" ht="12.75" hidden="1" customHeight="1" x14ac:dyDescent="0.25">
      <c r="A200" s="154" t="str">
        <f t="shared" si="3"/>
        <v>1.1-00-2307_233024_233925310</v>
      </c>
      <c r="B200" s="135" t="s">
        <v>295</v>
      </c>
      <c r="C200" s="135" t="s">
        <v>26</v>
      </c>
      <c r="D200" s="136" t="s">
        <v>410</v>
      </c>
      <c r="E200" s="136">
        <v>2</v>
      </c>
      <c r="F200" s="135" t="s">
        <v>327</v>
      </c>
      <c r="G200" s="136">
        <v>2.2999999999999998</v>
      </c>
      <c r="H200" s="135" t="s">
        <v>360</v>
      </c>
      <c r="I200" s="135" t="s">
        <v>358</v>
      </c>
      <c r="J200" s="135" t="s">
        <v>359</v>
      </c>
      <c r="K200" s="135" t="s">
        <v>17</v>
      </c>
      <c r="L200" s="135" t="s">
        <v>307</v>
      </c>
      <c r="M200" s="135">
        <v>3</v>
      </c>
      <c r="N200" s="135" t="s">
        <v>61</v>
      </c>
      <c r="O200" s="135" t="s">
        <v>407</v>
      </c>
      <c r="P200" s="135" t="s">
        <v>347</v>
      </c>
      <c r="Q200" s="152" t="s">
        <v>60</v>
      </c>
      <c r="R200" s="152" t="s">
        <v>353</v>
      </c>
      <c r="S200" s="152" t="s">
        <v>64</v>
      </c>
      <c r="T200" s="152">
        <v>39</v>
      </c>
      <c r="U200" s="152" t="s">
        <v>65</v>
      </c>
      <c r="V200" s="135">
        <v>2000</v>
      </c>
      <c r="W200" s="135" t="s">
        <v>45</v>
      </c>
      <c r="X200" s="135">
        <v>2500</v>
      </c>
      <c r="Y200" s="135">
        <v>2531</v>
      </c>
      <c r="Z200" s="135" t="s">
        <v>161</v>
      </c>
      <c r="AA200" s="136">
        <v>0</v>
      </c>
      <c r="AB200" s="135" t="s">
        <v>23</v>
      </c>
      <c r="AC200" s="137">
        <v>5000000</v>
      </c>
    </row>
    <row r="201" spans="1:154" ht="12.75" hidden="1" customHeight="1" x14ac:dyDescent="0.25">
      <c r="A201" s="154" t="str">
        <f t="shared" si="3"/>
        <v>1.1-00-2307_233024_233925410</v>
      </c>
      <c r="B201" s="135" t="s">
        <v>295</v>
      </c>
      <c r="C201" s="135" t="s">
        <v>26</v>
      </c>
      <c r="D201" s="136" t="s">
        <v>410</v>
      </c>
      <c r="E201" s="136">
        <v>2</v>
      </c>
      <c r="F201" s="135" t="s">
        <v>327</v>
      </c>
      <c r="G201" s="136">
        <v>2.2999999999999998</v>
      </c>
      <c r="H201" s="135" t="s">
        <v>360</v>
      </c>
      <c r="I201" s="135" t="s">
        <v>358</v>
      </c>
      <c r="J201" s="135" t="s">
        <v>359</v>
      </c>
      <c r="K201" s="135" t="s">
        <v>17</v>
      </c>
      <c r="L201" s="135" t="s">
        <v>307</v>
      </c>
      <c r="M201" s="135">
        <v>3</v>
      </c>
      <c r="N201" s="135" t="s">
        <v>61</v>
      </c>
      <c r="O201" s="135" t="s">
        <v>407</v>
      </c>
      <c r="P201" s="135" t="s">
        <v>347</v>
      </c>
      <c r="Q201" s="152" t="s">
        <v>60</v>
      </c>
      <c r="R201" s="152" t="s">
        <v>353</v>
      </c>
      <c r="S201" s="152" t="s">
        <v>64</v>
      </c>
      <c r="T201" s="152">
        <v>39</v>
      </c>
      <c r="U201" s="152" t="s">
        <v>65</v>
      </c>
      <c r="V201" s="135">
        <v>2000</v>
      </c>
      <c r="W201" s="135" t="s">
        <v>45</v>
      </c>
      <c r="X201" s="135">
        <v>2500</v>
      </c>
      <c r="Y201" s="135">
        <v>2541</v>
      </c>
      <c r="Z201" s="135" t="s">
        <v>163</v>
      </c>
      <c r="AA201" s="136">
        <v>0</v>
      </c>
      <c r="AB201" s="135" t="s">
        <v>23</v>
      </c>
      <c r="AC201" s="137">
        <v>6500000</v>
      </c>
    </row>
    <row r="202" spans="1:154" ht="12.75" hidden="1" customHeight="1" x14ac:dyDescent="0.25">
      <c r="A202" s="154" t="str">
        <f t="shared" si="3"/>
        <v>1.1-00-2307_233024_233925610</v>
      </c>
      <c r="B202" s="135" t="s">
        <v>295</v>
      </c>
      <c r="C202" s="135" t="s">
        <v>26</v>
      </c>
      <c r="D202" s="136" t="s">
        <v>410</v>
      </c>
      <c r="E202" s="136">
        <v>2</v>
      </c>
      <c r="F202" s="135" t="s">
        <v>327</v>
      </c>
      <c r="G202" s="136">
        <v>2.2999999999999998</v>
      </c>
      <c r="H202" s="135" t="s">
        <v>360</v>
      </c>
      <c r="I202" s="135" t="s">
        <v>358</v>
      </c>
      <c r="J202" s="135" t="s">
        <v>359</v>
      </c>
      <c r="K202" s="135" t="s">
        <v>17</v>
      </c>
      <c r="L202" s="135" t="s">
        <v>307</v>
      </c>
      <c r="M202" s="135">
        <v>3</v>
      </c>
      <c r="N202" s="135" t="s">
        <v>61</v>
      </c>
      <c r="O202" s="135" t="s">
        <v>407</v>
      </c>
      <c r="P202" s="135" t="s">
        <v>347</v>
      </c>
      <c r="Q202" s="152" t="s">
        <v>60</v>
      </c>
      <c r="R202" s="152" t="s">
        <v>353</v>
      </c>
      <c r="S202" s="152" t="s">
        <v>64</v>
      </c>
      <c r="T202" s="152">
        <v>39</v>
      </c>
      <c r="U202" s="152" t="s">
        <v>65</v>
      </c>
      <c r="V202" s="135">
        <v>2000</v>
      </c>
      <c r="W202" s="135" t="s">
        <v>45</v>
      </c>
      <c r="X202" s="135">
        <v>2500</v>
      </c>
      <c r="Y202" s="135">
        <v>2561</v>
      </c>
      <c r="Z202" s="135" t="s">
        <v>165</v>
      </c>
      <c r="AA202" s="136">
        <v>0</v>
      </c>
      <c r="AB202" s="135" t="s">
        <v>23</v>
      </c>
      <c r="AC202" s="137">
        <v>6000</v>
      </c>
    </row>
    <row r="203" spans="1:154" ht="12.75" hidden="1" customHeight="1" x14ac:dyDescent="0.25">
      <c r="A203" s="154" t="str">
        <f t="shared" si="3"/>
        <v>1.1-00-2307_233024_233927110</v>
      </c>
      <c r="B203" s="135" t="s">
        <v>295</v>
      </c>
      <c r="C203" s="135" t="s">
        <v>26</v>
      </c>
      <c r="D203" s="136" t="s">
        <v>410</v>
      </c>
      <c r="E203" s="136">
        <v>2</v>
      </c>
      <c r="F203" s="135" t="s">
        <v>327</v>
      </c>
      <c r="G203" s="136">
        <v>2.2999999999999998</v>
      </c>
      <c r="H203" s="135" t="s">
        <v>360</v>
      </c>
      <c r="I203" s="135" t="s">
        <v>358</v>
      </c>
      <c r="J203" s="135" t="s">
        <v>359</v>
      </c>
      <c r="K203" s="135" t="s">
        <v>17</v>
      </c>
      <c r="L203" s="135" t="s">
        <v>307</v>
      </c>
      <c r="M203" s="135">
        <v>3</v>
      </c>
      <c r="N203" s="135" t="s">
        <v>61</v>
      </c>
      <c r="O203" s="135" t="s">
        <v>407</v>
      </c>
      <c r="P203" s="135" t="s">
        <v>347</v>
      </c>
      <c r="Q203" s="152" t="s">
        <v>60</v>
      </c>
      <c r="R203" s="152" t="s">
        <v>353</v>
      </c>
      <c r="S203" s="152" t="s">
        <v>64</v>
      </c>
      <c r="T203" s="152">
        <v>39</v>
      </c>
      <c r="U203" s="152" t="s">
        <v>65</v>
      </c>
      <c r="V203" s="135">
        <v>2000</v>
      </c>
      <c r="W203" s="135" t="s">
        <v>45</v>
      </c>
      <c r="X203" s="135">
        <v>2700</v>
      </c>
      <c r="Y203" s="135">
        <v>2711</v>
      </c>
      <c r="Z203" s="135" t="s">
        <v>149</v>
      </c>
      <c r="AA203" s="136">
        <v>0</v>
      </c>
      <c r="AB203" s="135" t="s">
        <v>23</v>
      </c>
      <c r="AC203" s="137">
        <v>1187100</v>
      </c>
    </row>
    <row r="204" spans="1:154" ht="12.75" hidden="1" customHeight="1" x14ac:dyDescent="0.25">
      <c r="A204" s="154" t="str">
        <f t="shared" si="3"/>
        <v>1.1-00-2307_233024_233927210</v>
      </c>
      <c r="B204" s="135" t="s">
        <v>295</v>
      </c>
      <c r="C204" s="135" t="s">
        <v>26</v>
      </c>
      <c r="D204" s="136" t="s">
        <v>410</v>
      </c>
      <c r="E204" s="136">
        <v>2</v>
      </c>
      <c r="F204" s="135" t="s">
        <v>327</v>
      </c>
      <c r="G204" s="136">
        <v>2.2999999999999998</v>
      </c>
      <c r="H204" s="135" t="s">
        <v>360</v>
      </c>
      <c r="I204" s="135" t="s">
        <v>358</v>
      </c>
      <c r="J204" s="135" t="s">
        <v>359</v>
      </c>
      <c r="K204" s="135" t="s">
        <v>17</v>
      </c>
      <c r="L204" s="135" t="s">
        <v>307</v>
      </c>
      <c r="M204" s="135">
        <v>3</v>
      </c>
      <c r="N204" s="135" t="s">
        <v>61</v>
      </c>
      <c r="O204" s="135" t="s">
        <v>407</v>
      </c>
      <c r="P204" s="135" t="s">
        <v>347</v>
      </c>
      <c r="Q204" s="152" t="s">
        <v>60</v>
      </c>
      <c r="R204" s="152" t="s">
        <v>353</v>
      </c>
      <c r="S204" s="152" t="s">
        <v>64</v>
      </c>
      <c r="T204" s="152">
        <v>39</v>
      </c>
      <c r="U204" s="152" t="s">
        <v>65</v>
      </c>
      <c r="V204" s="135">
        <v>2000</v>
      </c>
      <c r="W204" s="135" t="s">
        <v>45</v>
      </c>
      <c r="X204" s="135">
        <v>2700</v>
      </c>
      <c r="Y204" s="135">
        <v>2721</v>
      </c>
      <c r="Z204" s="135" t="s">
        <v>152</v>
      </c>
      <c r="AA204" s="136">
        <v>0</v>
      </c>
      <c r="AB204" s="135" t="s">
        <v>23</v>
      </c>
      <c r="AC204" s="137">
        <v>442200</v>
      </c>
    </row>
    <row r="205" spans="1:154" ht="12.75" hidden="1" customHeight="1" x14ac:dyDescent="0.25">
      <c r="A205" s="154" t="str">
        <f t="shared" si="3"/>
        <v>1.1-00-2307_233024_233929110</v>
      </c>
      <c r="B205" s="135" t="s">
        <v>295</v>
      </c>
      <c r="C205" s="135" t="s">
        <v>26</v>
      </c>
      <c r="D205" s="136" t="s">
        <v>410</v>
      </c>
      <c r="E205" s="136">
        <v>2</v>
      </c>
      <c r="F205" s="135" t="s">
        <v>327</v>
      </c>
      <c r="G205" s="136">
        <v>2.2999999999999998</v>
      </c>
      <c r="H205" s="135" t="s">
        <v>360</v>
      </c>
      <c r="I205" s="135" t="s">
        <v>358</v>
      </c>
      <c r="J205" s="135" t="s">
        <v>359</v>
      </c>
      <c r="K205" s="135" t="s">
        <v>17</v>
      </c>
      <c r="L205" s="135" t="s">
        <v>307</v>
      </c>
      <c r="M205" s="135">
        <v>3</v>
      </c>
      <c r="N205" s="135" t="s">
        <v>61</v>
      </c>
      <c r="O205" s="135" t="s">
        <v>407</v>
      </c>
      <c r="P205" s="135" t="s">
        <v>347</v>
      </c>
      <c r="Q205" s="152" t="s">
        <v>60</v>
      </c>
      <c r="R205" s="152" t="s">
        <v>353</v>
      </c>
      <c r="S205" s="152" t="s">
        <v>64</v>
      </c>
      <c r="T205" s="152">
        <v>39</v>
      </c>
      <c r="U205" s="152" t="s">
        <v>65</v>
      </c>
      <c r="V205" s="135">
        <v>2000</v>
      </c>
      <c r="W205" s="135" t="s">
        <v>45</v>
      </c>
      <c r="X205" s="135">
        <v>2900</v>
      </c>
      <c r="Y205" s="135">
        <v>2911</v>
      </c>
      <c r="Z205" s="135" t="s">
        <v>156</v>
      </c>
      <c r="AA205" s="136">
        <v>0</v>
      </c>
      <c r="AB205" s="135" t="s">
        <v>23</v>
      </c>
      <c r="AC205" s="137">
        <v>150000</v>
      </c>
    </row>
    <row r="206" spans="1:154" s="142" customFormat="1" ht="12.75" hidden="1" customHeight="1" x14ac:dyDescent="0.25">
      <c r="A206" s="154" t="str">
        <f t="shared" si="3"/>
        <v>1.1-00-2307_233024_233933610</v>
      </c>
      <c r="B206" s="135" t="s">
        <v>295</v>
      </c>
      <c r="C206" s="135" t="s">
        <v>26</v>
      </c>
      <c r="D206" s="136" t="s">
        <v>410</v>
      </c>
      <c r="E206" s="136">
        <v>2</v>
      </c>
      <c r="F206" s="135" t="s">
        <v>327</v>
      </c>
      <c r="G206" s="136">
        <v>2.2999999999999998</v>
      </c>
      <c r="H206" s="135" t="s">
        <v>360</v>
      </c>
      <c r="I206" s="135" t="s">
        <v>358</v>
      </c>
      <c r="J206" s="135" t="s">
        <v>359</v>
      </c>
      <c r="K206" s="135" t="s">
        <v>17</v>
      </c>
      <c r="L206" s="135" t="s">
        <v>307</v>
      </c>
      <c r="M206" s="135">
        <v>3</v>
      </c>
      <c r="N206" s="135" t="s">
        <v>61</v>
      </c>
      <c r="O206" s="135" t="s">
        <v>407</v>
      </c>
      <c r="P206" s="135" t="s">
        <v>347</v>
      </c>
      <c r="Q206" s="152" t="s">
        <v>60</v>
      </c>
      <c r="R206" s="152" t="s">
        <v>353</v>
      </c>
      <c r="S206" s="152" t="s">
        <v>64</v>
      </c>
      <c r="T206" s="152">
        <v>39</v>
      </c>
      <c r="U206" s="152" t="s">
        <v>65</v>
      </c>
      <c r="V206" s="135">
        <v>3000</v>
      </c>
      <c r="W206" s="135" t="s">
        <v>104</v>
      </c>
      <c r="X206" s="135">
        <v>3300</v>
      </c>
      <c r="Y206" s="135">
        <v>3361</v>
      </c>
      <c r="Z206" s="135" t="s">
        <v>201</v>
      </c>
      <c r="AA206" s="136">
        <v>0</v>
      </c>
      <c r="AB206" s="135" t="s">
        <v>23</v>
      </c>
      <c r="AC206" s="137">
        <v>1100000</v>
      </c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  <c r="DK206" s="116"/>
      <c r="DL206" s="116"/>
      <c r="DM206" s="116"/>
      <c r="DN206" s="116"/>
      <c r="DO206" s="116"/>
      <c r="DP206" s="116"/>
      <c r="DQ206" s="116"/>
      <c r="DR206" s="116"/>
      <c r="DS206" s="116"/>
      <c r="DT206" s="116"/>
      <c r="DU206" s="116"/>
      <c r="DV206" s="116"/>
      <c r="DW206" s="116"/>
      <c r="DX206" s="116"/>
      <c r="DY206" s="116"/>
      <c r="DZ206" s="116"/>
      <c r="EA206" s="116"/>
      <c r="EB206" s="116"/>
      <c r="EC206" s="116"/>
      <c r="ED206" s="116"/>
      <c r="EE206" s="116"/>
      <c r="EF206" s="116"/>
      <c r="EG206" s="116"/>
      <c r="EH206" s="116"/>
      <c r="EI206" s="116"/>
      <c r="EJ206" s="116"/>
      <c r="EK206" s="116"/>
      <c r="EL206" s="116"/>
      <c r="EM206" s="116"/>
      <c r="EN206" s="116"/>
      <c r="EO206" s="116"/>
      <c r="EP206" s="116"/>
      <c r="EQ206" s="116"/>
      <c r="ER206" s="116"/>
      <c r="ES206" s="116"/>
      <c r="ET206" s="116"/>
      <c r="EU206" s="116"/>
      <c r="EV206" s="116"/>
      <c r="EW206" s="116"/>
      <c r="EX206" s="116"/>
    </row>
    <row r="207" spans="1:154" ht="12.75" hidden="1" customHeight="1" x14ac:dyDescent="0.25">
      <c r="A207" s="154" t="str">
        <f t="shared" si="3"/>
        <v>1.1-00-2307_233024_233933910</v>
      </c>
      <c r="B207" s="135" t="s">
        <v>295</v>
      </c>
      <c r="C207" s="135" t="s">
        <v>26</v>
      </c>
      <c r="D207" s="136" t="s">
        <v>410</v>
      </c>
      <c r="E207" s="136">
        <v>2</v>
      </c>
      <c r="F207" s="135" t="s">
        <v>327</v>
      </c>
      <c r="G207" s="136">
        <v>2.2999999999999998</v>
      </c>
      <c r="H207" s="135" t="s">
        <v>360</v>
      </c>
      <c r="I207" s="135" t="s">
        <v>358</v>
      </c>
      <c r="J207" s="135" t="s">
        <v>359</v>
      </c>
      <c r="K207" s="135" t="s">
        <v>17</v>
      </c>
      <c r="L207" s="135" t="s">
        <v>307</v>
      </c>
      <c r="M207" s="135">
        <v>3</v>
      </c>
      <c r="N207" s="135" t="s">
        <v>61</v>
      </c>
      <c r="O207" s="135" t="s">
        <v>407</v>
      </c>
      <c r="P207" s="135" t="s">
        <v>347</v>
      </c>
      <c r="Q207" s="152" t="s">
        <v>60</v>
      </c>
      <c r="R207" s="152" t="s">
        <v>353</v>
      </c>
      <c r="S207" s="152" t="s">
        <v>64</v>
      </c>
      <c r="T207" s="152">
        <v>39</v>
      </c>
      <c r="U207" s="152" t="s">
        <v>65</v>
      </c>
      <c r="V207" s="135">
        <v>3000</v>
      </c>
      <c r="W207" s="135" t="s">
        <v>104</v>
      </c>
      <c r="X207" s="135">
        <v>3300</v>
      </c>
      <c r="Y207" s="135">
        <v>3391</v>
      </c>
      <c r="Z207" s="135" t="s">
        <v>202</v>
      </c>
      <c r="AA207" s="136">
        <v>0</v>
      </c>
      <c r="AB207" s="135" t="s">
        <v>23</v>
      </c>
      <c r="AC207" s="137">
        <v>4000000</v>
      </c>
    </row>
    <row r="208" spans="1:154" ht="12.75" hidden="1" customHeight="1" x14ac:dyDescent="0.25">
      <c r="A208" s="154" t="str">
        <f t="shared" si="3"/>
        <v>1.1-00-2307_233024_233935410</v>
      </c>
      <c r="B208" s="135" t="s">
        <v>295</v>
      </c>
      <c r="C208" s="135" t="s">
        <v>26</v>
      </c>
      <c r="D208" s="136" t="s">
        <v>410</v>
      </c>
      <c r="E208" s="136">
        <v>2</v>
      </c>
      <c r="F208" s="135" t="s">
        <v>327</v>
      </c>
      <c r="G208" s="136">
        <v>2.2999999999999998</v>
      </c>
      <c r="H208" s="135" t="s">
        <v>360</v>
      </c>
      <c r="I208" s="135" t="s">
        <v>358</v>
      </c>
      <c r="J208" s="135" t="s">
        <v>359</v>
      </c>
      <c r="K208" s="135" t="s">
        <v>17</v>
      </c>
      <c r="L208" s="135" t="s">
        <v>307</v>
      </c>
      <c r="M208" s="135">
        <v>3</v>
      </c>
      <c r="N208" s="135" t="s">
        <v>61</v>
      </c>
      <c r="O208" s="135" t="s">
        <v>407</v>
      </c>
      <c r="P208" s="135" t="s">
        <v>347</v>
      </c>
      <c r="Q208" s="152" t="s">
        <v>60</v>
      </c>
      <c r="R208" s="152" t="s">
        <v>353</v>
      </c>
      <c r="S208" s="152" t="s">
        <v>64</v>
      </c>
      <c r="T208" s="152">
        <v>39</v>
      </c>
      <c r="U208" s="152" t="s">
        <v>65</v>
      </c>
      <c r="V208" s="135">
        <v>3000</v>
      </c>
      <c r="W208" s="135" t="s">
        <v>104</v>
      </c>
      <c r="X208" s="135">
        <v>3500</v>
      </c>
      <c r="Y208" s="135">
        <v>3541</v>
      </c>
      <c r="Z208" s="135" t="s">
        <v>205</v>
      </c>
      <c r="AA208" s="136">
        <v>0</v>
      </c>
      <c r="AB208" s="135" t="s">
        <v>23</v>
      </c>
      <c r="AC208" s="137">
        <v>650000</v>
      </c>
    </row>
    <row r="209" spans="1:154" ht="12.75" hidden="1" customHeight="1" x14ac:dyDescent="0.25">
      <c r="A209" s="154" t="str">
        <f t="shared" si="3"/>
        <v>1.1-00-2307_233024_233935610</v>
      </c>
      <c r="B209" s="135" t="s">
        <v>295</v>
      </c>
      <c r="C209" s="135" t="s">
        <v>26</v>
      </c>
      <c r="D209" s="136" t="s">
        <v>410</v>
      </c>
      <c r="E209" s="136">
        <v>2</v>
      </c>
      <c r="F209" s="135" t="s">
        <v>327</v>
      </c>
      <c r="G209" s="136">
        <v>2.2999999999999998</v>
      </c>
      <c r="H209" s="135" t="s">
        <v>360</v>
      </c>
      <c r="I209" s="135" t="s">
        <v>358</v>
      </c>
      <c r="J209" s="135" t="s">
        <v>359</v>
      </c>
      <c r="K209" s="135" t="s">
        <v>17</v>
      </c>
      <c r="L209" s="135" t="s">
        <v>307</v>
      </c>
      <c r="M209" s="135">
        <v>3</v>
      </c>
      <c r="N209" s="135" t="s">
        <v>61</v>
      </c>
      <c r="O209" s="135" t="s">
        <v>407</v>
      </c>
      <c r="P209" s="135" t="s">
        <v>347</v>
      </c>
      <c r="Q209" s="152" t="s">
        <v>60</v>
      </c>
      <c r="R209" s="152" t="s">
        <v>353</v>
      </c>
      <c r="S209" s="152" t="s">
        <v>64</v>
      </c>
      <c r="T209" s="152">
        <v>39</v>
      </c>
      <c r="U209" s="152" t="s">
        <v>65</v>
      </c>
      <c r="V209" s="135">
        <v>3000</v>
      </c>
      <c r="W209" s="135" t="s">
        <v>104</v>
      </c>
      <c r="X209" s="135">
        <v>3500</v>
      </c>
      <c r="Y209" s="135">
        <v>3561</v>
      </c>
      <c r="Z209" s="135" t="s">
        <v>207</v>
      </c>
      <c r="AA209" s="136">
        <v>0</v>
      </c>
      <c r="AB209" s="135" t="s">
        <v>23</v>
      </c>
      <c r="AC209" s="137">
        <v>10000</v>
      </c>
    </row>
    <row r="210" spans="1:154" ht="12.75" hidden="1" customHeight="1" x14ac:dyDescent="0.25">
      <c r="A210" s="154" t="str">
        <f t="shared" si="3"/>
        <v>1.1-00-2307_233024_233935810</v>
      </c>
      <c r="B210" s="135" t="s">
        <v>295</v>
      </c>
      <c r="C210" s="135" t="s">
        <v>26</v>
      </c>
      <c r="D210" s="136" t="s">
        <v>410</v>
      </c>
      <c r="E210" s="136">
        <v>2</v>
      </c>
      <c r="F210" s="135" t="s">
        <v>327</v>
      </c>
      <c r="G210" s="136">
        <v>2.2999999999999998</v>
      </c>
      <c r="H210" s="135" t="s">
        <v>360</v>
      </c>
      <c r="I210" s="135" t="s">
        <v>358</v>
      </c>
      <c r="J210" s="135" t="s">
        <v>359</v>
      </c>
      <c r="K210" s="135" t="s">
        <v>17</v>
      </c>
      <c r="L210" s="135" t="s">
        <v>307</v>
      </c>
      <c r="M210" s="135">
        <v>3</v>
      </c>
      <c r="N210" s="135" t="s">
        <v>61</v>
      </c>
      <c r="O210" s="135" t="s">
        <v>407</v>
      </c>
      <c r="P210" s="135" t="s">
        <v>347</v>
      </c>
      <c r="Q210" s="152" t="s">
        <v>60</v>
      </c>
      <c r="R210" s="152" t="s">
        <v>353</v>
      </c>
      <c r="S210" s="152" t="s">
        <v>64</v>
      </c>
      <c r="T210" s="152">
        <v>39</v>
      </c>
      <c r="U210" s="152" t="s">
        <v>65</v>
      </c>
      <c r="V210" s="135">
        <v>3000</v>
      </c>
      <c r="W210" s="135" t="s">
        <v>104</v>
      </c>
      <c r="X210" s="135">
        <v>3500</v>
      </c>
      <c r="Y210" s="135">
        <v>3581</v>
      </c>
      <c r="Z210" s="135" t="s">
        <v>154</v>
      </c>
      <c r="AA210" s="136">
        <v>0</v>
      </c>
      <c r="AB210" s="135" t="s">
        <v>23</v>
      </c>
      <c r="AC210" s="137">
        <v>1000000</v>
      </c>
    </row>
    <row r="211" spans="1:154" ht="12.75" hidden="1" customHeight="1" x14ac:dyDescent="0.25">
      <c r="A211" s="154" t="str">
        <f t="shared" si="3"/>
        <v>1.1-00-2307_233024_233953110</v>
      </c>
      <c r="B211" s="135" t="s">
        <v>295</v>
      </c>
      <c r="C211" s="135" t="s">
        <v>26</v>
      </c>
      <c r="D211" s="136" t="s">
        <v>410</v>
      </c>
      <c r="E211" s="136">
        <v>2</v>
      </c>
      <c r="F211" s="135" t="s">
        <v>327</v>
      </c>
      <c r="G211" s="136">
        <v>2.2999999999999998</v>
      </c>
      <c r="H211" s="135" t="s">
        <v>360</v>
      </c>
      <c r="I211" s="135" t="s">
        <v>358</v>
      </c>
      <c r="J211" s="135" t="s">
        <v>359</v>
      </c>
      <c r="K211" s="135" t="s">
        <v>17</v>
      </c>
      <c r="L211" s="135" t="s">
        <v>307</v>
      </c>
      <c r="M211" s="135">
        <v>3</v>
      </c>
      <c r="N211" s="135" t="s">
        <v>61</v>
      </c>
      <c r="O211" s="135" t="s">
        <v>406</v>
      </c>
      <c r="P211" s="135" t="s">
        <v>347</v>
      </c>
      <c r="Q211" s="152" t="s">
        <v>60</v>
      </c>
      <c r="R211" s="152" t="s">
        <v>353</v>
      </c>
      <c r="S211" s="152" t="s">
        <v>64</v>
      </c>
      <c r="T211" s="152">
        <v>39</v>
      </c>
      <c r="U211" s="152" t="s">
        <v>65</v>
      </c>
      <c r="V211" s="135">
        <v>5000</v>
      </c>
      <c r="W211" s="135" t="s">
        <v>183</v>
      </c>
      <c r="X211" s="135">
        <v>5300</v>
      </c>
      <c r="Y211" s="135">
        <v>5311</v>
      </c>
      <c r="Z211" s="135" t="s">
        <v>214</v>
      </c>
      <c r="AA211" s="136">
        <v>0</v>
      </c>
      <c r="AB211" s="135" t="s">
        <v>23</v>
      </c>
      <c r="AC211" s="137">
        <v>3966039</v>
      </c>
    </row>
    <row r="212" spans="1:154" ht="12.75" hidden="1" customHeight="1" x14ac:dyDescent="0.25">
      <c r="A212" s="154" t="str">
        <f t="shared" si="3"/>
        <v>1.1-00-2307_233024_233953210</v>
      </c>
      <c r="B212" s="135" t="s">
        <v>295</v>
      </c>
      <c r="C212" s="135" t="s">
        <v>26</v>
      </c>
      <c r="D212" s="136" t="s">
        <v>410</v>
      </c>
      <c r="E212" s="136">
        <v>2</v>
      </c>
      <c r="F212" s="135" t="s">
        <v>327</v>
      </c>
      <c r="G212" s="136">
        <v>2.2999999999999998</v>
      </c>
      <c r="H212" s="135" t="s">
        <v>360</v>
      </c>
      <c r="I212" s="135" t="s">
        <v>358</v>
      </c>
      <c r="J212" s="135" t="s">
        <v>359</v>
      </c>
      <c r="K212" s="135" t="s">
        <v>17</v>
      </c>
      <c r="L212" s="135" t="s">
        <v>307</v>
      </c>
      <c r="M212" s="135">
        <v>3</v>
      </c>
      <c r="N212" s="135" t="s">
        <v>61</v>
      </c>
      <c r="O212" s="135" t="s">
        <v>406</v>
      </c>
      <c r="P212" s="135" t="s">
        <v>347</v>
      </c>
      <c r="Q212" s="152" t="s">
        <v>60</v>
      </c>
      <c r="R212" s="152" t="s">
        <v>353</v>
      </c>
      <c r="S212" s="152" t="s">
        <v>64</v>
      </c>
      <c r="T212" s="152">
        <v>39</v>
      </c>
      <c r="U212" s="152" t="s">
        <v>65</v>
      </c>
      <c r="V212" s="135">
        <v>5000</v>
      </c>
      <c r="W212" s="135" t="s">
        <v>183</v>
      </c>
      <c r="X212" s="135">
        <v>5300</v>
      </c>
      <c r="Y212" s="135">
        <v>5321</v>
      </c>
      <c r="Z212" s="135" t="s">
        <v>215</v>
      </c>
      <c r="AA212" s="136">
        <v>0</v>
      </c>
      <c r="AB212" s="135" t="s">
        <v>23</v>
      </c>
      <c r="AC212" s="137">
        <v>1005112</v>
      </c>
    </row>
    <row r="213" spans="1:154" s="143" customFormat="1" ht="12.75" hidden="1" customHeight="1" x14ac:dyDescent="0.25">
      <c r="A213" s="154" t="str">
        <f t="shared" si="3"/>
        <v>1.1-00-2307_233024_233956210</v>
      </c>
      <c r="B213" s="135" t="s">
        <v>295</v>
      </c>
      <c r="C213" s="135" t="s">
        <v>26</v>
      </c>
      <c r="D213" s="136" t="s">
        <v>410</v>
      </c>
      <c r="E213" s="136">
        <v>2</v>
      </c>
      <c r="F213" s="135" t="s">
        <v>327</v>
      </c>
      <c r="G213" s="136">
        <v>2.2999999999999998</v>
      </c>
      <c r="H213" s="135" t="s">
        <v>360</v>
      </c>
      <c r="I213" s="135" t="s">
        <v>358</v>
      </c>
      <c r="J213" s="135" t="s">
        <v>359</v>
      </c>
      <c r="K213" s="135" t="s">
        <v>17</v>
      </c>
      <c r="L213" s="135" t="s">
        <v>307</v>
      </c>
      <c r="M213" s="135">
        <v>3</v>
      </c>
      <c r="N213" s="135" t="s">
        <v>61</v>
      </c>
      <c r="O213" s="135" t="s">
        <v>406</v>
      </c>
      <c r="P213" s="135" t="s">
        <v>347</v>
      </c>
      <c r="Q213" s="152" t="s">
        <v>60</v>
      </c>
      <c r="R213" s="152" t="s">
        <v>353</v>
      </c>
      <c r="S213" s="152" t="s">
        <v>64</v>
      </c>
      <c r="T213" s="152">
        <v>39</v>
      </c>
      <c r="U213" s="152" t="s">
        <v>65</v>
      </c>
      <c r="V213" s="135">
        <v>5000</v>
      </c>
      <c r="W213" s="135" t="s">
        <v>183</v>
      </c>
      <c r="X213" s="135">
        <v>5600</v>
      </c>
      <c r="Y213" s="135">
        <v>5621</v>
      </c>
      <c r="Z213" s="135" t="s">
        <v>219</v>
      </c>
      <c r="AA213" s="136">
        <v>0</v>
      </c>
      <c r="AB213" s="135" t="s">
        <v>23</v>
      </c>
      <c r="AC213" s="137">
        <v>90000</v>
      </c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  <c r="CJ213" s="116"/>
      <c r="CK213" s="116"/>
      <c r="CL213" s="116"/>
      <c r="CM213" s="116"/>
      <c r="CN213" s="116"/>
      <c r="CO213" s="116"/>
      <c r="CP213" s="116"/>
      <c r="CQ213" s="116"/>
      <c r="CR213" s="116"/>
      <c r="CS213" s="116"/>
      <c r="CT213" s="116"/>
      <c r="CU213" s="116"/>
      <c r="CV213" s="116"/>
      <c r="CW213" s="116"/>
      <c r="CX213" s="116"/>
      <c r="CY213" s="116"/>
      <c r="CZ213" s="116"/>
      <c r="DA213" s="116"/>
      <c r="DB213" s="116"/>
      <c r="DC213" s="116"/>
      <c r="DD213" s="116"/>
      <c r="DE213" s="116"/>
      <c r="DF213" s="116"/>
      <c r="DG213" s="116"/>
      <c r="DH213" s="116"/>
      <c r="DI213" s="116"/>
      <c r="DJ213" s="116"/>
      <c r="DK213" s="116"/>
      <c r="DL213" s="116"/>
      <c r="DM213" s="116"/>
      <c r="DN213" s="116"/>
      <c r="DO213" s="116"/>
      <c r="DP213" s="116"/>
      <c r="DQ213" s="116"/>
      <c r="DR213" s="116"/>
      <c r="DS213" s="116"/>
      <c r="DT213" s="116"/>
      <c r="DU213" s="116"/>
      <c r="DV213" s="116"/>
      <c r="DW213" s="116"/>
      <c r="DX213" s="116"/>
      <c r="DY213" s="116"/>
      <c r="DZ213" s="116"/>
      <c r="EA213" s="116"/>
      <c r="EB213" s="116"/>
      <c r="EC213" s="116"/>
      <c r="ED213" s="116"/>
      <c r="EE213" s="116"/>
      <c r="EF213" s="116"/>
      <c r="EG213" s="116"/>
      <c r="EH213" s="116"/>
      <c r="EI213" s="116"/>
      <c r="EJ213" s="116"/>
      <c r="EK213" s="116"/>
      <c r="EL213" s="116"/>
      <c r="EM213" s="116"/>
      <c r="EN213" s="116"/>
      <c r="EO213" s="116"/>
      <c r="EP213" s="116"/>
      <c r="EQ213" s="116"/>
      <c r="ER213" s="116"/>
      <c r="ES213" s="116"/>
      <c r="ET213" s="116"/>
      <c r="EU213" s="116"/>
      <c r="EV213" s="116"/>
      <c r="EW213" s="116"/>
      <c r="EX213" s="116"/>
    </row>
    <row r="214" spans="1:154" ht="12.75" hidden="1" customHeight="1" x14ac:dyDescent="0.25">
      <c r="A214" s="154" t="str">
        <f t="shared" si="3"/>
        <v>1.1-00-2307_233024_233956610</v>
      </c>
      <c r="B214" s="135" t="s">
        <v>295</v>
      </c>
      <c r="C214" s="135" t="s">
        <v>26</v>
      </c>
      <c r="D214" s="136" t="s">
        <v>410</v>
      </c>
      <c r="E214" s="136">
        <v>2</v>
      </c>
      <c r="F214" s="135" t="s">
        <v>327</v>
      </c>
      <c r="G214" s="136">
        <v>2.2999999999999998</v>
      </c>
      <c r="H214" s="135" t="s">
        <v>360</v>
      </c>
      <c r="I214" s="135" t="s">
        <v>358</v>
      </c>
      <c r="J214" s="135" t="s">
        <v>359</v>
      </c>
      <c r="K214" s="135" t="s">
        <v>17</v>
      </c>
      <c r="L214" s="135" t="s">
        <v>307</v>
      </c>
      <c r="M214" s="135">
        <v>3</v>
      </c>
      <c r="N214" s="135" t="s">
        <v>61</v>
      </c>
      <c r="O214" s="135" t="s">
        <v>406</v>
      </c>
      <c r="P214" s="135" t="s">
        <v>347</v>
      </c>
      <c r="Q214" s="152" t="s">
        <v>60</v>
      </c>
      <c r="R214" s="152" t="s">
        <v>353</v>
      </c>
      <c r="S214" s="152" t="s">
        <v>64</v>
      </c>
      <c r="T214" s="152">
        <v>39</v>
      </c>
      <c r="U214" s="152" t="s">
        <v>65</v>
      </c>
      <c r="V214" s="135">
        <v>5000</v>
      </c>
      <c r="W214" s="135" t="s">
        <v>183</v>
      </c>
      <c r="X214" s="135">
        <v>5600</v>
      </c>
      <c r="Y214" s="135">
        <v>5661</v>
      </c>
      <c r="Z214" s="135" t="s">
        <v>227</v>
      </c>
      <c r="AA214" s="136">
        <v>0</v>
      </c>
      <c r="AB214" s="135" t="s">
        <v>23</v>
      </c>
      <c r="AC214" s="137">
        <v>581805</v>
      </c>
    </row>
    <row r="215" spans="1:154" ht="12.75" hidden="1" customHeight="1" x14ac:dyDescent="0.25">
      <c r="A215" s="154" t="str">
        <f t="shared" si="3"/>
        <v>1.1-00-2307_233024_233956910</v>
      </c>
      <c r="B215" s="135" t="s">
        <v>295</v>
      </c>
      <c r="C215" s="135" t="s">
        <v>26</v>
      </c>
      <c r="D215" s="136" t="s">
        <v>410</v>
      </c>
      <c r="E215" s="136">
        <v>2</v>
      </c>
      <c r="F215" s="135" t="s">
        <v>327</v>
      </c>
      <c r="G215" s="136">
        <v>2.2999999999999998</v>
      </c>
      <c r="H215" s="135" t="s">
        <v>360</v>
      </c>
      <c r="I215" s="135" t="s">
        <v>358</v>
      </c>
      <c r="J215" s="135" t="s">
        <v>359</v>
      </c>
      <c r="K215" s="135" t="s">
        <v>17</v>
      </c>
      <c r="L215" s="135" t="s">
        <v>307</v>
      </c>
      <c r="M215" s="135">
        <v>3</v>
      </c>
      <c r="N215" s="135" t="s">
        <v>61</v>
      </c>
      <c r="O215" s="135" t="s">
        <v>406</v>
      </c>
      <c r="P215" s="135" t="s">
        <v>347</v>
      </c>
      <c r="Q215" s="152" t="s">
        <v>60</v>
      </c>
      <c r="R215" s="152" t="s">
        <v>353</v>
      </c>
      <c r="S215" s="152" t="s">
        <v>64</v>
      </c>
      <c r="T215" s="152">
        <v>39</v>
      </c>
      <c r="U215" s="152" t="s">
        <v>65</v>
      </c>
      <c r="V215" s="135">
        <v>5000</v>
      </c>
      <c r="W215" s="135" t="s">
        <v>183</v>
      </c>
      <c r="X215" s="135">
        <v>5600</v>
      </c>
      <c r="Y215" s="135">
        <v>5691</v>
      </c>
      <c r="Z215" s="135" t="s">
        <v>200</v>
      </c>
      <c r="AA215" s="136">
        <v>0</v>
      </c>
      <c r="AB215" s="135" t="s">
        <v>23</v>
      </c>
      <c r="AC215" s="137">
        <v>92000</v>
      </c>
    </row>
    <row r="216" spans="1:154" ht="12.75" hidden="1" customHeight="1" x14ac:dyDescent="0.25">
      <c r="A216" s="154" t="str">
        <f t="shared" si="3"/>
        <v>1.1-00-2308_237025_234031810</v>
      </c>
      <c r="B216" s="135" t="s">
        <v>295</v>
      </c>
      <c r="C216" s="135" t="s">
        <v>26</v>
      </c>
      <c r="D216" s="136" t="s">
        <v>410</v>
      </c>
      <c r="E216" s="136">
        <v>1</v>
      </c>
      <c r="F216" s="135" t="s">
        <v>313</v>
      </c>
      <c r="G216" s="136">
        <v>1.7</v>
      </c>
      <c r="H216" s="135" t="s">
        <v>326</v>
      </c>
      <c r="I216" s="135" t="s">
        <v>66</v>
      </c>
      <c r="J216" s="135" t="s">
        <v>67</v>
      </c>
      <c r="K216" s="135" t="s">
        <v>51</v>
      </c>
      <c r="L216" s="135" t="s">
        <v>323</v>
      </c>
      <c r="M216" s="135">
        <v>7</v>
      </c>
      <c r="N216" s="135" t="s">
        <v>69</v>
      </c>
      <c r="O216" s="135" t="s">
        <v>407</v>
      </c>
      <c r="P216" s="135" t="s">
        <v>365</v>
      </c>
      <c r="Q216" s="152" t="s">
        <v>68</v>
      </c>
      <c r="R216" s="152" t="s">
        <v>354</v>
      </c>
      <c r="S216" s="152" t="s">
        <v>1071</v>
      </c>
      <c r="T216" s="152">
        <v>40</v>
      </c>
      <c r="U216" s="152" t="s">
        <v>177</v>
      </c>
      <c r="V216" s="135">
        <v>3000</v>
      </c>
      <c r="W216" s="135" t="s">
        <v>104</v>
      </c>
      <c r="X216" s="135">
        <v>3100</v>
      </c>
      <c r="Y216" s="135">
        <v>3181</v>
      </c>
      <c r="Z216" s="135" t="s">
        <v>195</v>
      </c>
      <c r="AA216" s="136">
        <v>0</v>
      </c>
      <c r="AB216" s="135" t="s">
        <v>23</v>
      </c>
      <c r="AC216" s="137">
        <v>10000</v>
      </c>
    </row>
    <row r="217" spans="1:154" ht="12.75" hidden="1" customHeight="1" x14ac:dyDescent="0.25">
      <c r="A217" s="154" t="str">
        <f t="shared" si="3"/>
        <v>2.5-02-2308_237025_234033410</v>
      </c>
      <c r="B217" s="135" t="s">
        <v>292</v>
      </c>
      <c r="C217" s="135" t="s">
        <v>289</v>
      </c>
      <c r="D217" s="136" t="s">
        <v>409</v>
      </c>
      <c r="E217" s="136">
        <v>1</v>
      </c>
      <c r="F217" s="135" t="s">
        <v>313</v>
      </c>
      <c r="G217" s="136">
        <v>1.7</v>
      </c>
      <c r="H217" s="135" t="s">
        <v>326</v>
      </c>
      <c r="I217" s="135" t="s">
        <v>66</v>
      </c>
      <c r="J217" s="135" t="s">
        <v>67</v>
      </c>
      <c r="K217" s="135" t="s">
        <v>51</v>
      </c>
      <c r="L217" s="135" t="s">
        <v>323</v>
      </c>
      <c r="M217" s="135">
        <v>7</v>
      </c>
      <c r="N217" s="135" t="s">
        <v>69</v>
      </c>
      <c r="O217" s="135" t="s">
        <v>407</v>
      </c>
      <c r="P217" s="135" t="s">
        <v>365</v>
      </c>
      <c r="Q217" s="152" t="s">
        <v>68</v>
      </c>
      <c r="R217" s="152" t="s">
        <v>354</v>
      </c>
      <c r="S217" s="152" t="s">
        <v>1071</v>
      </c>
      <c r="T217" s="152">
        <v>40</v>
      </c>
      <c r="U217" s="152" t="s">
        <v>177</v>
      </c>
      <c r="V217" s="135">
        <v>3000</v>
      </c>
      <c r="W217" s="135" t="s">
        <v>104</v>
      </c>
      <c r="X217" s="135">
        <v>3300</v>
      </c>
      <c r="Y217" s="135">
        <v>3341</v>
      </c>
      <c r="Z217" s="135" t="s">
        <v>209</v>
      </c>
      <c r="AA217" s="136">
        <v>0</v>
      </c>
      <c r="AB217" s="135" t="s">
        <v>23</v>
      </c>
      <c r="AC217" s="137">
        <v>3000000</v>
      </c>
    </row>
    <row r="218" spans="1:154" ht="12.75" hidden="1" customHeight="1" x14ac:dyDescent="0.25">
      <c r="A218" s="154" t="str">
        <f t="shared" si="3"/>
        <v>1.1-00-2308_237025_234039410</v>
      </c>
      <c r="B218" s="135" t="s">
        <v>295</v>
      </c>
      <c r="C218" s="135" t="s">
        <v>26</v>
      </c>
      <c r="D218" s="136" t="s">
        <v>410</v>
      </c>
      <c r="E218" s="136">
        <v>1</v>
      </c>
      <c r="F218" s="135" t="s">
        <v>313</v>
      </c>
      <c r="G218" s="136">
        <v>1.7</v>
      </c>
      <c r="H218" s="135" t="s">
        <v>326</v>
      </c>
      <c r="I218" s="135" t="s">
        <v>66</v>
      </c>
      <c r="J218" s="135" t="s">
        <v>67</v>
      </c>
      <c r="K218" s="135" t="s">
        <v>51</v>
      </c>
      <c r="L218" s="135" t="s">
        <v>323</v>
      </c>
      <c r="M218" s="135">
        <v>7</v>
      </c>
      <c r="N218" s="135" t="s">
        <v>69</v>
      </c>
      <c r="O218" s="135" t="s">
        <v>407</v>
      </c>
      <c r="P218" s="135" t="s">
        <v>365</v>
      </c>
      <c r="Q218" s="152" t="s">
        <v>68</v>
      </c>
      <c r="R218" s="152" t="s">
        <v>354</v>
      </c>
      <c r="S218" s="152" t="s">
        <v>1071</v>
      </c>
      <c r="T218" s="152">
        <v>40</v>
      </c>
      <c r="U218" s="152" t="s">
        <v>177</v>
      </c>
      <c r="V218" s="135">
        <v>3000</v>
      </c>
      <c r="W218" s="135" t="s">
        <v>104</v>
      </c>
      <c r="X218" s="135">
        <v>3900</v>
      </c>
      <c r="Y218" s="135">
        <v>3941</v>
      </c>
      <c r="Z218" s="135" t="s">
        <v>243</v>
      </c>
      <c r="AA218" s="136">
        <v>0</v>
      </c>
      <c r="AB218" s="135" t="s">
        <v>23</v>
      </c>
      <c r="AC218" s="137">
        <v>35000</v>
      </c>
    </row>
    <row r="219" spans="1:154" ht="12.75" hidden="1" customHeight="1" x14ac:dyDescent="0.25">
      <c r="A219" s="154" t="str">
        <f t="shared" si="3"/>
        <v>1.1-00-2308_237025_234122110</v>
      </c>
      <c r="B219" s="135" t="s">
        <v>295</v>
      </c>
      <c r="C219" s="135" t="s">
        <v>26</v>
      </c>
      <c r="D219" s="136" t="s">
        <v>410</v>
      </c>
      <c r="E219" s="136">
        <v>1</v>
      </c>
      <c r="F219" s="135" t="s">
        <v>313</v>
      </c>
      <c r="G219" s="136">
        <v>1.7</v>
      </c>
      <c r="H219" s="135" t="s">
        <v>326</v>
      </c>
      <c r="I219" s="135" t="s">
        <v>66</v>
      </c>
      <c r="J219" s="135" t="s">
        <v>67</v>
      </c>
      <c r="K219" s="135" t="s">
        <v>51</v>
      </c>
      <c r="L219" s="135" t="s">
        <v>323</v>
      </c>
      <c r="M219" s="135">
        <v>7</v>
      </c>
      <c r="N219" s="135" t="s">
        <v>69</v>
      </c>
      <c r="O219" s="135" t="s">
        <v>407</v>
      </c>
      <c r="P219" s="135" t="s">
        <v>365</v>
      </c>
      <c r="Q219" s="152" t="s">
        <v>68</v>
      </c>
      <c r="R219" s="152" t="s">
        <v>354</v>
      </c>
      <c r="S219" s="152" t="s">
        <v>1071</v>
      </c>
      <c r="T219" s="152">
        <v>41</v>
      </c>
      <c r="U219" s="152" t="s">
        <v>70</v>
      </c>
      <c r="V219" s="135">
        <v>2000</v>
      </c>
      <c r="W219" s="135" t="s">
        <v>45</v>
      </c>
      <c r="X219" s="135">
        <v>2200</v>
      </c>
      <c r="Y219" s="135">
        <v>2211</v>
      </c>
      <c r="Z219" s="135" t="s">
        <v>96</v>
      </c>
      <c r="AA219" s="136">
        <v>0</v>
      </c>
      <c r="AB219" s="135" t="s">
        <v>23</v>
      </c>
      <c r="AC219" s="137">
        <v>369158</v>
      </c>
    </row>
    <row r="220" spans="1:154" ht="12.75" hidden="1" customHeight="1" x14ac:dyDescent="0.25">
      <c r="A220" s="154" t="str">
        <f t="shared" si="3"/>
        <v>1.1-00-2308_237025_234127110</v>
      </c>
      <c r="B220" s="135" t="s">
        <v>295</v>
      </c>
      <c r="C220" s="135" t="s">
        <v>26</v>
      </c>
      <c r="D220" s="136" t="s">
        <v>410</v>
      </c>
      <c r="E220" s="136">
        <v>1</v>
      </c>
      <c r="F220" s="135" t="s">
        <v>313</v>
      </c>
      <c r="G220" s="136">
        <v>1.7</v>
      </c>
      <c r="H220" s="135" t="s">
        <v>326</v>
      </c>
      <c r="I220" s="135" t="s">
        <v>66</v>
      </c>
      <c r="J220" s="135" t="s">
        <v>67</v>
      </c>
      <c r="K220" s="135" t="s">
        <v>51</v>
      </c>
      <c r="L220" s="135" t="s">
        <v>323</v>
      </c>
      <c r="M220" s="135">
        <v>7</v>
      </c>
      <c r="N220" s="135" t="s">
        <v>69</v>
      </c>
      <c r="O220" s="135" t="s">
        <v>407</v>
      </c>
      <c r="P220" s="135" t="s">
        <v>365</v>
      </c>
      <c r="Q220" s="152" t="s">
        <v>68</v>
      </c>
      <c r="R220" s="152" t="s">
        <v>354</v>
      </c>
      <c r="S220" s="152" t="s">
        <v>1071</v>
      </c>
      <c r="T220" s="152">
        <v>41</v>
      </c>
      <c r="U220" s="152" t="s">
        <v>70</v>
      </c>
      <c r="V220" s="135">
        <v>2000</v>
      </c>
      <c r="W220" s="135" t="s">
        <v>45</v>
      </c>
      <c r="X220" s="135">
        <v>2700</v>
      </c>
      <c r="Y220" s="135">
        <v>2711</v>
      </c>
      <c r="Z220" s="135" t="s">
        <v>149</v>
      </c>
      <c r="AA220" s="136">
        <v>0</v>
      </c>
      <c r="AB220" s="135" t="s">
        <v>23</v>
      </c>
      <c r="AC220" s="137">
        <v>1300000</v>
      </c>
    </row>
    <row r="221" spans="1:154" ht="12.75" hidden="1" customHeight="1" x14ac:dyDescent="0.25">
      <c r="A221" s="154" t="str">
        <f t="shared" si="3"/>
        <v>1.1-00-2308_237025_234128210</v>
      </c>
      <c r="B221" s="135" t="s">
        <v>295</v>
      </c>
      <c r="C221" s="135" t="s">
        <v>26</v>
      </c>
      <c r="D221" s="136" t="s">
        <v>410</v>
      </c>
      <c r="E221" s="136">
        <v>1</v>
      </c>
      <c r="F221" s="135" t="s">
        <v>313</v>
      </c>
      <c r="G221" s="136">
        <v>1.7</v>
      </c>
      <c r="H221" s="135" t="s">
        <v>326</v>
      </c>
      <c r="I221" s="135" t="s">
        <v>66</v>
      </c>
      <c r="J221" s="135" t="s">
        <v>67</v>
      </c>
      <c r="K221" s="135" t="s">
        <v>51</v>
      </c>
      <c r="L221" s="135" t="s">
        <v>323</v>
      </c>
      <c r="M221" s="135">
        <v>7</v>
      </c>
      <c r="N221" s="135" t="s">
        <v>69</v>
      </c>
      <c r="O221" s="135" t="s">
        <v>407</v>
      </c>
      <c r="P221" s="135" t="s">
        <v>365</v>
      </c>
      <c r="Q221" s="152" t="s">
        <v>68</v>
      </c>
      <c r="R221" s="152" t="s">
        <v>354</v>
      </c>
      <c r="S221" s="152" t="s">
        <v>1071</v>
      </c>
      <c r="T221" s="152">
        <v>41</v>
      </c>
      <c r="U221" s="152" t="s">
        <v>70</v>
      </c>
      <c r="V221" s="135">
        <v>2000</v>
      </c>
      <c r="W221" s="135" t="s">
        <v>45</v>
      </c>
      <c r="X221" s="135">
        <v>2800</v>
      </c>
      <c r="Y221" s="135">
        <v>2821</v>
      </c>
      <c r="Z221" s="135" t="s">
        <v>176</v>
      </c>
      <c r="AA221" s="136">
        <v>0</v>
      </c>
      <c r="AB221" s="135" t="s">
        <v>23</v>
      </c>
      <c r="AC221" s="137">
        <v>900000</v>
      </c>
    </row>
    <row r="222" spans="1:154" ht="12.75" hidden="1" customHeight="1" x14ac:dyDescent="0.25">
      <c r="A222" s="154" t="str">
        <f t="shared" si="3"/>
        <v>2.5-02-2308_237025_234128310</v>
      </c>
      <c r="B222" s="135" t="s">
        <v>292</v>
      </c>
      <c r="C222" s="135" t="s">
        <v>289</v>
      </c>
      <c r="D222" s="136" t="s">
        <v>409</v>
      </c>
      <c r="E222" s="136">
        <v>1</v>
      </c>
      <c r="F222" s="135" t="s">
        <v>313</v>
      </c>
      <c r="G222" s="136">
        <v>1.7</v>
      </c>
      <c r="H222" s="135" t="s">
        <v>326</v>
      </c>
      <c r="I222" s="135" t="s">
        <v>66</v>
      </c>
      <c r="J222" s="135" t="s">
        <v>67</v>
      </c>
      <c r="K222" s="135" t="s">
        <v>51</v>
      </c>
      <c r="L222" s="135" t="s">
        <v>323</v>
      </c>
      <c r="M222" s="135">
        <v>7</v>
      </c>
      <c r="N222" s="135" t="s">
        <v>69</v>
      </c>
      <c r="O222" s="135" t="s">
        <v>407</v>
      </c>
      <c r="P222" s="135" t="s">
        <v>365</v>
      </c>
      <c r="Q222" s="152" t="s">
        <v>68</v>
      </c>
      <c r="R222" s="152" t="s">
        <v>354</v>
      </c>
      <c r="S222" s="152" t="s">
        <v>1071</v>
      </c>
      <c r="T222" s="152">
        <v>41</v>
      </c>
      <c r="U222" s="152" t="s">
        <v>70</v>
      </c>
      <c r="V222" s="135">
        <v>2000</v>
      </c>
      <c r="W222" s="135" t="s">
        <v>45</v>
      </c>
      <c r="X222" s="135">
        <v>2800</v>
      </c>
      <c r="Y222" s="135">
        <v>2831</v>
      </c>
      <c r="Z222" s="135" t="s">
        <v>178</v>
      </c>
      <c r="AA222" s="136">
        <v>0</v>
      </c>
      <c r="AB222" s="135" t="s">
        <v>23</v>
      </c>
      <c r="AC222" s="137">
        <v>3100000</v>
      </c>
    </row>
    <row r="223" spans="1:154" ht="12.75" hidden="1" customHeight="1" x14ac:dyDescent="0.25">
      <c r="A223" s="154" t="str">
        <f t="shared" si="3"/>
        <v>1.1-00-2308_237025_234131610</v>
      </c>
      <c r="B223" s="135" t="s">
        <v>295</v>
      </c>
      <c r="C223" s="135" t="s">
        <v>26</v>
      </c>
      <c r="D223" s="136" t="s">
        <v>410</v>
      </c>
      <c r="E223" s="136">
        <v>1</v>
      </c>
      <c r="F223" s="135" t="s">
        <v>313</v>
      </c>
      <c r="G223" s="136">
        <v>1.7</v>
      </c>
      <c r="H223" s="135" t="s">
        <v>326</v>
      </c>
      <c r="I223" s="135" t="s">
        <v>66</v>
      </c>
      <c r="J223" s="135" t="s">
        <v>67</v>
      </c>
      <c r="K223" s="135" t="s">
        <v>51</v>
      </c>
      <c r="L223" s="135" t="s">
        <v>323</v>
      </c>
      <c r="M223" s="135">
        <v>7</v>
      </c>
      <c r="N223" s="135" t="s">
        <v>69</v>
      </c>
      <c r="O223" s="135" t="s">
        <v>407</v>
      </c>
      <c r="P223" s="135" t="s">
        <v>365</v>
      </c>
      <c r="Q223" s="152" t="s">
        <v>68</v>
      </c>
      <c r="R223" s="152" t="s">
        <v>354</v>
      </c>
      <c r="S223" s="152" t="s">
        <v>1071</v>
      </c>
      <c r="T223" s="152">
        <v>41</v>
      </c>
      <c r="U223" s="152" t="s">
        <v>70</v>
      </c>
      <c r="V223" s="135">
        <v>3000</v>
      </c>
      <c r="W223" s="135" t="s">
        <v>104</v>
      </c>
      <c r="X223" s="135">
        <v>3100</v>
      </c>
      <c r="Y223" s="135">
        <v>3161</v>
      </c>
      <c r="Z223" s="135" t="s">
        <v>194</v>
      </c>
      <c r="AA223" s="136">
        <v>0</v>
      </c>
      <c r="AB223" s="135" t="s">
        <v>23</v>
      </c>
      <c r="AC223" s="137">
        <v>200000</v>
      </c>
    </row>
    <row r="224" spans="1:154" ht="12.75" hidden="1" customHeight="1" x14ac:dyDescent="0.25">
      <c r="A224" s="154" t="str">
        <f t="shared" si="3"/>
        <v>1.1-00-2308_237025_234133910</v>
      </c>
      <c r="B224" s="135" t="s">
        <v>295</v>
      </c>
      <c r="C224" s="135" t="s">
        <v>26</v>
      </c>
      <c r="D224" s="136" t="s">
        <v>410</v>
      </c>
      <c r="E224" s="136">
        <v>1</v>
      </c>
      <c r="F224" s="135" t="s">
        <v>313</v>
      </c>
      <c r="G224" s="136">
        <v>1.7</v>
      </c>
      <c r="H224" s="135" t="s">
        <v>326</v>
      </c>
      <c r="I224" s="135" t="s">
        <v>66</v>
      </c>
      <c r="J224" s="135" t="s">
        <v>67</v>
      </c>
      <c r="K224" s="135" t="s">
        <v>51</v>
      </c>
      <c r="L224" s="135" t="s">
        <v>323</v>
      </c>
      <c r="M224" s="135">
        <v>7</v>
      </c>
      <c r="N224" s="135" t="s">
        <v>69</v>
      </c>
      <c r="O224" s="135" t="s">
        <v>407</v>
      </c>
      <c r="P224" s="135" t="s">
        <v>365</v>
      </c>
      <c r="Q224" s="152" t="s">
        <v>68</v>
      </c>
      <c r="R224" s="152" t="s">
        <v>354</v>
      </c>
      <c r="S224" s="152" t="s">
        <v>1071</v>
      </c>
      <c r="T224" s="152">
        <v>41</v>
      </c>
      <c r="U224" s="152" t="s">
        <v>70</v>
      </c>
      <c r="V224" s="135">
        <v>3000</v>
      </c>
      <c r="W224" s="135" t="s">
        <v>104</v>
      </c>
      <c r="X224" s="135">
        <v>3300</v>
      </c>
      <c r="Y224" s="135">
        <v>3391</v>
      </c>
      <c r="Z224" s="135" t="s">
        <v>202</v>
      </c>
      <c r="AA224" s="136">
        <v>0</v>
      </c>
      <c r="AB224" s="135" t="s">
        <v>23</v>
      </c>
      <c r="AC224" s="137">
        <v>1900000</v>
      </c>
    </row>
    <row r="225" spans="1:29" ht="12.75" hidden="1" customHeight="1" x14ac:dyDescent="0.25">
      <c r="A225" s="154" t="str">
        <f t="shared" si="3"/>
        <v>1.1-00-2308_237025_234139620</v>
      </c>
      <c r="B225" s="135" t="s">
        <v>295</v>
      </c>
      <c r="C225" s="135" t="s">
        <v>26</v>
      </c>
      <c r="D225" s="136" t="s">
        <v>410</v>
      </c>
      <c r="E225" s="136">
        <v>1</v>
      </c>
      <c r="F225" s="135" t="s">
        <v>313</v>
      </c>
      <c r="G225" s="136">
        <v>1.7</v>
      </c>
      <c r="H225" s="135" t="s">
        <v>326</v>
      </c>
      <c r="I225" s="135" t="s">
        <v>66</v>
      </c>
      <c r="J225" s="135" t="s">
        <v>67</v>
      </c>
      <c r="K225" s="135" t="s">
        <v>51</v>
      </c>
      <c r="L225" s="135" t="s">
        <v>323</v>
      </c>
      <c r="M225" s="135">
        <v>7</v>
      </c>
      <c r="N225" s="135" t="s">
        <v>69</v>
      </c>
      <c r="O225" s="135" t="s">
        <v>407</v>
      </c>
      <c r="P225" s="135" t="s">
        <v>365</v>
      </c>
      <c r="Q225" s="152" t="s">
        <v>68</v>
      </c>
      <c r="R225" s="152" t="s">
        <v>354</v>
      </c>
      <c r="S225" s="152" t="s">
        <v>1071</v>
      </c>
      <c r="T225" s="152">
        <v>41</v>
      </c>
      <c r="U225" s="152" t="s">
        <v>70</v>
      </c>
      <c r="V225" s="135">
        <v>3000</v>
      </c>
      <c r="W225" s="135" t="s">
        <v>104</v>
      </c>
      <c r="X225" s="135">
        <v>3900</v>
      </c>
      <c r="Y225" s="135">
        <v>3962</v>
      </c>
      <c r="Z225" s="135" t="s">
        <v>246</v>
      </c>
      <c r="AA225" s="136">
        <v>0</v>
      </c>
      <c r="AB225" s="135" t="s">
        <v>23</v>
      </c>
      <c r="AC225" s="137">
        <v>120000</v>
      </c>
    </row>
    <row r="226" spans="1:29" ht="12.75" hidden="1" customHeight="1" x14ac:dyDescent="0.25">
      <c r="A226" s="154" t="str">
        <f t="shared" si="3"/>
        <v>1.1-00-2309_238026_234222210</v>
      </c>
      <c r="B226" s="135" t="s">
        <v>295</v>
      </c>
      <c r="C226" s="135" t="s">
        <v>26</v>
      </c>
      <c r="D226" s="136" t="s">
        <v>410</v>
      </c>
      <c r="E226" s="136">
        <v>3</v>
      </c>
      <c r="F226" s="135" t="s">
        <v>379</v>
      </c>
      <c r="G226" s="136">
        <v>3.1</v>
      </c>
      <c r="H226" s="135" t="s">
        <v>380</v>
      </c>
      <c r="I226" s="135" t="s">
        <v>97</v>
      </c>
      <c r="J226" s="135" t="s">
        <v>98</v>
      </c>
      <c r="K226" s="135" t="s">
        <v>17</v>
      </c>
      <c r="L226" s="135" t="s">
        <v>307</v>
      </c>
      <c r="M226" s="135">
        <v>8</v>
      </c>
      <c r="N226" s="135" t="s">
        <v>100</v>
      </c>
      <c r="O226" s="135" t="s">
        <v>407</v>
      </c>
      <c r="P226" s="135" t="s">
        <v>366</v>
      </c>
      <c r="Q226" s="152" t="s">
        <v>99</v>
      </c>
      <c r="R226" s="152" t="s">
        <v>355</v>
      </c>
      <c r="S226" s="152" t="s">
        <v>1073</v>
      </c>
      <c r="T226" s="152">
        <v>42</v>
      </c>
      <c r="U226" s="152" t="s">
        <v>101</v>
      </c>
      <c r="V226" s="135">
        <v>2000</v>
      </c>
      <c r="W226" s="135" t="s">
        <v>45</v>
      </c>
      <c r="X226" s="135">
        <v>2200</v>
      </c>
      <c r="Y226" s="135">
        <v>2221</v>
      </c>
      <c r="Z226" s="135" t="s">
        <v>109</v>
      </c>
      <c r="AA226" s="136">
        <v>0</v>
      </c>
      <c r="AB226" s="135" t="s">
        <v>23</v>
      </c>
      <c r="AC226" s="137">
        <v>100000</v>
      </c>
    </row>
    <row r="227" spans="1:29" ht="12.75" hidden="1" customHeight="1" x14ac:dyDescent="0.25">
      <c r="A227" s="154" t="str">
        <f t="shared" si="3"/>
        <v>1.1-00-2309_238026_234223510</v>
      </c>
      <c r="B227" s="135" t="s">
        <v>295</v>
      </c>
      <c r="C227" s="135" t="s">
        <v>26</v>
      </c>
      <c r="D227" s="136" t="s">
        <v>410</v>
      </c>
      <c r="E227" s="136">
        <v>3</v>
      </c>
      <c r="F227" s="135" t="s">
        <v>379</v>
      </c>
      <c r="G227" s="136">
        <v>3.1</v>
      </c>
      <c r="H227" s="135" t="s">
        <v>380</v>
      </c>
      <c r="I227" s="135" t="s">
        <v>97</v>
      </c>
      <c r="J227" s="135" t="s">
        <v>98</v>
      </c>
      <c r="K227" s="135" t="s">
        <v>17</v>
      </c>
      <c r="L227" s="135" t="s">
        <v>307</v>
      </c>
      <c r="M227" s="135">
        <v>8</v>
      </c>
      <c r="N227" s="135" t="s">
        <v>100</v>
      </c>
      <c r="O227" s="135" t="s">
        <v>407</v>
      </c>
      <c r="P227" s="135" t="s">
        <v>366</v>
      </c>
      <c r="Q227" s="152" t="s">
        <v>99</v>
      </c>
      <c r="R227" s="152" t="s">
        <v>355</v>
      </c>
      <c r="S227" s="152" t="s">
        <v>1073</v>
      </c>
      <c r="T227" s="152">
        <v>42</v>
      </c>
      <c r="U227" s="152" t="s">
        <v>101</v>
      </c>
      <c r="V227" s="135">
        <v>2000</v>
      </c>
      <c r="W227" s="135" t="s">
        <v>45</v>
      </c>
      <c r="X227" s="135">
        <v>2300</v>
      </c>
      <c r="Y227" s="135">
        <v>2351</v>
      </c>
      <c r="Z227" s="135" t="s">
        <v>115</v>
      </c>
      <c r="AA227" s="136">
        <v>0</v>
      </c>
      <c r="AB227" s="135" t="s">
        <v>23</v>
      </c>
      <c r="AC227" s="137">
        <v>700000</v>
      </c>
    </row>
    <row r="228" spans="1:29" ht="12.75" hidden="1" customHeight="1" x14ac:dyDescent="0.25">
      <c r="A228" s="154" t="str">
        <f t="shared" si="3"/>
        <v>1.1-00-2309_238026_234223910</v>
      </c>
      <c r="B228" s="135" t="s">
        <v>295</v>
      </c>
      <c r="C228" s="135" t="s">
        <v>26</v>
      </c>
      <c r="D228" s="136" t="s">
        <v>410</v>
      </c>
      <c r="E228" s="136">
        <v>3</v>
      </c>
      <c r="F228" s="135" t="s">
        <v>379</v>
      </c>
      <c r="G228" s="136">
        <v>3.1</v>
      </c>
      <c r="H228" s="135" t="s">
        <v>380</v>
      </c>
      <c r="I228" s="135" t="s">
        <v>97</v>
      </c>
      <c r="J228" s="135" t="s">
        <v>98</v>
      </c>
      <c r="K228" s="135" t="s">
        <v>17</v>
      </c>
      <c r="L228" s="135" t="s">
        <v>307</v>
      </c>
      <c r="M228" s="135">
        <v>8</v>
      </c>
      <c r="N228" s="135" t="s">
        <v>100</v>
      </c>
      <c r="O228" s="135" t="s">
        <v>407</v>
      </c>
      <c r="P228" s="135" t="s">
        <v>366</v>
      </c>
      <c r="Q228" s="152" t="s">
        <v>99</v>
      </c>
      <c r="R228" s="152" t="s">
        <v>355</v>
      </c>
      <c r="S228" s="152" t="s">
        <v>1073</v>
      </c>
      <c r="T228" s="152">
        <v>42</v>
      </c>
      <c r="U228" s="152" t="s">
        <v>101</v>
      </c>
      <c r="V228" s="135">
        <v>2000</v>
      </c>
      <c r="W228" s="135" t="s">
        <v>45</v>
      </c>
      <c r="X228" s="135">
        <v>2300</v>
      </c>
      <c r="Y228" s="135">
        <v>2391</v>
      </c>
      <c r="Z228" s="135" t="s">
        <v>117</v>
      </c>
      <c r="AA228" s="136">
        <v>0</v>
      </c>
      <c r="AB228" s="135" t="s">
        <v>23</v>
      </c>
      <c r="AC228" s="137">
        <v>500000</v>
      </c>
    </row>
    <row r="229" spans="1:29" ht="12.75" hidden="1" customHeight="1" x14ac:dyDescent="0.25">
      <c r="A229" s="154" t="str">
        <f t="shared" si="3"/>
        <v>1.1-00-2309_238026_234224310</v>
      </c>
      <c r="B229" s="135" t="s">
        <v>295</v>
      </c>
      <c r="C229" s="135" t="s">
        <v>26</v>
      </c>
      <c r="D229" s="136" t="s">
        <v>410</v>
      </c>
      <c r="E229" s="136">
        <v>3</v>
      </c>
      <c r="F229" s="135" t="s">
        <v>379</v>
      </c>
      <c r="G229" s="136">
        <v>3.1</v>
      </c>
      <c r="H229" s="135" t="s">
        <v>380</v>
      </c>
      <c r="I229" s="135" t="s">
        <v>97</v>
      </c>
      <c r="J229" s="135" t="s">
        <v>98</v>
      </c>
      <c r="K229" s="135" t="s">
        <v>17</v>
      </c>
      <c r="L229" s="135" t="s">
        <v>307</v>
      </c>
      <c r="M229" s="135">
        <v>8</v>
      </c>
      <c r="N229" s="135" t="s">
        <v>100</v>
      </c>
      <c r="O229" s="135" t="s">
        <v>407</v>
      </c>
      <c r="P229" s="135" t="s">
        <v>366</v>
      </c>
      <c r="Q229" s="152" t="s">
        <v>99</v>
      </c>
      <c r="R229" s="152" t="s">
        <v>355</v>
      </c>
      <c r="S229" s="152" t="s">
        <v>1073</v>
      </c>
      <c r="T229" s="152">
        <v>42</v>
      </c>
      <c r="U229" s="152" t="s">
        <v>101</v>
      </c>
      <c r="V229" s="135">
        <v>2000</v>
      </c>
      <c r="W229" s="135" t="s">
        <v>45</v>
      </c>
      <c r="X229" s="135">
        <v>2400</v>
      </c>
      <c r="Y229" s="135">
        <v>2431</v>
      </c>
      <c r="Z229" s="135" t="s">
        <v>130</v>
      </c>
      <c r="AA229" s="136">
        <v>0</v>
      </c>
      <c r="AB229" s="135" t="s">
        <v>23</v>
      </c>
      <c r="AC229" s="137">
        <v>100000</v>
      </c>
    </row>
    <row r="230" spans="1:29" ht="12.75" hidden="1" customHeight="1" x14ac:dyDescent="0.25">
      <c r="A230" s="154" t="str">
        <f t="shared" si="3"/>
        <v>1.1-00-2309_238026_234224510</v>
      </c>
      <c r="B230" s="135" t="s">
        <v>295</v>
      </c>
      <c r="C230" s="135" t="s">
        <v>26</v>
      </c>
      <c r="D230" s="136" t="s">
        <v>410</v>
      </c>
      <c r="E230" s="136">
        <v>3</v>
      </c>
      <c r="F230" s="135" t="s">
        <v>379</v>
      </c>
      <c r="G230" s="136">
        <v>3.1</v>
      </c>
      <c r="H230" s="135" t="s">
        <v>380</v>
      </c>
      <c r="I230" s="135" t="s">
        <v>97</v>
      </c>
      <c r="J230" s="135" t="s">
        <v>98</v>
      </c>
      <c r="K230" s="135" t="s">
        <v>17</v>
      </c>
      <c r="L230" s="135" t="s">
        <v>307</v>
      </c>
      <c r="M230" s="135">
        <v>8</v>
      </c>
      <c r="N230" s="135" t="s">
        <v>100</v>
      </c>
      <c r="O230" s="135" t="s">
        <v>407</v>
      </c>
      <c r="P230" s="135" t="s">
        <v>366</v>
      </c>
      <c r="Q230" s="152" t="s">
        <v>99</v>
      </c>
      <c r="R230" s="152" t="s">
        <v>355</v>
      </c>
      <c r="S230" s="152" t="s">
        <v>1073</v>
      </c>
      <c r="T230" s="152">
        <v>42</v>
      </c>
      <c r="U230" s="152" t="s">
        <v>101</v>
      </c>
      <c r="V230" s="135">
        <v>2000</v>
      </c>
      <c r="W230" s="135" t="s">
        <v>45</v>
      </c>
      <c r="X230" s="135">
        <v>2400</v>
      </c>
      <c r="Y230" s="135">
        <v>2451</v>
      </c>
      <c r="Z230" s="135" t="s">
        <v>131</v>
      </c>
      <c r="AA230" s="136">
        <v>0</v>
      </c>
      <c r="AB230" s="135" t="s">
        <v>23</v>
      </c>
      <c r="AC230" s="137">
        <v>400000</v>
      </c>
    </row>
    <row r="231" spans="1:29" ht="12.75" hidden="1" customHeight="1" x14ac:dyDescent="0.25">
      <c r="A231" s="154" t="str">
        <f t="shared" si="3"/>
        <v>1.1-00-2309_238026_234225610</v>
      </c>
      <c r="B231" s="135" t="s">
        <v>295</v>
      </c>
      <c r="C231" s="135" t="s">
        <v>26</v>
      </c>
      <c r="D231" s="136" t="s">
        <v>410</v>
      </c>
      <c r="E231" s="136">
        <v>3</v>
      </c>
      <c r="F231" s="135" t="s">
        <v>379</v>
      </c>
      <c r="G231" s="136">
        <v>3.1</v>
      </c>
      <c r="H231" s="135" t="s">
        <v>380</v>
      </c>
      <c r="I231" s="135" t="s">
        <v>97</v>
      </c>
      <c r="J231" s="135" t="s">
        <v>98</v>
      </c>
      <c r="K231" s="135" t="s">
        <v>17</v>
      </c>
      <c r="L231" s="135" t="s">
        <v>307</v>
      </c>
      <c r="M231" s="135">
        <v>8</v>
      </c>
      <c r="N231" s="135" t="s">
        <v>100</v>
      </c>
      <c r="O231" s="135" t="s">
        <v>407</v>
      </c>
      <c r="P231" s="135" t="s">
        <v>366</v>
      </c>
      <c r="Q231" s="152" t="s">
        <v>99</v>
      </c>
      <c r="R231" s="152" t="s">
        <v>355</v>
      </c>
      <c r="S231" s="152" t="s">
        <v>1073</v>
      </c>
      <c r="T231" s="152">
        <v>42</v>
      </c>
      <c r="U231" s="152" t="s">
        <v>101</v>
      </c>
      <c r="V231" s="135">
        <v>2000</v>
      </c>
      <c r="W231" s="135" t="s">
        <v>45</v>
      </c>
      <c r="X231" s="135">
        <v>2500</v>
      </c>
      <c r="Y231" s="135">
        <v>2561</v>
      </c>
      <c r="Z231" s="135" t="s">
        <v>165</v>
      </c>
      <c r="AA231" s="136">
        <v>0</v>
      </c>
      <c r="AB231" s="135" t="s">
        <v>23</v>
      </c>
      <c r="AC231" s="137">
        <v>500000</v>
      </c>
    </row>
    <row r="232" spans="1:29" ht="12.75" hidden="1" customHeight="1" x14ac:dyDescent="0.25">
      <c r="A232" s="154" t="str">
        <f t="shared" si="3"/>
        <v>1.1-00-2309_238026_234227210</v>
      </c>
      <c r="B232" s="135" t="s">
        <v>295</v>
      </c>
      <c r="C232" s="135" t="s">
        <v>26</v>
      </c>
      <c r="D232" s="136" t="s">
        <v>410</v>
      </c>
      <c r="E232" s="136">
        <v>3</v>
      </c>
      <c r="F232" s="135" t="s">
        <v>379</v>
      </c>
      <c r="G232" s="136">
        <v>3.1</v>
      </c>
      <c r="H232" s="135" t="s">
        <v>380</v>
      </c>
      <c r="I232" s="135" t="s">
        <v>97</v>
      </c>
      <c r="J232" s="135" t="s">
        <v>98</v>
      </c>
      <c r="K232" s="135" t="s">
        <v>17</v>
      </c>
      <c r="L232" s="135" t="s">
        <v>307</v>
      </c>
      <c r="M232" s="135">
        <v>8</v>
      </c>
      <c r="N232" s="135" t="s">
        <v>100</v>
      </c>
      <c r="O232" s="135" t="s">
        <v>407</v>
      </c>
      <c r="P232" s="135" t="s">
        <v>366</v>
      </c>
      <c r="Q232" s="152" t="s">
        <v>99</v>
      </c>
      <c r="R232" s="152" t="s">
        <v>355</v>
      </c>
      <c r="S232" s="152" t="s">
        <v>1073</v>
      </c>
      <c r="T232" s="152">
        <v>42</v>
      </c>
      <c r="U232" s="152" t="s">
        <v>101</v>
      </c>
      <c r="V232" s="135">
        <v>2000</v>
      </c>
      <c r="W232" s="135" t="s">
        <v>45</v>
      </c>
      <c r="X232" s="135">
        <v>2700</v>
      </c>
      <c r="Y232" s="135">
        <v>2721</v>
      </c>
      <c r="Z232" s="135" t="s">
        <v>152</v>
      </c>
      <c r="AA232" s="136">
        <v>0</v>
      </c>
      <c r="AB232" s="135" t="s">
        <v>23</v>
      </c>
      <c r="AC232" s="137">
        <v>200000</v>
      </c>
    </row>
    <row r="233" spans="1:29" ht="12.75" hidden="1" customHeight="1" x14ac:dyDescent="0.25">
      <c r="A233" s="154" t="str">
        <f t="shared" si="3"/>
        <v>1.1-00-2309_238026_234229110</v>
      </c>
      <c r="B233" s="135" t="s">
        <v>295</v>
      </c>
      <c r="C233" s="135" t="s">
        <v>26</v>
      </c>
      <c r="D233" s="136" t="s">
        <v>410</v>
      </c>
      <c r="E233" s="136">
        <v>3</v>
      </c>
      <c r="F233" s="135" t="s">
        <v>379</v>
      </c>
      <c r="G233" s="136">
        <v>3.1</v>
      </c>
      <c r="H233" s="135" t="s">
        <v>380</v>
      </c>
      <c r="I233" s="135" t="s">
        <v>97</v>
      </c>
      <c r="J233" s="135" t="s">
        <v>98</v>
      </c>
      <c r="K233" s="135" t="s">
        <v>17</v>
      </c>
      <c r="L233" s="135" t="s">
        <v>307</v>
      </c>
      <c r="M233" s="135">
        <v>8</v>
      </c>
      <c r="N233" s="135" t="s">
        <v>100</v>
      </c>
      <c r="O233" s="135" t="s">
        <v>407</v>
      </c>
      <c r="P233" s="135" t="s">
        <v>366</v>
      </c>
      <c r="Q233" s="152" t="s">
        <v>99</v>
      </c>
      <c r="R233" s="152" t="s">
        <v>355</v>
      </c>
      <c r="S233" s="152" t="s">
        <v>1073</v>
      </c>
      <c r="T233" s="152">
        <v>42</v>
      </c>
      <c r="U233" s="152" t="s">
        <v>101</v>
      </c>
      <c r="V233" s="135">
        <v>2000</v>
      </c>
      <c r="W233" s="135" t="s">
        <v>45</v>
      </c>
      <c r="X233" s="135">
        <v>2900</v>
      </c>
      <c r="Y233" s="135">
        <v>2911</v>
      </c>
      <c r="Z233" s="135" t="s">
        <v>156</v>
      </c>
      <c r="AA233" s="136">
        <v>0</v>
      </c>
      <c r="AB233" s="135" t="s">
        <v>23</v>
      </c>
      <c r="AC233" s="137">
        <v>150000</v>
      </c>
    </row>
    <row r="234" spans="1:29" ht="12.75" hidden="1" customHeight="1" x14ac:dyDescent="0.25">
      <c r="A234" s="154" t="str">
        <f t="shared" si="3"/>
        <v>1.1-00-2309_238026_2342326117</v>
      </c>
      <c r="B234" s="135" t="s">
        <v>295</v>
      </c>
      <c r="C234" s="135" t="s">
        <v>26</v>
      </c>
      <c r="D234" s="136" t="s">
        <v>410</v>
      </c>
      <c r="E234" s="136">
        <v>3</v>
      </c>
      <c r="F234" s="135" t="s">
        <v>379</v>
      </c>
      <c r="G234" s="136">
        <v>3.1</v>
      </c>
      <c r="H234" s="135" t="s">
        <v>380</v>
      </c>
      <c r="I234" s="135" t="s">
        <v>97</v>
      </c>
      <c r="J234" s="135" t="s">
        <v>98</v>
      </c>
      <c r="K234" s="135" t="s">
        <v>17</v>
      </c>
      <c r="L234" s="135" t="s">
        <v>307</v>
      </c>
      <c r="M234" s="135">
        <v>8</v>
      </c>
      <c r="N234" s="135" t="s">
        <v>100</v>
      </c>
      <c r="O234" s="135" t="s">
        <v>407</v>
      </c>
      <c r="P234" s="135" t="s">
        <v>366</v>
      </c>
      <c r="Q234" s="152" t="s">
        <v>99</v>
      </c>
      <c r="R234" s="152" t="s">
        <v>355</v>
      </c>
      <c r="S234" s="152" t="s">
        <v>1073</v>
      </c>
      <c r="T234" s="152">
        <v>42</v>
      </c>
      <c r="U234" s="152" t="s">
        <v>101</v>
      </c>
      <c r="V234" s="135">
        <v>3000</v>
      </c>
      <c r="W234" s="135" t="s">
        <v>104</v>
      </c>
      <c r="X234" s="135">
        <v>3200</v>
      </c>
      <c r="Y234" s="135">
        <v>3261</v>
      </c>
      <c r="Z234" s="135" t="s">
        <v>174</v>
      </c>
      <c r="AA234" s="136">
        <v>17</v>
      </c>
      <c r="AB234" s="135" t="s">
        <v>370</v>
      </c>
      <c r="AC234" s="137">
        <v>500000</v>
      </c>
    </row>
    <row r="235" spans="1:29" ht="12.75" hidden="1" customHeight="1" x14ac:dyDescent="0.25">
      <c r="A235" s="154" t="str">
        <f t="shared" si="3"/>
        <v>1.1-00-2309_238026_2342326118</v>
      </c>
      <c r="B235" s="135" t="s">
        <v>295</v>
      </c>
      <c r="C235" s="135" t="s">
        <v>26</v>
      </c>
      <c r="D235" s="136" t="s">
        <v>410</v>
      </c>
      <c r="E235" s="136">
        <v>3</v>
      </c>
      <c r="F235" s="135" t="s">
        <v>379</v>
      </c>
      <c r="G235" s="136">
        <v>3.1</v>
      </c>
      <c r="H235" s="135" t="s">
        <v>380</v>
      </c>
      <c r="I235" s="135" t="s">
        <v>97</v>
      </c>
      <c r="J235" s="135" t="s">
        <v>98</v>
      </c>
      <c r="K235" s="135" t="s">
        <v>17</v>
      </c>
      <c r="L235" s="135" t="s">
        <v>307</v>
      </c>
      <c r="M235" s="135">
        <v>8</v>
      </c>
      <c r="N235" s="135" t="s">
        <v>100</v>
      </c>
      <c r="O235" s="135" t="s">
        <v>407</v>
      </c>
      <c r="P235" s="135" t="s">
        <v>366</v>
      </c>
      <c r="Q235" s="152" t="s">
        <v>99</v>
      </c>
      <c r="R235" s="152" t="s">
        <v>355</v>
      </c>
      <c r="S235" s="152" t="s">
        <v>1073</v>
      </c>
      <c r="T235" s="152">
        <v>42</v>
      </c>
      <c r="U235" s="152" t="s">
        <v>101</v>
      </c>
      <c r="V235" s="135">
        <v>3000</v>
      </c>
      <c r="W235" s="135" t="s">
        <v>104</v>
      </c>
      <c r="X235" s="135">
        <v>3200</v>
      </c>
      <c r="Y235" s="135">
        <v>3261</v>
      </c>
      <c r="Z235" s="135" t="s">
        <v>174</v>
      </c>
      <c r="AA235" s="136">
        <v>18</v>
      </c>
      <c r="AB235" s="135" t="s">
        <v>371</v>
      </c>
      <c r="AC235" s="137">
        <v>500000</v>
      </c>
    </row>
    <row r="236" spans="1:29" ht="12.75" hidden="1" customHeight="1" x14ac:dyDescent="0.25">
      <c r="A236" s="154" t="str">
        <f t="shared" si="3"/>
        <v>1.1-00-2309_238026_234238210</v>
      </c>
      <c r="B236" s="135" t="s">
        <v>295</v>
      </c>
      <c r="C236" s="135" t="s">
        <v>26</v>
      </c>
      <c r="D236" s="136" t="s">
        <v>410</v>
      </c>
      <c r="E236" s="136">
        <v>3</v>
      </c>
      <c r="F236" s="135" t="s">
        <v>379</v>
      </c>
      <c r="G236" s="136">
        <v>3.1</v>
      </c>
      <c r="H236" s="135" t="s">
        <v>380</v>
      </c>
      <c r="I236" s="135" t="s">
        <v>97</v>
      </c>
      <c r="J236" s="135" t="s">
        <v>98</v>
      </c>
      <c r="K236" s="135" t="s">
        <v>17</v>
      </c>
      <c r="L236" s="135" t="s">
        <v>307</v>
      </c>
      <c r="M236" s="135">
        <v>8</v>
      </c>
      <c r="N236" s="135" t="s">
        <v>100</v>
      </c>
      <c r="O236" s="135" t="s">
        <v>407</v>
      </c>
      <c r="P236" s="135" t="s">
        <v>366</v>
      </c>
      <c r="Q236" s="152" t="s">
        <v>99</v>
      </c>
      <c r="R236" s="152" t="s">
        <v>355</v>
      </c>
      <c r="S236" s="152" t="s">
        <v>1073</v>
      </c>
      <c r="T236" s="152">
        <v>42</v>
      </c>
      <c r="U236" s="152" t="s">
        <v>101</v>
      </c>
      <c r="V236" s="135">
        <v>3000</v>
      </c>
      <c r="W236" s="135" t="s">
        <v>104</v>
      </c>
      <c r="X236" s="135">
        <v>3800</v>
      </c>
      <c r="Y236" s="135">
        <v>3821</v>
      </c>
      <c r="Z236" s="135" t="s">
        <v>121</v>
      </c>
      <c r="AA236" s="136">
        <v>0</v>
      </c>
      <c r="AB236" s="135" t="s">
        <v>23</v>
      </c>
      <c r="AC236" s="144">
        <v>100000</v>
      </c>
    </row>
    <row r="237" spans="1:29" ht="12.75" hidden="1" customHeight="1" x14ac:dyDescent="0.25">
      <c r="A237" s="154" t="str">
        <f t="shared" si="3"/>
        <v>1.1-00-2309_238026_2342382129</v>
      </c>
      <c r="B237" s="135" t="s">
        <v>295</v>
      </c>
      <c r="C237" s="135" t="s">
        <v>26</v>
      </c>
      <c r="D237" s="136" t="s">
        <v>410</v>
      </c>
      <c r="E237" s="136">
        <v>3</v>
      </c>
      <c r="F237" s="135" t="s">
        <v>379</v>
      </c>
      <c r="G237" s="136">
        <v>3.1</v>
      </c>
      <c r="H237" s="135" t="s">
        <v>380</v>
      </c>
      <c r="I237" s="135" t="s">
        <v>97</v>
      </c>
      <c r="J237" s="135" t="s">
        <v>98</v>
      </c>
      <c r="K237" s="135" t="s">
        <v>17</v>
      </c>
      <c r="L237" s="135" t="s">
        <v>307</v>
      </c>
      <c r="M237" s="135">
        <v>8</v>
      </c>
      <c r="N237" s="135" t="s">
        <v>100</v>
      </c>
      <c r="O237" s="135" t="s">
        <v>407</v>
      </c>
      <c r="P237" s="135" t="s">
        <v>366</v>
      </c>
      <c r="Q237" s="152" t="s">
        <v>99</v>
      </c>
      <c r="R237" s="152" t="s">
        <v>355</v>
      </c>
      <c r="S237" s="152" t="s">
        <v>1073</v>
      </c>
      <c r="T237" s="152">
        <v>42</v>
      </c>
      <c r="U237" s="152" t="s">
        <v>101</v>
      </c>
      <c r="V237" s="135">
        <v>3000</v>
      </c>
      <c r="W237" s="135" t="s">
        <v>104</v>
      </c>
      <c r="X237" s="135">
        <v>3800</v>
      </c>
      <c r="Y237" s="135">
        <v>3821</v>
      </c>
      <c r="Z237" s="135" t="s">
        <v>121</v>
      </c>
      <c r="AA237" s="136">
        <v>29</v>
      </c>
      <c r="AB237" s="135" t="s">
        <v>1087</v>
      </c>
      <c r="AC237" s="144">
        <v>200000</v>
      </c>
    </row>
    <row r="238" spans="1:29" ht="12.75" hidden="1" customHeight="1" x14ac:dyDescent="0.25">
      <c r="A238" s="154" t="str">
        <f t="shared" si="3"/>
        <v>1.1-00-2309_238026_2342382119</v>
      </c>
      <c r="B238" s="135" t="s">
        <v>295</v>
      </c>
      <c r="C238" s="135" t="s">
        <v>26</v>
      </c>
      <c r="D238" s="136" t="s">
        <v>410</v>
      </c>
      <c r="E238" s="136">
        <v>3</v>
      </c>
      <c r="F238" s="135" t="s">
        <v>379</v>
      </c>
      <c r="G238" s="136">
        <v>3.1</v>
      </c>
      <c r="H238" s="135" t="s">
        <v>380</v>
      </c>
      <c r="I238" s="135" t="s">
        <v>97</v>
      </c>
      <c r="J238" s="135" t="s">
        <v>98</v>
      </c>
      <c r="K238" s="135" t="s">
        <v>17</v>
      </c>
      <c r="L238" s="135" t="s">
        <v>307</v>
      </c>
      <c r="M238" s="135">
        <v>8</v>
      </c>
      <c r="N238" s="135" t="s">
        <v>100</v>
      </c>
      <c r="O238" s="135" t="s">
        <v>407</v>
      </c>
      <c r="P238" s="135" t="s">
        <v>366</v>
      </c>
      <c r="Q238" s="152" t="s">
        <v>99</v>
      </c>
      <c r="R238" s="152" t="s">
        <v>355</v>
      </c>
      <c r="S238" s="152" t="s">
        <v>1073</v>
      </c>
      <c r="T238" s="152">
        <v>42</v>
      </c>
      <c r="U238" s="152" t="s">
        <v>101</v>
      </c>
      <c r="V238" s="135">
        <v>3000</v>
      </c>
      <c r="W238" s="135" t="s">
        <v>104</v>
      </c>
      <c r="X238" s="135">
        <v>3800</v>
      </c>
      <c r="Y238" s="135">
        <v>3821</v>
      </c>
      <c r="Z238" s="135" t="s">
        <v>121</v>
      </c>
      <c r="AA238" s="136">
        <v>19</v>
      </c>
      <c r="AB238" s="135" t="s">
        <v>372</v>
      </c>
      <c r="AC238" s="139">
        <v>400000</v>
      </c>
    </row>
    <row r="239" spans="1:29" ht="12.75" hidden="1" customHeight="1" x14ac:dyDescent="0.25">
      <c r="A239" s="154" t="str">
        <f t="shared" si="3"/>
        <v>1.1-00-2309_238026_2342382120</v>
      </c>
      <c r="B239" s="135" t="s">
        <v>295</v>
      </c>
      <c r="C239" s="135" t="s">
        <v>26</v>
      </c>
      <c r="D239" s="136" t="s">
        <v>410</v>
      </c>
      <c r="E239" s="136">
        <v>3</v>
      </c>
      <c r="F239" s="135" t="s">
        <v>379</v>
      </c>
      <c r="G239" s="136">
        <v>3.1</v>
      </c>
      <c r="H239" s="135" t="s">
        <v>380</v>
      </c>
      <c r="I239" s="135" t="s">
        <v>97</v>
      </c>
      <c r="J239" s="135" t="s">
        <v>98</v>
      </c>
      <c r="K239" s="135" t="s">
        <v>17</v>
      </c>
      <c r="L239" s="135" t="s">
        <v>307</v>
      </c>
      <c r="M239" s="135">
        <v>8</v>
      </c>
      <c r="N239" s="135" t="s">
        <v>100</v>
      </c>
      <c r="O239" s="135" t="s">
        <v>407</v>
      </c>
      <c r="P239" s="135" t="s">
        <v>366</v>
      </c>
      <c r="Q239" s="152" t="s">
        <v>99</v>
      </c>
      <c r="R239" s="152" t="s">
        <v>355</v>
      </c>
      <c r="S239" s="152" t="s">
        <v>1073</v>
      </c>
      <c r="T239" s="152">
        <v>42</v>
      </c>
      <c r="U239" s="152" t="s">
        <v>101</v>
      </c>
      <c r="V239" s="135">
        <v>3000</v>
      </c>
      <c r="W239" s="135" t="s">
        <v>104</v>
      </c>
      <c r="X239" s="135">
        <v>3800</v>
      </c>
      <c r="Y239" s="135">
        <v>3821</v>
      </c>
      <c r="Z239" s="135" t="s">
        <v>121</v>
      </c>
      <c r="AA239" s="136">
        <v>20</v>
      </c>
      <c r="AB239" s="135" t="s">
        <v>373</v>
      </c>
      <c r="AC239" s="139">
        <v>400000</v>
      </c>
    </row>
    <row r="240" spans="1:29" ht="12.75" hidden="1" customHeight="1" x14ac:dyDescent="0.25">
      <c r="A240" s="154" t="str">
        <f t="shared" si="3"/>
        <v>1.1-00-2309_238026_2342382121</v>
      </c>
      <c r="B240" s="135" t="s">
        <v>295</v>
      </c>
      <c r="C240" s="135" t="s">
        <v>26</v>
      </c>
      <c r="D240" s="136" t="s">
        <v>410</v>
      </c>
      <c r="E240" s="136">
        <v>3</v>
      </c>
      <c r="F240" s="135" t="s">
        <v>379</v>
      </c>
      <c r="G240" s="136">
        <v>3.1</v>
      </c>
      <c r="H240" s="135" t="s">
        <v>380</v>
      </c>
      <c r="I240" s="135" t="s">
        <v>97</v>
      </c>
      <c r="J240" s="135" t="s">
        <v>98</v>
      </c>
      <c r="K240" s="135" t="s">
        <v>17</v>
      </c>
      <c r="L240" s="135" t="s">
        <v>307</v>
      </c>
      <c r="M240" s="135">
        <v>8</v>
      </c>
      <c r="N240" s="135" t="s">
        <v>100</v>
      </c>
      <c r="O240" s="135" t="s">
        <v>407</v>
      </c>
      <c r="P240" s="135" t="s">
        <v>366</v>
      </c>
      <c r="Q240" s="152" t="s">
        <v>99</v>
      </c>
      <c r="R240" s="152" t="s">
        <v>355</v>
      </c>
      <c r="S240" s="152" t="s">
        <v>1073</v>
      </c>
      <c r="T240" s="152">
        <v>42</v>
      </c>
      <c r="U240" s="152" t="s">
        <v>101</v>
      </c>
      <c r="V240" s="135">
        <v>3000</v>
      </c>
      <c r="W240" s="135" t="s">
        <v>104</v>
      </c>
      <c r="X240" s="135">
        <v>3800</v>
      </c>
      <c r="Y240" s="135">
        <v>3821</v>
      </c>
      <c r="Z240" s="135" t="s">
        <v>121</v>
      </c>
      <c r="AA240" s="136">
        <v>21</v>
      </c>
      <c r="AB240" s="135" t="s">
        <v>374</v>
      </c>
      <c r="AC240" s="139">
        <v>500000</v>
      </c>
    </row>
    <row r="241" spans="1:154" s="145" customFormat="1" ht="12.75" hidden="1" customHeight="1" x14ac:dyDescent="0.25">
      <c r="A241" s="154" t="str">
        <f t="shared" si="3"/>
        <v>1.1-00-2309_238026_2342382122</v>
      </c>
      <c r="B241" s="135" t="s">
        <v>295</v>
      </c>
      <c r="C241" s="135" t="s">
        <v>26</v>
      </c>
      <c r="D241" s="136" t="s">
        <v>410</v>
      </c>
      <c r="E241" s="136">
        <v>3</v>
      </c>
      <c r="F241" s="135" t="s">
        <v>379</v>
      </c>
      <c r="G241" s="136">
        <v>3.1</v>
      </c>
      <c r="H241" s="135" t="s">
        <v>380</v>
      </c>
      <c r="I241" s="135" t="s">
        <v>97</v>
      </c>
      <c r="J241" s="135" t="s">
        <v>98</v>
      </c>
      <c r="K241" s="135" t="s">
        <v>17</v>
      </c>
      <c r="L241" s="135" t="s">
        <v>307</v>
      </c>
      <c r="M241" s="135">
        <v>8</v>
      </c>
      <c r="N241" s="135" t="s">
        <v>100</v>
      </c>
      <c r="O241" s="135" t="s">
        <v>407</v>
      </c>
      <c r="P241" s="135" t="s">
        <v>366</v>
      </c>
      <c r="Q241" s="152" t="s">
        <v>99</v>
      </c>
      <c r="R241" s="152" t="s">
        <v>355</v>
      </c>
      <c r="S241" s="152" t="s">
        <v>1073</v>
      </c>
      <c r="T241" s="152">
        <v>42</v>
      </c>
      <c r="U241" s="152" t="s">
        <v>101</v>
      </c>
      <c r="V241" s="135">
        <v>3000</v>
      </c>
      <c r="W241" s="135" t="s">
        <v>104</v>
      </c>
      <c r="X241" s="135">
        <v>3800</v>
      </c>
      <c r="Y241" s="135">
        <v>3821</v>
      </c>
      <c r="Z241" s="135" t="s">
        <v>121</v>
      </c>
      <c r="AA241" s="136">
        <v>22</v>
      </c>
      <c r="AB241" s="135" t="s">
        <v>375</v>
      </c>
      <c r="AC241" s="139">
        <v>500000</v>
      </c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  <c r="CJ241" s="116"/>
      <c r="CK241" s="116"/>
      <c r="CL241" s="116"/>
      <c r="CM241" s="116"/>
      <c r="CN241" s="116"/>
      <c r="CO241" s="116"/>
      <c r="CP241" s="116"/>
      <c r="CQ241" s="116"/>
      <c r="CR241" s="116"/>
      <c r="CS241" s="116"/>
      <c r="CT241" s="116"/>
      <c r="CU241" s="116"/>
      <c r="CV241" s="116"/>
      <c r="CW241" s="116"/>
      <c r="CX241" s="116"/>
      <c r="CY241" s="116"/>
      <c r="CZ241" s="116"/>
      <c r="DA241" s="116"/>
      <c r="DB241" s="116"/>
      <c r="DC241" s="116"/>
      <c r="DD241" s="116"/>
      <c r="DE241" s="116"/>
      <c r="DF241" s="116"/>
      <c r="DG241" s="116"/>
      <c r="DH241" s="116"/>
      <c r="DI241" s="116"/>
      <c r="DJ241" s="116"/>
      <c r="DK241" s="116"/>
      <c r="DL241" s="116"/>
      <c r="DM241" s="116"/>
      <c r="DN241" s="116"/>
      <c r="DO241" s="116"/>
      <c r="DP241" s="116"/>
      <c r="DQ241" s="116"/>
      <c r="DR241" s="116"/>
      <c r="DS241" s="116"/>
      <c r="DT241" s="116"/>
      <c r="DU241" s="116"/>
      <c r="DV241" s="116"/>
      <c r="DW241" s="116"/>
      <c r="DX241" s="116"/>
      <c r="DY241" s="116"/>
      <c r="DZ241" s="116"/>
      <c r="EA241" s="116"/>
      <c r="EB241" s="116"/>
      <c r="EC241" s="116"/>
      <c r="ED241" s="116"/>
      <c r="EE241" s="116"/>
      <c r="EF241" s="116"/>
      <c r="EG241" s="116"/>
      <c r="EH241" s="116"/>
      <c r="EI241" s="116"/>
      <c r="EJ241" s="116"/>
      <c r="EK241" s="116"/>
      <c r="EL241" s="116"/>
      <c r="EM241" s="116"/>
      <c r="EN241" s="116"/>
      <c r="EO241" s="116"/>
      <c r="EP241" s="116"/>
      <c r="EQ241" s="116"/>
      <c r="ER241" s="116"/>
      <c r="ES241" s="116"/>
      <c r="ET241" s="116"/>
      <c r="EU241" s="116"/>
      <c r="EV241" s="116"/>
      <c r="EW241" s="116"/>
      <c r="EX241" s="116"/>
    </row>
    <row r="242" spans="1:154" ht="12.75" hidden="1" customHeight="1" x14ac:dyDescent="0.25">
      <c r="A242" s="154" t="str">
        <f t="shared" si="3"/>
        <v>1.1-00-2309_238026_2342382123</v>
      </c>
      <c r="B242" s="135" t="s">
        <v>295</v>
      </c>
      <c r="C242" s="135" t="s">
        <v>26</v>
      </c>
      <c r="D242" s="136" t="s">
        <v>410</v>
      </c>
      <c r="E242" s="136">
        <v>3</v>
      </c>
      <c r="F242" s="135" t="s">
        <v>379</v>
      </c>
      <c r="G242" s="136">
        <v>3.1</v>
      </c>
      <c r="H242" s="135" t="s">
        <v>380</v>
      </c>
      <c r="I242" s="135" t="s">
        <v>97</v>
      </c>
      <c r="J242" s="135" t="s">
        <v>98</v>
      </c>
      <c r="K242" s="135" t="s">
        <v>17</v>
      </c>
      <c r="L242" s="135" t="s">
        <v>307</v>
      </c>
      <c r="M242" s="135">
        <v>8</v>
      </c>
      <c r="N242" s="135" t="s">
        <v>100</v>
      </c>
      <c r="O242" s="135" t="s">
        <v>407</v>
      </c>
      <c r="P242" s="135" t="s">
        <v>366</v>
      </c>
      <c r="Q242" s="152" t="s">
        <v>99</v>
      </c>
      <c r="R242" s="152" t="s">
        <v>355</v>
      </c>
      <c r="S242" s="152" t="s">
        <v>1073</v>
      </c>
      <c r="T242" s="152">
        <v>42</v>
      </c>
      <c r="U242" s="152" t="s">
        <v>101</v>
      </c>
      <c r="V242" s="135">
        <v>3000</v>
      </c>
      <c r="W242" s="135" t="s">
        <v>104</v>
      </c>
      <c r="X242" s="135">
        <v>3800</v>
      </c>
      <c r="Y242" s="135">
        <v>3821</v>
      </c>
      <c r="Z242" s="135" t="s">
        <v>121</v>
      </c>
      <c r="AA242" s="136">
        <v>23</v>
      </c>
      <c r="AB242" s="135" t="s">
        <v>376</v>
      </c>
      <c r="AC242" s="139">
        <v>350000</v>
      </c>
    </row>
    <row r="243" spans="1:154" ht="12.75" hidden="1" customHeight="1" x14ac:dyDescent="0.25">
      <c r="A243" s="154" t="str">
        <f t="shared" si="3"/>
        <v>1.1-00-2309_238026_2342382124</v>
      </c>
      <c r="B243" s="135" t="s">
        <v>295</v>
      </c>
      <c r="C243" s="135" t="s">
        <v>26</v>
      </c>
      <c r="D243" s="136" t="s">
        <v>410</v>
      </c>
      <c r="E243" s="136">
        <v>3</v>
      </c>
      <c r="F243" s="135" t="s">
        <v>379</v>
      </c>
      <c r="G243" s="136">
        <v>3.1</v>
      </c>
      <c r="H243" s="135" t="s">
        <v>380</v>
      </c>
      <c r="I243" s="135" t="s">
        <v>97</v>
      </c>
      <c r="J243" s="135" t="s">
        <v>98</v>
      </c>
      <c r="K243" s="135" t="s">
        <v>17</v>
      </c>
      <c r="L243" s="135" t="s">
        <v>307</v>
      </c>
      <c r="M243" s="135">
        <v>8</v>
      </c>
      <c r="N243" s="135" t="s">
        <v>100</v>
      </c>
      <c r="O243" s="135" t="s">
        <v>407</v>
      </c>
      <c r="P243" s="135" t="s">
        <v>366</v>
      </c>
      <c r="Q243" s="152" t="s">
        <v>99</v>
      </c>
      <c r="R243" s="152" t="s">
        <v>355</v>
      </c>
      <c r="S243" s="152" t="s">
        <v>1073</v>
      </c>
      <c r="T243" s="152">
        <v>42</v>
      </c>
      <c r="U243" s="152" t="s">
        <v>101</v>
      </c>
      <c r="V243" s="135">
        <v>3000</v>
      </c>
      <c r="W243" s="135" t="s">
        <v>104</v>
      </c>
      <c r="X243" s="135">
        <v>3800</v>
      </c>
      <c r="Y243" s="135">
        <v>3821</v>
      </c>
      <c r="Z243" s="135" t="s">
        <v>121</v>
      </c>
      <c r="AA243" s="136">
        <v>24</v>
      </c>
      <c r="AB243" s="135" t="s">
        <v>377</v>
      </c>
      <c r="AC243" s="139">
        <v>100000</v>
      </c>
    </row>
    <row r="244" spans="1:154" ht="12.75" hidden="1" customHeight="1" x14ac:dyDescent="0.25">
      <c r="A244" s="154" t="str">
        <f t="shared" si="3"/>
        <v>1.1-00-2309_238026_2342382125</v>
      </c>
      <c r="B244" s="135" t="s">
        <v>295</v>
      </c>
      <c r="C244" s="135" t="s">
        <v>26</v>
      </c>
      <c r="D244" s="136" t="s">
        <v>410</v>
      </c>
      <c r="E244" s="136">
        <v>3</v>
      </c>
      <c r="F244" s="135" t="s">
        <v>379</v>
      </c>
      <c r="G244" s="136">
        <v>3.1</v>
      </c>
      <c r="H244" s="135" t="s">
        <v>380</v>
      </c>
      <c r="I244" s="135" t="s">
        <v>97</v>
      </c>
      <c r="J244" s="135" t="s">
        <v>98</v>
      </c>
      <c r="K244" s="135" t="s">
        <v>17</v>
      </c>
      <c r="L244" s="135" t="s">
        <v>307</v>
      </c>
      <c r="M244" s="135">
        <v>8</v>
      </c>
      <c r="N244" s="135" t="s">
        <v>100</v>
      </c>
      <c r="O244" s="135" t="s">
        <v>407</v>
      </c>
      <c r="P244" s="135" t="s">
        <v>366</v>
      </c>
      <c r="Q244" s="152" t="s">
        <v>99</v>
      </c>
      <c r="R244" s="152" t="s">
        <v>355</v>
      </c>
      <c r="S244" s="152" t="s">
        <v>1073</v>
      </c>
      <c r="T244" s="152">
        <v>42</v>
      </c>
      <c r="U244" s="152" t="s">
        <v>101</v>
      </c>
      <c r="V244" s="135">
        <v>3000</v>
      </c>
      <c r="W244" s="135" t="s">
        <v>104</v>
      </c>
      <c r="X244" s="135">
        <v>3800</v>
      </c>
      <c r="Y244" s="135">
        <v>3821</v>
      </c>
      <c r="Z244" s="135" t="s">
        <v>121</v>
      </c>
      <c r="AA244" s="136">
        <v>25</v>
      </c>
      <c r="AB244" s="135" t="s">
        <v>378</v>
      </c>
      <c r="AC244" s="139">
        <v>200000</v>
      </c>
    </row>
    <row r="245" spans="1:154" s="142" customFormat="1" ht="12.75" hidden="1" customHeight="1" x14ac:dyDescent="0.25">
      <c r="A245" s="154" t="str">
        <f t="shared" si="3"/>
        <v>1.1-00-2309_238026_234253110</v>
      </c>
      <c r="B245" s="135" t="s">
        <v>295</v>
      </c>
      <c r="C245" s="135" t="s">
        <v>26</v>
      </c>
      <c r="D245" s="136" t="s">
        <v>410</v>
      </c>
      <c r="E245" s="136">
        <v>3</v>
      </c>
      <c r="F245" s="135" t="s">
        <v>379</v>
      </c>
      <c r="G245" s="136">
        <v>3.1</v>
      </c>
      <c r="H245" s="135" t="s">
        <v>380</v>
      </c>
      <c r="I245" s="135" t="s">
        <v>97</v>
      </c>
      <c r="J245" s="135" t="s">
        <v>98</v>
      </c>
      <c r="K245" s="135" t="s">
        <v>17</v>
      </c>
      <c r="L245" s="135" t="s">
        <v>307</v>
      </c>
      <c r="M245" s="135">
        <v>8</v>
      </c>
      <c r="N245" s="135" t="s">
        <v>100</v>
      </c>
      <c r="O245" s="135" t="s">
        <v>406</v>
      </c>
      <c r="P245" s="135" t="s">
        <v>366</v>
      </c>
      <c r="Q245" s="152" t="s">
        <v>99</v>
      </c>
      <c r="R245" s="152" t="s">
        <v>355</v>
      </c>
      <c r="S245" s="152" t="s">
        <v>1073</v>
      </c>
      <c r="T245" s="152">
        <v>42</v>
      </c>
      <c r="U245" s="152" t="s">
        <v>101</v>
      </c>
      <c r="V245" s="135">
        <v>5000</v>
      </c>
      <c r="W245" s="135" t="s">
        <v>183</v>
      </c>
      <c r="X245" s="135">
        <v>5300</v>
      </c>
      <c r="Y245" s="135">
        <v>5311</v>
      </c>
      <c r="Z245" s="135" t="s">
        <v>214</v>
      </c>
      <c r="AA245" s="136">
        <v>0</v>
      </c>
      <c r="AB245" s="135" t="s">
        <v>23</v>
      </c>
      <c r="AC245" s="137">
        <v>86000</v>
      </c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  <c r="CJ245" s="116"/>
      <c r="CK245" s="116"/>
      <c r="CL245" s="116"/>
      <c r="CM245" s="116"/>
      <c r="CN245" s="116"/>
      <c r="CO245" s="116"/>
      <c r="CP245" s="116"/>
      <c r="CQ245" s="116"/>
      <c r="CR245" s="116"/>
      <c r="CS245" s="116"/>
      <c r="CT245" s="116"/>
      <c r="CU245" s="116"/>
      <c r="CV245" s="116"/>
      <c r="CW245" s="116"/>
      <c r="CX245" s="116"/>
      <c r="CY245" s="116"/>
      <c r="CZ245" s="116"/>
      <c r="DA245" s="116"/>
      <c r="DB245" s="116"/>
      <c r="DC245" s="116"/>
      <c r="DD245" s="116"/>
      <c r="DE245" s="116"/>
      <c r="DF245" s="116"/>
      <c r="DG245" s="116"/>
      <c r="DH245" s="116"/>
      <c r="DI245" s="116"/>
      <c r="DJ245" s="116"/>
      <c r="DK245" s="116"/>
      <c r="DL245" s="116"/>
      <c r="DM245" s="116"/>
      <c r="DN245" s="116"/>
      <c r="DO245" s="116"/>
      <c r="DP245" s="116"/>
      <c r="DQ245" s="116"/>
      <c r="DR245" s="116"/>
      <c r="DS245" s="116"/>
      <c r="DT245" s="116"/>
      <c r="DU245" s="116"/>
      <c r="DV245" s="116"/>
      <c r="DW245" s="116"/>
      <c r="DX245" s="116"/>
      <c r="DY245" s="116"/>
      <c r="DZ245" s="116"/>
      <c r="EA245" s="116"/>
      <c r="EB245" s="116"/>
      <c r="EC245" s="116"/>
      <c r="ED245" s="116"/>
      <c r="EE245" s="116"/>
      <c r="EF245" s="116"/>
      <c r="EG245" s="116"/>
      <c r="EH245" s="116"/>
      <c r="EI245" s="116"/>
      <c r="EJ245" s="116"/>
      <c r="EK245" s="116"/>
      <c r="EL245" s="116"/>
      <c r="EM245" s="116"/>
      <c r="EN245" s="116"/>
      <c r="EO245" s="116"/>
      <c r="EP245" s="116"/>
      <c r="EQ245" s="116"/>
      <c r="ER245" s="116"/>
      <c r="ES245" s="116"/>
      <c r="ET245" s="116"/>
      <c r="EU245" s="116"/>
      <c r="EV245" s="116"/>
      <c r="EW245" s="116"/>
      <c r="EX245" s="116"/>
    </row>
    <row r="246" spans="1:154" ht="12.75" hidden="1" customHeight="1" x14ac:dyDescent="0.25">
      <c r="A246" s="154" t="str">
        <f t="shared" si="3"/>
        <v>1.1-00-2309_233027_234322210</v>
      </c>
      <c r="B246" s="135" t="s">
        <v>295</v>
      </c>
      <c r="C246" s="135" t="s">
        <v>26</v>
      </c>
      <c r="D246" s="136" t="s">
        <v>410</v>
      </c>
      <c r="E246" s="136">
        <v>1</v>
      </c>
      <c r="F246" s="135" t="s">
        <v>313</v>
      </c>
      <c r="G246" s="136">
        <v>1.3</v>
      </c>
      <c r="H246" s="135" t="s">
        <v>314</v>
      </c>
      <c r="I246" s="135" t="s">
        <v>15</v>
      </c>
      <c r="J246" s="135" t="s">
        <v>16</v>
      </c>
      <c r="K246" s="135" t="s">
        <v>17</v>
      </c>
      <c r="L246" s="135" t="s">
        <v>307</v>
      </c>
      <c r="M246" s="135">
        <v>3</v>
      </c>
      <c r="N246" s="135" t="s">
        <v>61</v>
      </c>
      <c r="O246" s="135" t="s">
        <v>407</v>
      </c>
      <c r="P246" s="135" t="s">
        <v>366</v>
      </c>
      <c r="Q246" s="152" t="s">
        <v>99</v>
      </c>
      <c r="R246" s="152" t="s">
        <v>367</v>
      </c>
      <c r="S246" s="152" t="s">
        <v>110</v>
      </c>
      <c r="T246" s="152">
        <v>43</v>
      </c>
      <c r="U246" s="152" t="s">
        <v>111</v>
      </c>
      <c r="V246" s="135">
        <v>2000</v>
      </c>
      <c r="W246" s="135" t="s">
        <v>45</v>
      </c>
      <c r="X246" s="135">
        <v>2200</v>
      </c>
      <c r="Y246" s="135">
        <v>2221</v>
      </c>
      <c r="Z246" s="135" t="s">
        <v>109</v>
      </c>
      <c r="AA246" s="136">
        <v>0</v>
      </c>
      <c r="AB246" s="135" t="s">
        <v>23</v>
      </c>
      <c r="AC246" s="137">
        <v>25000</v>
      </c>
    </row>
    <row r="247" spans="1:154" ht="12.75" hidden="1" customHeight="1" x14ac:dyDescent="0.25">
      <c r="A247" s="154" t="str">
        <f t="shared" si="3"/>
        <v>1.1-00-2309_233027_234327210</v>
      </c>
      <c r="B247" s="135" t="s">
        <v>295</v>
      </c>
      <c r="C247" s="135" t="s">
        <v>26</v>
      </c>
      <c r="D247" s="136" t="s">
        <v>410</v>
      </c>
      <c r="E247" s="136">
        <v>1</v>
      </c>
      <c r="F247" s="135" t="s">
        <v>313</v>
      </c>
      <c r="G247" s="136">
        <v>1.3</v>
      </c>
      <c r="H247" s="135" t="s">
        <v>314</v>
      </c>
      <c r="I247" s="135" t="s">
        <v>15</v>
      </c>
      <c r="J247" s="135" t="s">
        <v>16</v>
      </c>
      <c r="K247" s="135" t="s">
        <v>17</v>
      </c>
      <c r="L247" s="135" t="s">
        <v>307</v>
      </c>
      <c r="M247" s="135">
        <v>3</v>
      </c>
      <c r="N247" s="135" t="s">
        <v>61</v>
      </c>
      <c r="O247" s="135" t="s">
        <v>407</v>
      </c>
      <c r="P247" s="135" t="s">
        <v>366</v>
      </c>
      <c r="Q247" s="152" t="s">
        <v>99</v>
      </c>
      <c r="R247" s="152" t="s">
        <v>367</v>
      </c>
      <c r="S247" s="152" t="s">
        <v>110</v>
      </c>
      <c r="T247" s="152">
        <v>43</v>
      </c>
      <c r="U247" s="152" t="s">
        <v>111</v>
      </c>
      <c r="V247" s="135">
        <v>2000</v>
      </c>
      <c r="W247" s="135" t="s">
        <v>45</v>
      </c>
      <c r="X247" s="135">
        <v>2700</v>
      </c>
      <c r="Y247" s="135">
        <v>2721</v>
      </c>
      <c r="Z247" s="135" t="s">
        <v>152</v>
      </c>
      <c r="AA247" s="136">
        <v>0</v>
      </c>
      <c r="AB247" s="135" t="s">
        <v>23</v>
      </c>
      <c r="AC247" s="137">
        <v>75000</v>
      </c>
    </row>
    <row r="248" spans="1:154" ht="12.75" hidden="1" customHeight="1" x14ac:dyDescent="0.25">
      <c r="A248" s="154" t="str">
        <f t="shared" si="3"/>
        <v>1.1-00-2309_233027_234329110</v>
      </c>
      <c r="B248" s="135" t="s">
        <v>295</v>
      </c>
      <c r="C248" s="135" t="s">
        <v>26</v>
      </c>
      <c r="D248" s="136" t="s">
        <v>410</v>
      </c>
      <c r="E248" s="136">
        <v>1</v>
      </c>
      <c r="F248" s="135" t="s">
        <v>313</v>
      </c>
      <c r="G248" s="136">
        <v>1.3</v>
      </c>
      <c r="H248" s="135" t="s">
        <v>314</v>
      </c>
      <c r="I248" s="135" t="s">
        <v>15</v>
      </c>
      <c r="J248" s="135" t="s">
        <v>16</v>
      </c>
      <c r="K248" s="135" t="s">
        <v>17</v>
      </c>
      <c r="L248" s="135" t="s">
        <v>307</v>
      </c>
      <c r="M248" s="135">
        <v>3</v>
      </c>
      <c r="N248" s="135" t="s">
        <v>61</v>
      </c>
      <c r="O248" s="135" t="s">
        <v>407</v>
      </c>
      <c r="P248" s="135" t="s">
        <v>366</v>
      </c>
      <c r="Q248" s="152" t="s">
        <v>99</v>
      </c>
      <c r="R248" s="152" t="s">
        <v>367</v>
      </c>
      <c r="S248" s="152" t="s">
        <v>110</v>
      </c>
      <c r="T248" s="152">
        <v>43</v>
      </c>
      <c r="U248" s="152" t="s">
        <v>111</v>
      </c>
      <c r="V248" s="135">
        <v>2000</v>
      </c>
      <c r="W248" s="135" t="s">
        <v>45</v>
      </c>
      <c r="X248" s="135">
        <v>2900</v>
      </c>
      <c r="Y248" s="135">
        <v>2911</v>
      </c>
      <c r="Z248" s="135" t="s">
        <v>156</v>
      </c>
      <c r="AA248" s="136">
        <v>0</v>
      </c>
      <c r="AB248" s="135" t="s">
        <v>23</v>
      </c>
      <c r="AC248" s="137">
        <v>50000</v>
      </c>
    </row>
    <row r="249" spans="1:154" ht="12.75" hidden="1" customHeight="1" x14ac:dyDescent="0.25">
      <c r="A249" s="154" t="str">
        <f t="shared" si="3"/>
        <v>1.1-00-2309_233027_234335710</v>
      </c>
      <c r="B249" s="135" t="s">
        <v>295</v>
      </c>
      <c r="C249" s="135" t="s">
        <v>26</v>
      </c>
      <c r="D249" s="136" t="s">
        <v>410</v>
      </c>
      <c r="E249" s="136">
        <v>1</v>
      </c>
      <c r="F249" s="135" t="s">
        <v>313</v>
      </c>
      <c r="G249" s="136">
        <v>1.3</v>
      </c>
      <c r="H249" s="135" t="s">
        <v>314</v>
      </c>
      <c r="I249" s="135" t="s">
        <v>15</v>
      </c>
      <c r="J249" s="135" t="s">
        <v>16</v>
      </c>
      <c r="K249" s="135" t="s">
        <v>17</v>
      </c>
      <c r="L249" s="135" t="s">
        <v>307</v>
      </c>
      <c r="M249" s="135">
        <v>3</v>
      </c>
      <c r="N249" s="135" t="s">
        <v>61</v>
      </c>
      <c r="O249" s="135" t="s">
        <v>407</v>
      </c>
      <c r="P249" s="135" t="s">
        <v>366</v>
      </c>
      <c r="Q249" s="152" t="s">
        <v>99</v>
      </c>
      <c r="R249" s="152" t="s">
        <v>367</v>
      </c>
      <c r="S249" s="152" t="s">
        <v>110</v>
      </c>
      <c r="T249" s="152">
        <v>43</v>
      </c>
      <c r="U249" s="152" t="s">
        <v>111</v>
      </c>
      <c r="V249" s="135">
        <v>3000</v>
      </c>
      <c r="W249" s="135" t="s">
        <v>104</v>
      </c>
      <c r="X249" s="135">
        <v>3500</v>
      </c>
      <c r="Y249" s="135">
        <v>3571</v>
      </c>
      <c r="Z249" s="135" t="s">
        <v>188</v>
      </c>
      <c r="AA249" s="136">
        <v>0</v>
      </c>
      <c r="AB249" s="135" t="s">
        <v>23</v>
      </c>
      <c r="AC249" s="137">
        <v>200000</v>
      </c>
    </row>
    <row r="250" spans="1:154" ht="12.75" hidden="1" customHeight="1" x14ac:dyDescent="0.25">
      <c r="A250" s="154" t="str">
        <f t="shared" si="3"/>
        <v>1.1-00-2309_238028_234425210</v>
      </c>
      <c r="B250" s="135" t="s">
        <v>295</v>
      </c>
      <c r="C250" s="135" t="s">
        <v>26</v>
      </c>
      <c r="D250" s="136" t="s">
        <v>410</v>
      </c>
      <c r="E250" s="136">
        <v>3</v>
      </c>
      <c r="F250" s="135" t="s">
        <v>379</v>
      </c>
      <c r="G250" s="136">
        <v>3.1</v>
      </c>
      <c r="H250" s="135" t="s">
        <v>380</v>
      </c>
      <c r="I250" s="135" t="s">
        <v>97</v>
      </c>
      <c r="J250" s="135" t="s">
        <v>98</v>
      </c>
      <c r="K250" s="135" t="s">
        <v>17</v>
      </c>
      <c r="L250" s="135" t="s">
        <v>307</v>
      </c>
      <c r="M250" s="135">
        <v>8</v>
      </c>
      <c r="N250" s="135" t="s">
        <v>100</v>
      </c>
      <c r="O250" s="135" t="s">
        <v>407</v>
      </c>
      <c r="P250" s="135" t="s">
        <v>366</v>
      </c>
      <c r="Q250" s="152" t="s">
        <v>99</v>
      </c>
      <c r="R250" s="152" t="s">
        <v>368</v>
      </c>
      <c r="S250" s="152" t="s">
        <v>159</v>
      </c>
      <c r="T250" s="152">
        <v>44</v>
      </c>
      <c r="U250" s="152" t="s">
        <v>160</v>
      </c>
      <c r="V250" s="135">
        <v>2000</v>
      </c>
      <c r="W250" s="135" t="s">
        <v>45</v>
      </c>
      <c r="X250" s="135">
        <v>2500</v>
      </c>
      <c r="Y250" s="135">
        <v>2521</v>
      </c>
      <c r="Z250" s="135" t="s">
        <v>157</v>
      </c>
      <c r="AA250" s="136">
        <v>0</v>
      </c>
      <c r="AB250" s="135" t="s">
        <v>23</v>
      </c>
      <c r="AC250" s="137">
        <v>500000</v>
      </c>
    </row>
    <row r="251" spans="1:154" ht="12.75" hidden="1" customHeight="1" x14ac:dyDescent="0.25">
      <c r="A251" s="154" t="str">
        <f t="shared" si="3"/>
        <v>1.1-00-2309_238028_234543110</v>
      </c>
      <c r="B251" s="135" t="s">
        <v>295</v>
      </c>
      <c r="C251" s="135" t="s">
        <v>26</v>
      </c>
      <c r="D251" s="136" t="s">
        <v>410</v>
      </c>
      <c r="E251" s="136">
        <v>3</v>
      </c>
      <c r="F251" s="135" t="s">
        <v>379</v>
      </c>
      <c r="G251" s="136">
        <v>3.1</v>
      </c>
      <c r="H251" s="135" t="s">
        <v>380</v>
      </c>
      <c r="I251" s="135" t="s">
        <v>97</v>
      </c>
      <c r="J251" s="135" t="s">
        <v>98</v>
      </c>
      <c r="K251" s="135" t="s">
        <v>75</v>
      </c>
      <c r="L251" s="135" t="s">
        <v>324</v>
      </c>
      <c r="M251" s="135">
        <v>8</v>
      </c>
      <c r="N251" s="135" t="s">
        <v>100</v>
      </c>
      <c r="O251" s="135" t="s">
        <v>407</v>
      </c>
      <c r="P251" s="135" t="s">
        <v>366</v>
      </c>
      <c r="Q251" s="152" t="s">
        <v>99</v>
      </c>
      <c r="R251" s="152" t="s">
        <v>368</v>
      </c>
      <c r="S251" s="152" t="s">
        <v>159</v>
      </c>
      <c r="T251" s="152">
        <v>45</v>
      </c>
      <c r="U251" s="152" t="s">
        <v>261</v>
      </c>
      <c r="V251" s="135">
        <v>4000</v>
      </c>
      <c r="W251" s="135" t="s">
        <v>122</v>
      </c>
      <c r="X251" s="135">
        <v>4300</v>
      </c>
      <c r="Y251" s="135">
        <v>4311</v>
      </c>
      <c r="Z251" s="135" t="s">
        <v>123</v>
      </c>
      <c r="AA251" s="136">
        <v>0</v>
      </c>
      <c r="AB251" s="135" t="s">
        <v>23</v>
      </c>
      <c r="AC251" s="137">
        <v>2000000</v>
      </c>
    </row>
    <row r="252" spans="1:154" ht="12.75" hidden="1" customHeight="1" x14ac:dyDescent="0.25">
      <c r="A252" s="154" t="str">
        <f t="shared" si="3"/>
        <v>1.1-00-2309_238028_234643110</v>
      </c>
      <c r="B252" s="135" t="s">
        <v>295</v>
      </c>
      <c r="C252" s="135" t="s">
        <v>26</v>
      </c>
      <c r="D252" s="136" t="s">
        <v>410</v>
      </c>
      <c r="E252" s="136">
        <v>3</v>
      </c>
      <c r="F252" s="135" t="s">
        <v>379</v>
      </c>
      <c r="G252" s="136">
        <v>3.1</v>
      </c>
      <c r="H252" s="135" t="s">
        <v>380</v>
      </c>
      <c r="I252" s="135" t="s">
        <v>97</v>
      </c>
      <c r="J252" s="135" t="s">
        <v>98</v>
      </c>
      <c r="K252" s="135" t="s">
        <v>75</v>
      </c>
      <c r="L252" s="135" t="s">
        <v>324</v>
      </c>
      <c r="M252" s="135">
        <v>8</v>
      </c>
      <c r="N252" s="135" t="s">
        <v>100</v>
      </c>
      <c r="O252" s="135" t="s">
        <v>407</v>
      </c>
      <c r="P252" s="135" t="s">
        <v>366</v>
      </c>
      <c r="Q252" s="152" t="s">
        <v>99</v>
      </c>
      <c r="R252" s="152" t="s">
        <v>368</v>
      </c>
      <c r="S252" s="152" t="s">
        <v>159</v>
      </c>
      <c r="T252" s="152">
        <v>46</v>
      </c>
      <c r="U252" s="152" t="s">
        <v>262</v>
      </c>
      <c r="V252" s="135">
        <v>4000</v>
      </c>
      <c r="W252" s="135" t="s">
        <v>122</v>
      </c>
      <c r="X252" s="135">
        <v>4300</v>
      </c>
      <c r="Y252" s="135">
        <v>4311</v>
      </c>
      <c r="Z252" s="135" t="s">
        <v>123</v>
      </c>
      <c r="AA252" s="136">
        <v>0</v>
      </c>
      <c r="AB252" s="135" t="s">
        <v>23</v>
      </c>
      <c r="AC252" s="137">
        <v>300000</v>
      </c>
    </row>
    <row r="253" spans="1:154" ht="12.75" hidden="1" customHeight="1" x14ac:dyDescent="0.25">
      <c r="A253" s="154" t="str">
        <f t="shared" si="3"/>
        <v>1.1-00-2309_238029_2347382126</v>
      </c>
      <c r="B253" s="135" t="s">
        <v>295</v>
      </c>
      <c r="C253" s="135" t="s">
        <v>26</v>
      </c>
      <c r="D253" s="136" t="s">
        <v>410</v>
      </c>
      <c r="E253" s="136">
        <v>3</v>
      </c>
      <c r="F253" s="135" t="s">
        <v>379</v>
      </c>
      <c r="G253" s="136">
        <v>3.7</v>
      </c>
      <c r="H253" s="135" t="s">
        <v>381</v>
      </c>
      <c r="I253" s="135" t="s">
        <v>382</v>
      </c>
      <c r="J253" s="135" t="s">
        <v>381</v>
      </c>
      <c r="K253" s="135" t="s">
        <v>17</v>
      </c>
      <c r="L253" s="135" t="s">
        <v>307</v>
      </c>
      <c r="M253" s="135">
        <v>8</v>
      </c>
      <c r="N253" s="135" t="s">
        <v>100</v>
      </c>
      <c r="O253" s="135" t="s">
        <v>407</v>
      </c>
      <c r="P253" s="135" t="s">
        <v>366</v>
      </c>
      <c r="Q253" s="152" t="s">
        <v>99</v>
      </c>
      <c r="R253" s="152" t="s">
        <v>369</v>
      </c>
      <c r="S253" s="152" t="s">
        <v>238</v>
      </c>
      <c r="T253" s="152">
        <v>47</v>
      </c>
      <c r="U253" s="152" t="s">
        <v>239</v>
      </c>
      <c r="V253" s="135">
        <v>3000</v>
      </c>
      <c r="W253" s="135" t="s">
        <v>104</v>
      </c>
      <c r="X253" s="135">
        <v>3800</v>
      </c>
      <c r="Y253" s="135">
        <v>3821</v>
      </c>
      <c r="Z253" s="135" t="s">
        <v>121</v>
      </c>
      <c r="AA253" s="136">
        <v>26</v>
      </c>
      <c r="AB253" s="135" t="s">
        <v>116</v>
      </c>
      <c r="AC253" s="137">
        <v>700000</v>
      </c>
    </row>
    <row r="254" spans="1:154" ht="12.75" hidden="1" customHeight="1" x14ac:dyDescent="0.25">
      <c r="A254" s="154" t="str">
        <f t="shared" si="3"/>
        <v>1.1-00-2309_238029_2347441127</v>
      </c>
      <c r="B254" s="135" t="s">
        <v>295</v>
      </c>
      <c r="C254" s="135" t="s">
        <v>26</v>
      </c>
      <c r="D254" s="136" t="s">
        <v>410</v>
      </c>
      <c r="E254" s="136">
        <v>3</v>
      </c>
      <c r="F254" s="135" t="s">
        <v>379</v>
      </c>
      <c r="G254" s="136">
        <v>3.7</v>
      </c>
      <c r="H254" s="135" t="s">
        <v>381</v>
      </c>
      <c r="I254" s="135" t="s">
        <v>382</v>
      </c>
      <c r="J254" s="135" t="s">
        <v>381</v>
      </c>
      <c r="K254" s="135" t="s">
        <v>17</v>
      </c>
      <c r="L254" s="135" t="s">
        <v>307</v>
      </c>
      <c r="M254" s="135">
        <v>8</v>
      </c>
      <c r="N254" s="135" t="s">
        <v>100</v>
      </c>
      <c r="O254" s="135" t="s">
        <v>407</v>
      </c>
      <c r="P254" s="135" t="s">
        <v>366</v>
      </c>
      <c r="Q254" s="152" t="s">
        <v>99</v>
      </c>
      <c r="R254" s="152" t="s">
        <v>369</v>
      </c>
      <c r="S254" s="152" t="s">
        <v>238</v>
      </c>
      <c r="T254" s="152">
        <v>47</v>
      </c>
      <c r="U254" s="152" t="s">
        <v>239</v>
      </c>
      <c r="V254" s="135">
        <v>4000</v>
      </c>
      <c r="W254" s="135" t="s">
        <v>122</v>
      </c>
      <c r="X254" s="135">
        <v>4400</v>
      </c>
      <c r="Y254" s="135">
        <v>4411</v>
      </c>
      <c r="Z254" s="135" t="s">
        <v>143</v>
      </c>
      <c r="AA254" s="136">
        <v>27</v>
      </c>
      <c r="AB254" s="135" t="s">
        <v>263</v>
      </c>
      <c r="AC254" s="137">
        <v>50000</v>
      </c>
    </row>
    <row r="255" spans="1:154" ht="12.75" hidden="1" customHeight="1" x14ac:dyDescent="0.25">
      <c r="A255" s="154" t="str">
        <f t="shared" si="3"/>
        <v>1.1-00-2310_234030_234821710</v>
      </c>
      <c r="B255" s="135" t="s">
        <v>295</v>
      </c>
      <c r="C255" s="135" t="s">
        <v>26</v>
      </c>
      <c r="D255" s="136" t="s">
        <v>410</v>
      </c>
      <c r="E255" s="136">
        <v>2</v>
      </c>
      <c r="F255" s="135" t="s">
        <v>327</v>
      </c>
      <c r="G255" s="136">
        <v>2.7</v>
      </c>
      <c r="H255" s="135" t="s">
        <v>186</v>
      </c>
      <c r="I255" s="135" t="s">
        <v>185</v>
      </c>
      <c r="J255" s="135" t="s">
        <v>385</v>
      </c>
      <c r="K255" s="135" t="s">
        <v>17</v>
      </c>
      <c r="L255" s="135" t="s">
        <v>307</v>
      </c>
      <c r="M255" s="135">
        <v>4</v>
      </c>
      <c r="N255" s="135" t="s">
        <v>58</v>
      </c>
      <c r="O255" s="135" t="s">
        <v>407</v>
      </c>
      <c r="P255" s="135" t="s">
        <v>383</v>
      </c>
      <c r="Q255" s="152" t="s">
        <v>85</v>
      </c>
      <c r="R255" s="152" t="s">
        <v>384</v>
      </c>
      <c r="S255" s="152" t="s">
        <v>86</v>
      </c>
      <c r="T255" s="152">
        <v>48</v>
      </c>
      <c r="U255" s="152" t="s">
        <v>87</v>
      </c>
      <c r="V255" s="135">
        <v>2000</v>
      </c>
      <c r="W255" s="135" t="s">
        <v>45</v>
      </c>
      <c r="X255" s="135">
        <v>2100</v>
      </c>
      <c r="Y255" s="135">
        <v>2171</v>
      </c>
      <c r="Z255" s="135" t="s">
        <v>88</v>
      </c>
      <c r="AA255" s="136">
        <v>0</v>
      </c>
      <c r="AB255" s="135" t="s">
        <v>23</v>
      </c>
      <c r="AC255" s="137">
        <v>30000</v>
      </c>
    </row>
    <row r="256" spans="1:154" s="145" customFormat="1" ht="12.75" hidden="1" customHeight="1" x14ac:dyDescent="0.25">
      <c r="A256" s="154" t="str">
        <f t="shared" si="3"/>
        <v>1.1-00-2310_234030_234822210</v>
      </c>
      <c r="B256" s="135" t="s">
        <v>295</v>
      </c>
      <c r="C256" s="135" t="s">
        <v>26</v>
      </c>
      <c r="D256" s="136" t="s">
        <v>410</v>
      </c>
      <c r="E256" s="136">
        <v>2</v>
      </c>
      <c r="F256" s="135" t="s">
        <v>327</v>
      </c>
      <c r="G256" s="136">
        <v>2.7</v>
      </c>
      <c r="H256" s="135" t="s">
        <v>186</v>
      </c>
      <c r="I256" s="135" t="s">
        <v>185</v>
      </c>
      <c r="J256" s="135" t="s">
        <v>385</v>
      </c>
      <c r="K256" s="135" t="s">
        <v>17</v>
      </c>
      <c r="L256" s="135" t="s">
        <v>307</v>
      </c>
      <c r="M256" s="135">
        <v>4</v>
      </c>
      <c r="N256" s="135" t="s">
        <v>58</v>
      </c>
      <c r="O256" s="135" t="s">
        <v>407</v>
      </c>
      <c r="P256" s="135" t="s">
        <v>383</v>
      </c>
      <c r="Q256" s="152" t="s">
        <v>85</v>
      </c>
      <c r="R256" s="152" t="s">
        <v>384</v>
      </c>
      <c r="S256" s="152" t="s">
        <v>86</v>
      </c>
      <c r="T256" s="152">
        <v>48</v>
      </c>
      <c r="U256" s="152" t="s">
        <v>87</v>
      </c>
      <c r="V256" s="135">
        <v>2000</v>
      </c>
      <c r="W256" s="135" t="s">
        <v>45</v>
      </c>
      <c r="X256" s="135">
        <v>2200</v>
      </c>
      <c r="Y256" s="135">
        <v>2221</v>
      </c>
      <c r="Z256" s="135" t="s">
        <v>109</v>
      </c>
      <c r="AA256" s="136">
        <v>0</v>
      </c>
      <c r="AB256" s="135" t="s">
        <v>23</v>
      </c>
      <c r="AC256" s="137">
        <v>40000</v>
      </c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  <c r="CJ256" s="116"/>
      <c r="CK256" s="116"/>
      <c r="CL256" s="116"/>
      <c r="CM256" s="116"/>
      <c r="CN256" s="116"/>
      <c r="CO256" s="116"/>
      <c r="CP256" s="116"/>
      <c r="CQ256" s="116"/>
      <c r="CR256" s="116"/>
      <c r="CS256" s="116"/>
      <c r="CT256" s="116"/>
      <c r="CU256" s="116"/>
      <c r="CV256" s="116"/>
      <c r="CW256" s="116"/>
      <c r="CX256" s="116"/>
      <c r="CY256" s="116"/>
      <c r="CZ256" s="116"/>
      <c r="DA256" s="116"/>
      <c r="DB256" s="116"/>
      <c r="DC256" s="116"/>
      <c r="DD256" s="116"/>
      <c r="DE256" s="116"/>
      <c r="DF256" s="116"/>
      <c r="DG256" s="116"/>
      <c r="DH256" s="116"/>
      <c r="DI256" s="116"/>
      <c r="DJ256" s="116"/>
      <c r="DK256" s="116"/>
      <c r="DL256" s="116"/>
      <c r="DM256" s="116"/>
      <c r="DN256" s="116"/>
      <c r="DO256" s="116"/>
      <c r="DP256" s="116"/>
      <c r="DQ256" s="116"/>
      <c r="DR256" s="116"/>
      <c r="DS256" s="116"/>
      <c r="DT256" s="116"/>
      <c r="DU256" s="116"/>
      <c r="DV256" s="116"/>
      <c r="DW256" s="116"/>
      <c r="DX256" s="116"/>
      <c r="DY256" s="116"/>
      <c r="DZ256" s="116"/>
      <c r="EA256" s="116"/>
      <c r="EB256" s="116"/>
      <c r="EC256" s="116"/>
      <c r="ED256" s="116"/>
      <c r="EE256" s="116"/>
      <c r="EF256" s="116"/>
      <c r="EG256" s="116"/>
      <c r="EH256" s="116"/>
      <c r="EI256" s="116"/>
      <c r="EJ256" s="116"/>
      <c r="EK256" s="116"/>
      <c r="EL256" s="116"/>
      <c r="EM256" s="116"/>
      <c r="EN256" s="116"/>
      <c r="EO256" s="116"/>
      <c r="EP256" s="116"/>
      <c r="EQ256" s="116"/>
      <c r="ER256" s="116"/>
      <c r="ES256" s="116"/>
      <c r="ET256" s="116"/>
      <c r="EU256" s="116"/>
      <c r="EV256" s="116"/>
      <c r="EW256" s="116"/>
      <c r="EX256" s="116"/>
    </row>
    <row r="257" spans="1:29" ht="12.75" hidden="1" customHeight="1" x14ac:dyDescent="0.25">
      <c r="A257" s="154" t="str">
        <f t="shared" si="3"/>
        <v>1.1-00-2310_234030_234825210</v>
      </c>
      <c r="B257" s="135" t="s">
        <v>295</v>
      </c>
      <c r="C257" s="135" t="s">
        <v>26</v>
      </c>
      <c r="D257" s="136" t="s">
        <v>410</v>
      </c>
      <c r="E257" s="136">
        <v>2</v>
      </c>
      <c r="F257" s="135" t="s">
        <v>327</v>
      </c>
      <c r="G257" s="136">
        <v>2.7</v>
      </c>
      <c r="H257" s="135" t="s">
        <v>186</v>
      </c>
      <c r="I257" s="135" t="s">
        <v>185</v>
      </c>
      <c r="J257" s="135" t="s">
        <v>385</v>
      </c>
      <c r="K257" s="135" t="s">
        <v>17</v>
      </c>
      <c r="L257" s="135" t="s">
        <v>307</v>
      </c>
      <c r="M257" s="135">
        <v>4</v>
      </c>
      <c r="N257" s="135" t="s">
        <v>58</v>
      </c>
      <c r="O257" s="135" t="s">
        <v>407</v>
      </c>
      <c r="P257" s="135" t="s">
        <v>383</v>
      </c>
      <c r="Q257" s="152" t="s">
        <v>85</v>
      </c>
      <c r="R257" s="152" t="s">
        <v>384</v>
      </c>
      <c r="S257" s="152" t="s">
        <v>86</v>
      </c>
      <c r="T257" s="152">
        <v>48</v>
      </c>
      <c r="U257" s="152" t="s">
        <v>87</v>
      </c>
      <c r="V257" s="135">
        <v>2000</v>
      </c>
      <c r="W257" s="135" t="s">
        <v>45</v>
      </c>
      <c r="X257" s="135">
        <v>2500</v>
      </c>
      <c r="Y257" s="135">
        <v>2521</v>
      </c>
      <c r="Z257" s="135" t="s">
        <v>157</v>
      </c>
      <c r="AA257" s="136">
        <v>0</v>
      </c>
      <c r="AB257" s="135" t="s">
        <v>23</v>
      </c>
      <c r="AC257" s="137">
        <v>50000</v>
      </c>
    </row>
    <row r="258" spans="1:29" ht="12.75" hidden="1" customHeight="1" x14ac:dyDescent="0.25">
      <c r="A258" s="154" t="str">
        <f t="shared" si="3"/>
        <v>1.1-00-2310_234030_234825910</v>
      </c>
      <c r="B258" s="135" t="s">
        <v>295</v>
      </c>
      <c r="C258" s="135" t="s">
        <v>26</v>
      </c>
      <c r="D258" s="136" t="s">
        <v>410</v>
      </c>
      <c r="E258" s="136">
        <v>2</v>
      </c>
      <c r="F258" s="135" t="s">
        <v>327</v>
      </c>
      <c r="G258" s="136">
        <v>2.7</v>
      </c>
      <c r="H258" s="135" t="s">
        <v>186</v>
      </c>
      <c r="I258" s="135" t="s">
        <v>185</v>
      </c>
      <c r="J258" s="135" t="s">
        <v>385</v>
      </c>
      <c r="K258" s="135" t="s">
        <v>17</v>
      </c>
      <c r="L258" s="135" t="s">
        <v>307</v>
      </c>
      <c r="M258" s="135">
        <v>4</v>
      </c>
      <c r="N258" s="135" t="s">
        <v>58</v>
      </c>
      <c r="O258" s="135" t="s">
        <v>407</v>
      </c>
      <c r="P258" s="135" t="s">
        <v>383</v>
      </c>
      <c r="Q258" s="152" t="s">
        <v>85</v>
      </c>
      <c r="R258" s="152" t="s">
        <v>384</v>
      </c>
      <c r="S258" s="152" t="s">
        <v>86</v>
      </c>
      <c r="T258" s="152">
        <v>48</v>
      </c>
      <c r="U258" s="152" t="s">
        <v>87</v>
      </c>
      <c r="V258" s="135">
        <v>2000</v>
      </c>
      <c r="W258" s="135" t="s">
        <v>45</v>
      </c>
      <c r="X258" s="135">
        <v>2500</v>
      </c>
      <c r="Y258" s="135">
        <v>2591</v>
      </c>
      <c r="Z258" s="135" t="s">
        <v>166</v>
      </c>
      <c r="AA258" s="136">
        <v>0</v>
      </c>
      <c r="AB258" s="135" t="s">
        <v>23</v>
      </c>
      <c r="AC258" s="137">
        <v>2500000</v>
      </c>
    </row>
    <row r="259" spans="1:29" ht="12.75" hidden="1" customHeight="1" x14ac:dyDescent="0.25">
      <c r="A259" s="154" t="str">
        <f t="shared" ref="A259:A292" si="4">CONCATENATE(B259,P259,M259,R259,T259,Y259,AA259)</f>
        <v>1.1-00-2310_234030_234838210</v>
      </c>
      <c r="B259" s="135" t="s">
        <v>295</v>
      </c>
      <c r="C259" s="135" t="s">
        <v>26</v>
      </c>
      <c r="D259" s="136" t="s">
        <v>410</v>
      </c>
      <c r="E259" s="136">
        <v>2</v>
      </c>
      <c r="F259" s="135" t="s">
        <v>327</v>
      </c>
      <c r="G259" s="136">
        <v>2.7</v>
      </c>
      <c r="H259" s="135" t="s">
        <v>186</v>
      </c>
      <c r="I259" s="135" t="s">
        <v>185</v>
      </c>
      <c r="J259" s="135" t="s">
        <v>385</v>
      </c>
      <c r="K259" s="135" t="s">
        <v>17</v>
      </c>
      <c r="L259" s="135" t="s">
        <v>307</v>
      </c>
      <c r="M259" s="135">
        <v>4</v>
      </c>
      <c r="N259" s="135" t="s">
        <v>58</v>
      </c>
      <c r="O259" s="135" t="s">
        <v>407</v>
      </c>
      <c r="P259" s="135" t="s">
        <v>383</v>
      </c>
      <c r="Q259" s="152" t="s">
        <v>85</v>
      </c>
      <c r="R259" s="152" t="s">
        <v>384</v>
      </c>
      <c r="S259" s="152" t="s">
        <v>86</v>
      </c>
      <c r="T259" s="152">
        <v>48</v>
      </c>
      <c r="U259" s="152" t="s">
        <v>87</v>
      </c>
      <c r="V259" s="135">
        <v>3000</v>
      </c>
      <c r="W259" s="135" t="s">
        <v>104</v>
      </c>
      <c r="X259" s="135">
        <v>3800</v>
      </c>
      <c r="Y259" s="135">
        <v>3821</v>
      </c>
      <c r="Z259" s="135" t="s">
        <v>121</v>
      </c>
      <c r="AA259" s="136">
        <v>0</v>
      </c>
      <c r="AB259" s="135" t="s">
        <v>23</v>
      </c>
      <c r="AC259" s="137">
        <v>500000</v>
      </c>
    </row>
    <row r="260" spans="1:29" ht="12.75" hidden="1" customHeight="1" x14ac:dyDescent="0.25">
      <c r="A260" s="154" t="str">
        <f t="shared" si="4"/>
        <v>1.1-00-2310_234030_234842110</v>
      </c>
      <c r="B260" s="135" t="s">
        <v>295</v>
      </c>
      <c r="C260" s="135" t="s">
        <v>26</v>
      </c>
      <c r="D260" s="136" t="s">
        <v>410</v>
      </c>
      <c r="E260" s="136">
        <v>2</v>
      </c>
      <c r="F260" s="135" t="s">
        <v>327</v>
      </c>
      <c r="G260" s="136">
        <v>2.7</v>
      </c>
      <c r="H260" s="135" t="s">
        <v>186</v>
      </c>
      <c r="I260" s="135" t="s">
        <v>185</v>
      </c>
      <c r="J260" s="135" t="s">
        <v>385</v>
      </c>
      <c r="K260" s="135" t="s">
        <v>17</v>
      </c>
      <c r="L260" s="135" t="s">
        <v>307</v>
      </c>
      <c r="M260" s="135">
        <v>4</v>
      </c>
      <c r="N260" s="135" t="s">
        <v>58</v>
      </c>
      <c r="O260" s="135" t="s">
        <v>407</v>
      </c>
      <c r="P260" s="135" t="s">
        <v>383</v>
      </c>
      <c r="Q260" s="152" t="s">
        <v>85</v>
      </c>
      <c r="R260" s="152" t="s">
        <v>384</v>
      </c>
      <c r="S260" s="152" t="s">
        <v>86</v>
      </c>
      <c r="T260" s="152">
        <v>48</v>
      </c>
      <c r="U260" s="152" t="s">
        <v>87</v>
      </c>
      <c r="V260" s="135">
        <v>4000</v>
      </c>
      <c r="W260" s="135" t="s">
        <v>122</v>
      </c>
      <c r="X260" s="135">
        <v>4200</v>
      </c>
      <c r="Y260" s="135">
        <v>4211</v>
      </c>
      <c r="Z260" s="135" t="s">
        <v>247</v>
      </c>
      <c r="AA260" s="136">
        <v>0</v>
      </c>
      <c r="AB260" s="135" t="s">
        <v>23</v>
      </c>
      <c r="AC260" s="137">
        <v>1200000</v>
      </c>
    </row>
    <row r="261" spans="1:29" ht="12.75" hidden="1" customHeight="1" x14ac:dyDescent="0.25">
      <c r="A261" s="154" t="str">
        <f t="shared" si="4"/>
        <v>1.1-00-2310_234030_234856710</v>
      </c>
      <c r="B261" s="135" t="s">
        <v>295</v>
      </c>
      <c r="C261" s="135" t="s">
        <v>26</v>
      </c>
      <c r="D261" s="136" t="s">
        <v>410</v>
      </c>
      <c r="E261" s="136">
        <v>2</v>
      </c>
      <c r="F261" s="135" t="s">
        <v>327</v>
      </c>
      <c r="G261" s="136">
        <v>2.7</v>
      </c>
      <c r="H261" s="135" t="s">
        <v>186</v>
      </c>
      <c r="I261" s="135" t="s">
        <v>185</v>
      </c>
      <c r="J261" s="135" t="s">
        <v>385</v>
      </c>
      <c r="K261" s="135" t="s">
        <v>17</v>
      </c>
      <c r="L261" s="135" t="s">
        <v>307</v>
      </c>
      <c r="M261" s="135">
        <v>4</v>
      </c>
      <c r="N261" s="135" t="s">
        <v>58</v>
      </c>
      <c r="O261" s="135" t="s">
        <v>406</v>
      </c>
      <c r="P261" s="135" t="s">
        <v>383</v>
      </c>
      <c r="Q261" s="152" t="s">
        <v>85</v>
      </c>
      <c r="R261" s="152" t="s">
        <v>384</v>
      </c>
      <c r="S261" s="152" t="s">
        <v>86</v>
      </c>
      <c r="T261" s="152">
        <v>48</v>
      </c>
      <c r="U261" s="152" t="s">
        <v>87</v>
      </c>
      <c r="V261" s="135">
        <v>5000</v>
      </c>
      <c r="W261" s="135" t="s">
        <v>183</v>
      </c>
      <c r="X261" s="135">
        <v>5600</v>
      </c>
      <c r="Y261" s="135">
        <v>5671</v>
      </c>
      <c r="Z261" s="135" t="s">
        <v>184</v>
      </c>
      <c r="AA261" s="136">
        <v>0</v>
      </c>
      <c r="AB261" s="135" t="s">
        <v>23</v>
      </c>
      <c r="AC261" s="137">
        <v>100000</v>
      </c>
    </row>
    <row r="262" spans="1:29" ht="12.75" hidden="1" customHeight="1" x14ac:dyDescent="0.25">
      <c r="A262" s="154" t="str">
        <f t="shared" si="4"/>
        <v>1.1-00-2310_234030_234857810</v>
      </c>
      <c r="B262" s="135" t="s">
        <v>295</v>
      </c>
      <c r="C262" s="135" t="s">
        <v>26</v>
      </c>
      <c r="D262" s="136" t="s">
        <v>410</v>
      </c>
      <c r="E262" s="136">
        <v>2</v>
      </c>
      <c r="F262" s="135" t="s">
        <v>327</v>
      </c>
      <c r="G262" s="136">
        <v>2.7</v>
      </c>
      <c r="H262" s="135" t="s">
        <v>186</v>
      </c>
      <c r="I262" s="135" t="s">
        <v>185</v>
      </c>
      <c r="J262" s="135" t="s">
        <v>385</v>
      </c>
      <c r="K262" s="135" t="s">
        <v>17</v>
      </c>
      <c r="L262" s="135" t="s">
        <v>307</v>
      </c>
      <c r="M262" s="135">
        <v>4</v>
      </c>
      <c r="N262" s="135" t="s">
        <v>58</v>
      </c>
      <c r="O262" s="135" t="s">
        <v>406</v>
      </c>
      <c r="P262" s="135" t="s">
        <v>383</v>
      </c>
      <c r="Q262" s="152" t="s">
        <v>85</v>
      </c>
      <c r="R262" s="152" t="s">
        <v>384</v>
      </c>
      <c r="S262" s="152" t="s">
        <v>86</v>
      </c>
      <c r="T262" s="152">
        <v>48</v>
      </c>
      <c r="U262" s="152" t="s">
        <v>87</v>
      </c>
      <c r="V262" s="135">
        <v>5000</v>
      </c>
      <c r="W262" s="135" t="s">
        <v>183</v>
      </c>
      <c r="X262" s="135">
        <v>5700</v>
      </c>
      <c r="Y262" s="135">
        <v>5781</v>
      </c>
      <c r="Z262" s="135" t="s">
        <v>278</v>
      </c>
      <c r="AA262" s="136">
        <v>0</v>
      </c>
      <c r="AB262" s="135" t="s">
        <v>23</v>
      </c>
      <c r="AC262" s="137">
        <v>50000</v>
      </c>
    </row>
    <row r="263" spans="1:29" ht="12.75" hidden="1" customHeight="1" x14ac:dyDescent="0.25">
      <c r="A263" s="154" t="str">
        <f t="shared" si="4"/>
        <v>1.1-00-2311_236031_234921410</v>
      </c>
      <c r="B263" s="135" t="s">
        <v>295</v>
      </c>
      <c r="C263" s="135" t="s">
        <v>26</v>
      </c>
      <c r="D263" s="136" t="s">
        <v>410</v>
      </c>
      <c r="E263" s="136">
        <v>3</v>
      </c>
      <c r="F263" s="135" t="s">
        <v>379</v>
      </c>
      <c r="G263" s="136">
        <v>3.8</v>
      </c>
      <c r="H263" s="135" t="s">
        <v>390</v>
      </c>
      <c r="I263" s="135" t="s">
        <v>388</v>
      </c>
      <c r="J263" s="135" t="s">
        <v>389</v>
      </c>
      <c r="K263" s="135" t="s">
        <v>17</v>
      </c>
      <c r="L263" s="135" t="s">
        <v>307</v>
      </c>
      <c r="M263" s="135">
        <v>6</v>
      </c>
      <c r="N263" s="135" t="s">
        <v>19</v>
      </c>
      <c r="O263" s="135" t="s">
        <v>407</v>
      </c>
      <c r="P263" s="135" t="s">
        <v>386</v>
      </c>
      <c r="Q263" s="152" t="s">
        <v>71</v>
      </c>
      <c r="R263" s="152" t="s">
        <v>387</v>
      </c>
      <c r="S263" s="152" t="s">
        <v>1074</v>
      </c>
      <c r="T263" s="152">
        <v>49</v>
      </c>
      <c r="U263" s="152" t="s">
        <v>76</v>
      </c>
      <c r="V263" s="135">
        <v>2000</v>
      </c>
      <c r="W263" s="135" t="s">
        <v>45</v>
      </c>
      <c r="X263" s="135">
        <v>2100</v>
      </c>
      <c r="Y263" s="135">
        <v>2141</v>
      </c>
      <c r="Z263" s="135" t="s">
        <v>77</v>
      </c>
      <c r="AA263" s="136">
        <v>0</v>
      </c>
      <c r="AB263" s="135" t="s">
        <v>23</v>
      </c>
      <c r="AC263" s="137">
        <v>205400</v>
      </c>
    </row>
    <row r="264" spans="1:29" ht="12.75" hidden="1" customHeight="1" x14ac:dyDescent="0.25">
      <c r="A264" s="154" t="str">
        <f t="shared" si="4"/>
        <v>1.1-00-2311_236031_234924610</v>
      </c>
      <c r="B264" s="135" t="s">
        <v>295</v>
      </c>
      <c r="C264" s="135" t="s">
        <v>26</v>
      </c>
      <c r="D264" s="136" t="s">
        <v>410</v>
      </c>
      <c r="E264" s="136">
        <v>3</v>
      </c>
      <c r="F264" s="135" t="s">
        <v>379</v>
      </c>
      <c r="G264" s="136">
        <v>3.8</v>
      </c>
      <c r="H264" s="135" t="s">
        <v>390</v>
      </c>
      <c r="I264" s="135" t="s">
        <v>388</v>
      </c>
      <c r="J264" s="135" t="s">
        <v>389</v>
      </c>
      <c r="K264" s="135" t="s">
        <v>17</v>
      </c>
      <c r="L264" s="135" t="s">
        <v>307</v>
      </c>
      <c r="M264" s="135">
        <v>6</v>
      </c>
      <c r="N264" s="135" t="s">
        <v>19</v>
      </c>
      <c r="O264" s="135" t="s">
        <v>407</v>
      </c>
      <c r="P264" s="135" t="s">
        <v>386</v>
      </c>
      <c r="Q264" s="152" t="s">
        <v>71</v>
      </c>
      <c r="R264" s="152" t="s">
        <v>387</v>
      </c>
      <c r="S264" s="152" t="s">
        <v>1074</v>
      </c>
      <c r="T264" s="152">
        <v>49</v>
      </c>
      <c r="U264" s="152" t="s">
        <v>76</v>
      </c>
      <c r="V264" s="135">
        <v>2000</v>
      </c>
      <c r="W264" s="135" t="s">
        <v>45</v>
      </c>
      <c r="X264" s="135">
        <v>2400</v>
      </c>
      <c r="Y264" s="135">
        <v>2461</v>
      </c>
      <c r="Z264" s="135" t="s">
        <v>132</v>
      </c>
      <c r="AA264" s="136">
        <v>0</v>
      </c>
      <c r="AB264" s="135" t="s">
        <v>23</v>
      </c>
      <c r="AC264" s="137">
        <v>150000</v>
      </c>
    </row>
    <row r="265" spans="1:29" ht="12.75" hidden="1" customHeight="1" x14ac:dyDescent="0.25">
      <c r="A265" s="154" t="str">
        <f t="shared" si="4"/>
        <v>1.1-00-2311_236031_234924910</v>
      </c>
      <c r="B265" s="135" t="s">
        <v>295</v>
      </c>
      <c r="C265" s="135" t="s">
        <v>26</v>
      </c>
      <c r="D265" s="136" t="s">
        <v>410</v>
      </c>
      <c r="E265" s="136">
        <v>3</v>
      </c>
      <c r="F265" s="135" t="s">
        <v>379</v>
      </c>
      <c r="G265" s="136">
        <v>3.8</v>
      </c>
      <c r="H265" s="135" t="s">
        <v>390</v>
      </c>
      <c r="I265" s="135" t="s">
        <v>388</v>
      </c>
      <c r="J265" s="135" t="s">
        <v>389</v>
      </c>
      <c r="K265" s="135" t="s">
        <v>17</v>
      </c>
      <c r="L265" s="135" t="s">
        <v>307</v>
      </c>
      <c r="M265" s="135">
        <v>6</v>
      </c>
      <c r="N265" s="135" t="s">
        <v>19</v>
      </c>
      <c r="O265" s="135" t="s">
        <v>407</v>
      </c>
      <c r="P265" s="135" t="s">
        <v>386</v>
      </c>
      <c r="Q265" s="152" t="s">
        <v>71</v>
      </c>
      <c r="R265" s="152" t="s">
        <v>387</v>
      </c>
      <c r="S265" s="152" t="s">
        <v>1074</v>
      </c>
      <c r="T265" s="152">
        <v>49</v>
      </c>
      <c r="U265" s="152" t="s">
        <v>76</v>
      </c>
      <c r="V265" s="135">
        <v>2000</v>
      </c>
      <c r="W265" s="135" t="s">
        <v>45</v>
      </c>
      <c r="X265" s="135">
        <v>2400</v>
      </c>
      <c r="Y265" s="135">
        <v>2491</v>
      </c>
      <c r="Z265" s="135" t="s">
        <v>153</v>
      </c>
      <c r="AA265" s="136">
        <v>0</v>
      </c>
      <c r="AB265" s="135" t="s">
        <v>23</v>
      </c>
      <c r="AC265" s="137">
        <v>5000</v>
      </c>
    </row>
    <row r="266" spans="1:29" ht="12.75" hidden="1" customHeight="1" x14ac:dyDescent="0.25">
      <c r="A266" s="154" t="str">
        <f t="shared" si="4"/>
        <v>1.1-00-2311_236031_234927210</v>
      </c>
      <c r="B266" s="135" t="s">
        <v>295</v>
      </c>
      <c r="C266" s="135" t="s">
        <v>26</v>
      </c>
      <c r="D266" s="136" t="s">
        <v>410</v>
      </c>
      <c r="E266" s="136">
        <v>3</v>
      </c>
      <c r="F266" s="135" t="s">
        <v>379</v>
      </c>
      <c r="G266" s="136">
        <v>3.8</v>
      </c>
      <c r="H266" s="135" t="s">
        <v>390</v>
      </c>
      <c r="I266" s="135" t="s">
        <v>388</v>
      </c>
      <c r="J266" s="135" t="s">
        <v>389</v>
      </c>
      <c r="K266" s="135" t="s">
        <v>17</v>
      </c>
      <c r="L266" s="135" t="s">
        <v>307</v>
      </c>
      <c r="M266" s="135">
        <v>6</v>
      </c>
      <c r="N266" s="135" t="s">
        <v>19</v>
      </c>
      <c r="O266" s="135" t="s">
        <v>407</v>
      </c>
      <c r="P266" s="135" t="s">
        <v>386</v>
      </c>
      <c r="Q266" s="152" t="s">
        <v>71</v>
      </c>
      <c r="R266" s="152" t="s">
        <v>387</v>
      </c>
      <c r="S266" s="152" t="s">
        <v>1074</v>
      </c>
      <c r="T266" s="152">
        <v>49</v>
      </c>
      <c r="U266" s="152" t="s">
        <v>76</v>
      </c>
      <c r="V266" s="135">
        <v>2000</v>
      </c>
      <c r="W266" s="135" t="s">
        <v>45</v>
      </c>
      <c r="X266" s="135">
        <v>2700</v>
      </c>
      <c r="Y266" s="135">
        <v>2721</v>
      </c>
      <c r="Z266" s="135" t="s">
        <v>152</v>
      </c>
      <c r="AA266" s="136">
        <v>0</v>
      </c>
      <c r="AB266" s="135" t="s">
        <v>23</v>
      </c>
      <c r="AC266" s="137">
        <v>15000</v>
      </c>
    </row>
    <row r="267" spans="1:29" ht="12.75" hidden="1" customHeight="1" x14ac:dyDescent="0.25">
      <c r="A267" s="154" t="str">
        <f t="shared" si="4"/>
        <v>1.1-00-2311_236031_234929110</v>
      </c>
      <c r="B267" s="135" t="s">
        <v>295</v>
      </c>
      <c r="C267" s="135" t="s">
        <v>26</v>
      </c>
      <c r="D267" s="136" t="s">
        <v>410</v>
      </c>
      <c r="E267" s="136">
        <v>3</v>
      </c>
      <c r="F267" s="135" t="s">
        <v>379</v>
      </c>
      <c r="G267" s="136">
        <v>3.8</v>
      </c>
      <c r="H267" s="135" t="s">
        <v>390</v>
      </c>
      <c r="I267" s="135" t="s">
        <v>388</v>
      </c>
      <c r="J267" s="135" t="s">
        <v>389</v>
      </c>
      <c r="K267" s="135" t="s">
        <v>17</v>
      </c>
      <c r="L267" s="135" t="s">
        <v>307</v>
      </c>
      <c r="M267" s="135">
        <v>6</v>
      </c>
      <c r="N267" s="135" t="s">
        <v>19</v>
      </c>
      <c r="O267" s="135" t="s">
        <v>407</v>
      </c>
      <c r="P267" s="135" t="s">
        <v>386</v>
      </c>
      <c r="Q267" s="152" t="s">
        <v>71</v>
      </c>
      <c r="R267" s="152" t="s">
        <v>387</v>
      </c>
      <c r="S267" s="152" t="s">
        <v>1074</v>
      </c>
      <c r="T267" s="152">
        <v>49</v>
      </c>
      <c r="U267" s="152" t="s">
        <v>76</v>
      </c>
      <c r="V267" s="135">
        <v>2000</v>
      </c>
      <c r="W267" s="135" t="s">
        <v>45</v>
      </c>
      <c r="X267" s="135">
        <v>2900</v>
      </c>
      <c r="Y267" s="135">
        <v>2911</v>
      </c>
      <c r="Z267" s="135" t="s">
        <v>156</v>
      </c>
      <c r="AA267" s="136">
        <v>0</v>
      </c>
      <c r="AB267" s="135" t="s">
        <v>23</v>
      </c>
      <c r="AC267" s="137">
        <v>20000</v>
      </c>
    </row>
    <row r="268" spans="1:29" ht="12.75" hidden="1" customHeight="1" x14ac:dyDescent="0.25">
      <c r="A268" s="154" t="str">
        <f t="shared" si="4"/>
        <v>1.1-00-2311_236031_234929410</v>
      </c>
      <c r="B268" s="135" t="s">
        <v>295</v>
      </c>
      <c r="C268" s="135" t="s">
        <v>26</v>
      </c>
      <c r="D268" s="136" t="s">
        <v>410</v>
      </c>
      <c r="E268" s="136">
        <v>3</v>
      </c>
      <c r="F268" s="135" t="s">
        <v>379</v>
      </c>
      <c r="G268" s="136">
        <v>3.8</v>
      </c>
      <c r="H268" s="135" t="s">
        <v>390</v>
      </c>
      <c r="I268" s="135" t="s">
        <v>388</v>
      </c>
      <c r="J268" s="135" t="s">
        <v>389</v>
      </c>
      <c r="K268" s="135" t="s">
        <v>17</v>
      </c>
      <c r="L268" s="135" t="s">
        <v>307</v>
      </c>
      <c r="M268" s="135">
        <v>6</v>
      </c>
      <c r="N268" s="135" t="s">
        <v>19</v>
      </c>
      <c r="O268" s="135" t="s">
        <v>407</v>
      </c>
      <c r="P268" s="135" t="s">
        <v>386</v>
      </c>
      <c r="Q268" s="152" t="s">
        <v>71</v>
      </c>
      <c r="R268" s="152" t="s">
        <v>387</v>
      </c>
      <c r="S268" s="152" t="s">
        <v>1074</v>
      </c>
      <c r="T268" s="152">
        <v>49</v>
      </c>
      <c r="U268" s="152" t="s">
        <v>76</v>
      </c>
      <c r="V268" s="135">
        <v>2000</v>
      </c>
      <c r="W268" s="135" t="s">
        <v>45</v>
      </c>
      <c r="X268" s="135">
        <v>2900</v>
      </c>
      <c r="Y268" s="135">
        <v>2941</v>
      </c>
      <c r="Z268" s="135" t="s">
        <v>189</v>
      </c>
      <c r="AA268" s="136">
        <v>0</v>
      </c>
      <c r="AB268" s="135" t="s">
        <v>23</v>
      </c>
      <c r="AC268" s="137">
        <v>210000</v>
      </c>
    </row>
    <row r="269" spans="1:29" ht="12.75" hidden="1" customHeight="1" x14ac:dyDescent="0.25">
      <c r="A269" s="154" t="str">
        <f t="shared" si="4"/>
        <v>1.1-00-2311_236031_234931410</v>
      </c>
      <c r="B269" s="135" t="s">
        <v>295</v>
      </c>
      <c r="C269" s="135" t="s">
        <v>26</v>
      </c>
      <c r="D269" s="136" t="s">
        <v>410</v>
      </c>
      <c r="E269" s="136">
        <v>3</v>
      </c>
      <c r="F269" s="135" t="s">
        <v>379</v>
      </c>
      <c r="G269" s="136">
        <v>3.8</v>
      </c>
      <c r="H269" s="135" t="s">
        <v>390</v>
      </c>
      <c r="I269" s="135" t="s">
        <v>388</v>
      </c>
      <c r="J269" s="135" t="s">
        <v>389</v>
      </c>
      <c r="K269" s="135" t="s">
        <v>17</v>
      </c>
      <c r="L269" s="135" t="s">
        <v>307</v>
      </c>
      <c r="M269" s="135">
        <v>6</v>
      </c>
      <c r="N269" s="135" t="s">
        <v>19</v>
      </c>
      <c r="O269" s="135" t="s">
        <v>407</v>
      </c>
      <c r="P269" s="135" t="s">
        <v>386</v>
      </c>
      <c r="Q269" s="152" t="s">
        <v>71</v>
      </c>
      <c r="R269" s="152" t="s">
        <v>387</v>
      </c>
      <c r="S269" s="152" t="s">
        <v>1074</v>
      </c>
      <c r="T269" s="152">
        <v>49</v>
      </c>
      <c r="U269" s="152" t="s">
        <v>76</v>
      </c>
      <c r="V269" s="135">
        <v>3000</v>
      </c>
      <c r="W269" s="135" t="s">
        <v>104</v>
      </c>
      <c r="X269" s="135">
        <v>3100</v>
      </c>
      <c r="Y269" s="135">
        <v>3141</v>
      </c>
      <c r="Z269" s="135" t="s">
        <v>193</v>
      </c>
      <c r="AA269" s="136">
        <v>0</v>
      </c>
      <c r="AB269" s="135" t="s">
        <v>23</v>
      </c>
      <c r="AC269" s="137">
        <v>1813000</v>
      </c>
    </row>
    <row r="270" spans="1:29" ht="12.75" hidden="1" customHeight="1" x14ac:dyDescent="0.25">
      <c r="A270" s="154" t="str">
        <f t="shared" si="4"/>
        <v>1.1-00-2311_236031_234933610</v>
      </c>
      <c r="B270" s="135" t="s">
        <v>295</v>
      </c>
      <c r="C270" s="135" t="s">
        <v>26</v>
      </c>
      <c r="D270" s="136" t="s">
        <v>410</v>
      </c>
      <c r="E270" s="136">
        <v>3</v>
      </c>
      <c r="F270" s="135" t="s">
        <v>379</v>
      </c>
      <c r="G270" s="136">
        <v>3.8</v>
      </c>
      <c r="H270" s="135" t="s">
        <v>390</v>
      </c>
      <c r="I270" s="135" t="s">
        <v>388</v>
      </c>
      <c r="J270" s="135" t="s">
        <v>389</v>
      </c>
      <c r="K270" s="135" t="s">
        <v>17</v>
      </c>
      <c r="L270" s="135" t="s">
        <v>307</v>
      </c>
      <c r="M270" s="135">
        <v>6</v>
      </c>
      <c r="N270" s="135" t="s">
        <v>19</v>
      </c>
      <c r="O270" s="135" t="s">
        <v>407</v>
      </c>
      <c r="P270" s="135" t="s">
        <v>386</v>
      </c>
      <c r="Q270" s="152" t="s">
        <v>71</v>
      </c>
      <c r="R270" s="152" t="s">
        <v>387</v>
      </c>
      <c r="S270" s="152" t="s">
        <v>1074</v>
      </c>
      <c r="T270" s="152">
        <v>49</v>
      </c>
      <c r="U270" s="152" t="s">
        <v>76</v>
      </c>
      <c r="V270" s="135">
        <v>3000</v>
      </c>
      <c r="W270" s="135" t="s">
        <v>104</v>
      </c>
      <c r="X270" s="135">
        <v>3300</v>
      </c>
      <c r="Y270" s="135">
        <v>3361</v>
      </c>
      <c r="Z270" s="135" t="s">
        <v>201</v>
      </c>
      <c r="AA270" s="136">
        <v>0</v>
      </c>
      <c r="AB270" s="135" t="s">
        <v>23</v>
      </c>
      <c r="AC270" s="137">
        <v>1500000</v>
      </c>
    </row>
    <row r="271" spans="1:29" ht="12.75" hidden="1" customHeight="1" x14ac:dyDescent="0.25">
      <c r="A271" s="154" t="str">
        <f t="shared" si="4"/>
        <v>1.1-00-2311_236031_234935310</v>
      </c>
      <c r="B271" s="135" t="s">
        <v>295</v>
      </c>
      <c r="C271" s="135" t="s">
        <v>26</v>
      </c>
      <c r="D271" s="136" t="s">
        <v>410</v>
      </c>
      <c r="E271" s="136">
        <v>3</v>
      </c>
      <c r="F271" s="135" t="s">
        <v>379</v>
      </c>
      <c r="G271" s="136">
        <v>3.8</v>
      </c>
      <c r="H271" s="135" t="s">
        <v>390</v>
      </c>
      <c r="I271" s="135" t="s">
        <v>388</v>
      </c>
      <c r="J271" s="135" t="s">
        <v>389</v>
      </c>
      <c r="K271" s="135" t="s">
        <v>17</v>
      </c>
      <c r="L271" s="135" t="s">
        <v>307</v>
      </c>
      <c r="M271" s="135">
        <v>6</v>
      </c>
      <c r="N271" s="135" t="s">
        <v>19</v>
      </c>
      <c r="O271" s="135" t="s">
        <v>407</v>
      </c>
      <c r="P271" s="135" t="s">
        <v>386</v>
      </c>
      <c r="Q271" s="152" t="s">
        <v>71</v>
      </c>
      <c r="R271" s="152" t="s">
        <v>387</v>
      </c>
      <c r="S271" s="152" t="s">
        <v>1074</v>
      </c>
      <c r="T271" s="152">
        <v>49</v>
      </c>
      <c r="U271" s="152" t="s">
        <v>76</v>
      </c>
      <c r="V271" s="135">
        <v>3000</v>
      </c>
      <c r="W271" s="135" t="s">
        <v>104</v>
      </c>
      <c r="X271" s="135">
        <v>3500</v>
      </c>
      <c r="Y271" s="135">
        <v>3531</v>
      </c>
      <c r="Z271" s="135" t="s">
        <v>226</v>
      </c>
      <c r="AA271" s="136">
        <v>0</v>
      </c>
      <c r="AB271" s="135" t="s">
        <v>23</v>
      </c>
      <c r="AC271" s="137">
        <v>275000</v>
      </c>
    </row>
    <row r="272" spans="1:29" ht="12.75" hidden="1" customHeight="1" x14ac:dyDescent="0.25">
      <c r="A272" s="154" t="str">
        <f t="shared" si="4"/>
        <v>1.1-00-2311_236031_234951510</v>
      </c>
      <c r="B272" s="135" t="s">
        <v>295</v>
      </c>
      <c r="C272" s="135" t="s">
        <v>26</v>
      </c>
      <c r="D272" s="136" t="s">
        <v>410</v>
      </c>
      <c r="E272" s="136">
        <v>3</v>
      </c>
      <c r="F272" s="135" t="s">
        <v>379</v>
      </c>
      <c r="G272" s="136">
        <v>3.8</v>
      </c>
      <c r="H272" s="135" t="s">
        <v>390</v>
      </c>
      <c r="I272" s="135" t="s">
        <v>388</v>
      </c>
      <c r="J272" s="135" t="s">
        <v>389</v>
      </c>
      <c r="K272" s="135" t="s">
        <v>17</v>
      </c>
      <c r="L272" s="135" t="s">
        <v>307</v>
      </c>
      <c r="M272" s="135">
        <v>6</v>
      </c>
      <c r="N272" s="135" t="s">
        <v>19</v>
      </c>
      <c r="O272" s="135" t="s">
        <v>406</v>
      </c>
      <c r="P272" s="135" t="s">
        <v>386</v>
      </c>
      <c r="Q272" s="152" t="s">
        <v>71</v>
      </c>
      <c r="R272" s="152" t="s">
        <v>387</v>
      </c>
      <c r="S272" s="152" t="s">
        <v>1074</v>
      </c>
      <c r="T272" s="152">
        <v>49</v>
      </c>
      <c r="U272" s="152" t="s">
        <v>76</v>
      </c>
      <c r="V272" s="135">
        <v>5000</v>
      </c>
      <c r="W272" s="135" t="s">
        <v>183</v>
      </c>
      <c r="X272" s="135">
        <v>5100</v>
      </c>
      <c r="Y272" s="135">
        <v>5151</v>
      </c>
      <c r="Z272" s="135" t="s">
        <v>274</v>
      </c>
      <c r="AA272" s="136">
        <v>0</v>
      </c>
      <c r="AB272" s="135" t="s">
        <v>23</v>
      </c>
      <c r="AC272" s="137">
        <v>500000</v>
      </c>
    </row>
    <row r="273" spans="1:29" ht="12.75" hidden="1" customHeight="1" x14ac:dyDescent="0.25">
      <c r="A273" s="154" t="str">
        <f t="shared" si="4"/>
        <v>1.1-00-2311_236031_234956510</v>
      </c>
      <c r="B273" s="135" t="s">
        <v>295</v>
      </c>
      <c r="C273" s="135" t="s">
        <v>26</v>
      </c>
      <c r="D273" s="136" t="s">
        <v>410</v>
      </c>
      <c r="E273" s="136">
        <v>3</v>
      </c>
      <c r="F273" s="135" t="s">
        <v>379</v>
      </c>
      <c r="G273" s="136">
        <v>3.8</v>
      </c>
      <c r="H273" s="135" t="s">
        <v>390</v>
      </c>
      <c r="I273" s="135" t="s">
        <v>388</v>
      </c>
      <c r="J273" s="135" t="s">
        <v>389</v>
      </c>
      <c r="K273" s="135" t="s">
        <v>17</v>
      </c>
      <c r="L273" s="135" t="s">
        <v>307</v>
      </c>
      <c r="M273" s="135">
        <v>6</v>
      </c>
      <c r="N273" s="135" t="s">
        <v>19</v>
      </c>
      <c r="O273" s="135" t="s">
        <v>406</v>
      </c>
      <c r="P273" s="135" t="s">
        <v>386</v>
      </c>
      <c r="Q273" s="152" t="s">
        <v>71</v>
      </c>
      <c r="R273" s="152" t="s">
        <v>387</v>
      </c>
      <c r="S273" s="152" t="s">
        <v>1074</v>
      </c>
      <c r="T273" s="152">
        <v>49</v>
      </c>
      <c r="U273" s="152" t="s">
        <v>76</v>
      </c>
      <c r="V273" s="135">
        <v>5000</v>
      </c>
      <c r="W273" s="135" t="s">
        <v>183</v>
      </c>
      <c r="X273" s="135">
        <v>5600</v>
      </c>
      <c r="Y273" s="135">
        <v>5651</v>
      </c>
      <c r="Z273" s="135" t="s">
        <v>190</v>
      </c>
      <c r="AA273" s="136">
        <v>0</v>
      </c>
      <c r="AB273" s="135" t="s">
        <v>23</v>
      </c>
      <c r="AC273" s="137">
        <v>170000</v>
      </c>
    </row>
    <row r="274" spans="1:29" ht="12.75" hidden="1" customHeight="1" x14ac:dyDescent="0.25">
      <c r="A274" s="154" t="str">
        <f t="shared" si="4"/>
        <v>1.1-00-2311_236031_235032310</v>
      </c>
      <c r="B274" s="135" t="s">
        <v>295</v>
      </c>
      <c r="C274" s="135" t="s">
        <v>26</v>
      </c>
      <c r="D274" s="136" t="s">
        <v>410</v>
      </c>
      <c r="E274" s="136">
        <v>3</v>
      </c>
      <c r="F274" s="135" t="s">
        <v>379</v>
      </c>
      <c r="G274" s="136">
        <v>3.8</v>
      </c>
      <c r="H274" s="135" t="s">
        <v>390</v>
      </c>
      <c r="I274" s="135" t="s">
        <v>388</v>
      </c>
      <c r="J274" s="135" t="s">
        <v>389</v>
      </c>
      <c r="K274" s="135" t="s">
        <v>17</v>
      </c>
      <c r="L274" s="135" t="s">
        <v>307</v>
      </c>
      <c r="M274" s="135">
        <v>6</v>
      </c>
      <c r="N274" s="135" t="s">
        <v>19</v>
      </c>
      <c r="O274" s="135" t="s">
        <v>407</v>
      </c>
      <c r="P274" s="135" t="s">
        <v>386</v>
      </c>
      <c r="Q274" s="152" t="s">
        <v>71</v>
      </c>
      <c r="R274" s="152" t="s">
        <v>387</v>
      </c>
      <c r="S274" s="152" t="s">
        <v>1074</v>
      </c>
      <c r="T274" s="152">
        <v>50</v>
      </c>
      <c r="U274" s="152" t="s">
        <v>72</v>
      </c>
      <c r="V274" s="135">
        <v>3000</v>
      </c>
      <c r="W274" s="135" t="s">
        <v>104</v>
      </c>
      <c r="X274" s="135">
        <v>3200</v>
      </c>
      <c r="Y274" s="135">
        <v>3231</v>
      </c>
      <c r="Z274" s="135" t="s">
        <v>197</v>
      </c>
      <c r="AA274" s="136">
        <v>0</v>
      </c>
      <c r="AB274" s="135" t="s">
        <v>23</v>
      </c>
      <c r="AC274" s="137">
        <v>750000</v>
      </c>
    </row>
    <row r="275" spans="1:29" ht="12.75" hidden="1" customHeight="1" x14ac:dyDescent="0.25">
      <c r="A275" s="154" t="str">
        <f t="shared" si="4"/>
        <v>1.1-00-2311_236031_235033310</v>
      </c>
      <c r="B275" s="135" t="s">
        <v>295</v>
      </c>
      <c r="C275" s="135" t="s">
        <v>26</v>
      </c>
      <c r="D275" s="136" t="s">
        <v>410</v>
      </c>
      <c r="E275" s="136">
        <v>3</v>
      </c>
      <c r="F275" s="135" t="s">
        <v>379</v>
      </c>
      <c r="G275" s="136">
        <v>3.8</v>
      </c>
      <c r="H275" s="135" t="s">
        <v>390</v>
      </c>
      <c r="I275" s="135" t="s">
        <v>388</v>
      </c>
      <c r="J275" s="135" t="s">
        <v>389</v>
      </c>
      <c r="K275" s="135" t="s">
        <v>17</v>
      </c>
      <c r="L275" s="135" t="s">
        <v>307</v>
      </c>
      <c r="M275" s="135">
        <v>6</v>
      </c>
      <c r="N275" s="135" t="s">
        <v>19</v>
      </c>
      <c r="O275" s="135" t="s">
        <v>407</v>
      </c>
      <c r="P275" s="135" t="s">
        <v>386</v>
      </c>
      <c r="Q275" s="152" t="s">
        <v>71</v>
      </c>
      <c r="R275" s="152" t="s">
        <v>387</v>
      </c>
      <c r="S275" s="152" t="s">
        <v>1074</v>
      </c>
      <c r="T275" s="152">
        <v>50</v>
      </c>
      <c r="U275" s="152" t="s">
        <v>72</v>
      </c>
      <c r="V275" s="135">
        <v>3000</v>
      </c>
      <c r="W275" s="135" t="s">
        <v>104</v>
      </c>
      <c r="X275" s="135">
        <v>3300</v>
      </c>
      <c r="Y275" s="135">
        <v>3331</v>
      </c>
      <c r="Z275" s="135" t="s">
        <v>208</v>
      </c>
      <c r="AA275" s="136">
        <v>0</v>
      </c>
      <c r="AB275" s="135" t="s">
        <v>23</v>
      </c>
      <c r="AC275" s="137">
        <v>275000</v>
      </c>
    </row>
    <row r="276" spans="1:29" ht="12.75" hidden="1" customHeight="1" x14ac:dyDescent="0.25">
      <c r="A276" s="154" t="str">
        <f t="shared" si="4"/>
        <v>2.5-02-2311_236031_235056910</v>
      </c>
      <c r="B276" s="135" t="s">
        <v>292</v>
      </c>
      <c r="C276" s="135" t="s">
        <v>289</v>
      </c>
      <c r="D276" s="136" t="s">
        <v>409</v>
      </c>
      <c r="E276" s="136">
        <v>3</v>
      </c>
      <c r="F276" s="135" t="s">
        <v>379</v>
      </c>
      <c r="G276" s="136">
        <v>3.8</v>
      </c>
      <c r="H276" s="135" t="s">
        <v>390</v>
      </c>
      <c r="I276" s="135" t="s">
        <v>388</v>
      </c>
      <c r="J276" s="135" t="s">
        <v>389</v>
      </c>
      <c r="K276" s="135" t="s">
        <v>17</v>
      </c>
      <c r="L276" s="135" t="s">
        <v>307</v>
      </c>
      <c r="M276" s="135">
        <v>6</v>
      </c>
      <c r="N276" s="135" t="s">
        <v>19</v>
      </c>
      <c r="O276" s="135" t="s">
        <v>406</v>
      </c>
      <c r="P276" s="135" t="s">
        <v>386</v>
      </c>
      <c r="Q276" s="152" t="s">
        <v>71</v>
      </c>
      <c r="R276" s="152" t="s">
        <v>387</v>
      </c>
      <c r="S276" s="152" t="s">
        <v>1074</v>
      </c>
      <c r="T276" s="152">
        <v>50</v>
      </c>
      <c r="U276" s="152" t="s">
        <v>72</v>
      </c>
      <c r="V276" s="135">
        <v>5000</v>
      </c>
      <c r="W276" s="135" t="s">
        <v>183</v>
      </c>
      <c r="X276" s="135">
        <v>5600</v>
      </c>
      <c r="Y276" s="135">
        <v>5691</v>
      </c>
      <c r="Z276" s="135" t="s">
        <v>200</v>
      </c>
      <c r="AA276" s="136">
        <v>0</v>
      </c>
      <c r="AB276" s="135" t="s">
        <v>23</v>
      </c>
      <c r="AC276" s="137">
        <v>34907948</v>
      </c>
    </row>
    <row r="277" spans="1:29" ht="12.75" hidden="1" customHeight="1" x14ac:dyDescent="0.25">
      <c r="A277" s="154" t="str">
        <f t="shared" si="4"/>
        <v>1.1-00-2311_236031_235059110</v>
      </c>
      <c r="B277" s="135" t="s">
        <v>295</v>
      </c>
      <c r="C277" s="135" t="s">
        <v>26</v>
      </c>
      <c r="D277" s="136" t="s">
        <v>410</v>
      </c>
      <c r="E277" s="136">
        <v>3</v>
      </c>
      <c r="F277" s="135" t="s">
        <v>379</v>
      </c>
      <c r="G277" s="136">
        <v>3.8</v>
      </c>
      <c r="H277" s="135" t="s">
        <v>390</v>
      </c>
      <c r="I277" s="135" t="s">
        <v>388</v>
      </c>
      <c r="J277" s="135" t="s">
        <v>389</v>
      </c>
      <c r="K277" s="135" t="s">
        <v>17</v>
      </c>
      <c r="L277" s="135" t="s">
        <v>307</v>
      </c>
      <c r="M277" s="135">
        <v>6</v>
      </c>
      <c r="N277" s="135" t="s">
        <v>19</v>
      </c>
      <c r="O277" s="135" t="s">
        <v>406</v>
      </c>
      <c r="P277" s="135" t="s">
        <v>386</v>
      </c>
      <c r="Q277" s="152" t="s">
        <v>71</v>
      </c>
      <c r="R277" s="152" t="s">
        <v>387</v>
      </c>
      <c r="S277" s="152" t="s">
        <v>1074</v>
      </c>
      <c r="T277" s="152">
        <v>50</v>
      </c>
      <c r="U277" s="152" t="s">
        <v>72</v>
      </c>
      <c r="V277" s="135">
        <v>5000</v>
      </c>
      <c r="W277" s="135" t="s">
        <v>183</v>
      </c>
      <c r="X277" s="135">
        <v>5900</v>
      </c>
      <c r="Y277" s="135">
        <v>5911</v>
      </c>
      <c r="Z277" s="135" t="s">
        <v>280</v>
      </c>
      <c r="AA277" s="136">
        <v>0</v>
      </c>
      <c r="AB277" s="135" t="s">
        <v>23</v>
      </c>
      <c r="AC277" s="137">
        <v>5841164</v>
      </c>
    </row>
    <row r="278" spans="1:29" ht="12.75" hidden="1" customHeight="1" x14ac:dyDescent="0.25">
      <c r="A278" s="154" t="str">
        <f t="shared" si="4"/>
        <v>1.1-00-2311_236031_235059710</v>
      </c>
      <c r="B278" s="135" t="s">
        <v>295</v>
      </c>
      <c r="C278" s="135" t="s">
        <v>26</v>
      </c>
      <c r="D278" s="136" t="s">
        <v>410</v>
      </c>
      <c r="E278" s="136">
        <v>3</v>
      </c>
      <c r="F278" s="135" t="s">
        <v>379</v>
      </c>
      <c r="G278" s="136">
        <v>3.8</v>
      </c>
      <c r="H278" s="135" t="s">
        <v>390</v>
      </c>
      <c r="I278" s="135" t="s">
        <v>388</v>
      </c>
      <c r="J278" s="135" t="s">
        <v>389</v>
      </c>
      <c r="K278" s="135" t="s">
        <v>17</v>
      </c>
      <c r="L278" s="135" t="s">
        <v>307</v>
      </c>
      <c r="M278" s="135">
        <v>6</v>
      </c>
      <c r="N278" s="135" t="s">
        <v>19</v>
      </c>
      <c r="O278" s="135" t="s">
        <v>406</v>
      </c>
      <c r="P278" s="135" t="s">
        <v>386</v>
      </c>
      <c r="Q278" s="152" t="s">
        <v>71</v>
      </c>
      <c r="R278" s="152" t="s">
        <v>387</v>
      </c>
      <c r="S278" s="152" t="s">
        <v>1074</v>
      </c>
      <c r="T278" s="152">
        <v>50</v>
      </c>
      <c r="U278" s="152" t="s">
        <v>72</v>
      </c>
      <c r="V278" s="135">
        <v>5000</v>
      </c>
      <c r="W278" s="135" t="s">
        <v>183</v>
      </c>
      <c r="X278" s="135">
        <v>5900</v>
      </c>
      <c r="Y278" s="135">
        <v>5971</v>
      </c>
      <c r="Z278" s="135" t="s">
        <v>281</v>
      </c>
      <c r="AA278" s="136">
        <v>0</v>
      </c>
      <c r="AB278" s="135" t="s">
        <v>23</v>
      </c>
      <c r="AC278" s="137">
        <v>4091000</v>
      </c>
    </row>
    <row r="279" spans="1:29" ht="12.75" hidden="1" customHeight="1" x14ac:dyDescent="0.25">
      <c r="A279" s="154" t="str">
        <f t="shared" si="4"/>
        <v>1.1-00-2312_231032_235142110</v>
      </c>
      <c r="B279" s="135" t="s">
        <v>295</v>
      </c>
      <c r="C279" s="135" t="s">
        <v>26</v>
      </c>
      <c r="D279" s="136" t="s">
        <v>410</v>
      </c>
      <c r="E279" s="136">
        <v>2</v>
      </c>
      <c r="F279" s="135" t="s">
        <v>327</v>
      </c>
      <c r="G279" s="136">
        <v>2.6</v>
      </c>
      <c r="H279" s="135" t="s">
        <v>391</v>
      </c>
      <c r="I279" s="135" t="s">
        <v>248</v>
      </c>
      <c r="J279" s="135" t="s">
        <v>249</v>
      </c>
      <c r="K279" s="135" t="s">
        <v>51</v>
      </c>
      <c r="L279" s="135" t="s">
        <v>323</v>
      </c>
      <c r="M279" s="135">
        <v>1</v>
      </c>
      <c r="N279" s="135" t="s">
        <v>74</v>
      </c>
      <c r="O279" s="135" t="s">
        <v>407</v>
      </c>
      <c r="P279" s="135" t="s">
        <v>392</v>
      </c>
      <c r="Q279" s="152" t="s">
        <v>1081</v>
      </c>
      <c r="R279" s="152" t="s">
        <v>393</v>
      </c>
      <c r="S279" s="152" t="s">
        <v>1081</v>
      </c>
      <c r="T279" s="152">
        <v>51</v>
      </c>
      <c r="U279" s="152" t="s">
        <v>250</v>
      </c>
      <c r="V279" s="135">
        <v>4000</v>
      </c>
      <c r="W279" s="135" t="s">
        <v>122</v>
      </c>
      <c r="X279" s="135">
        <v>4200</v>
      </c>
      <c r="Y279" s="135">
        <v>4211</v>
      </c>
      <c r="Z279" s="135" t="s">
        <v>247</v>
      </c>
      <c r="AA279" s="136">
        <v>0</v>
      </c>
      <c r="AB279" s="135" t="s">
        <v>23</v>
      </c>
      <c r="AC279" s="137">
        <v>66784842.001579374</v>
      </c>
    </row>
    <row r="280" spans="1:29" ht="12.75" hidden="1" customHeight="1" x14ac:dyDescent="0.25">
      <c r="A280" s="154" t="str">
        <f t="shared" si="4"/>
        <v>1.1-00-2313_231033_235242110</v>
      </c>
      <c r="B280" s="135" t="s">
        <v>295</v>
      </c>
      <c r="C280" s="135" t="s">
        <v>26</v>
      </c>
      <c r="D280" s="136" t="s">
        <v>410</v>
      </c>
      <c r="E280" s="136">
        <v>2</v>
      </c>
      <c r="F280" s="135" t="s">
        <v>327</v>
      </c>
      <c r="G280" s="136">
        <v>2.6</v>
      </c>
      <c r="H280" s="135" t="s">
        <v>391</v>
      </c>
      <c r="I280" s="135" t="s">
        <v>251</v>
      </c>
      <c r="J280" s="135" t="s">
        <v>252</v>
      </c>
      <c r="K280" s="135" t="s">
        <v>51</v>
      </c>
      <c r="L280" s="135" t="s">
        <v>323</v>
      </c>
      <c r="M280" s="135">
        <v>1</v>
      </c>
      <c r="N280" s="135" t="s">
        <v>74</v>
      </c>
      <c r="O280" s="135" t="s">
        <v>407</v>
      </c>
      <c r="P280" s="135" t="s">
        <v>394</v>
      </c>
      <c r="Q280" s="152" t="s">
        <v>1076</v>
      </c>
      <c r="R280" s="152" t="s">
        <v>395</v>
      </c>
      <c r="S280" s="152" t="s">
        <v>1076</v>
      </c>
      <c r="T280" s="152">
        <v>52</v>
      </c>
      <c r="U280" s="152" t="s">
        <v>253</v>
      </c>
      <c r="V280" s="135">
        <v>4000</v>
      </c>
      <c r="W280" s="135" t="s">
        <v>122</v>
      </c>
      <c r="X280" s="135">
        <v>4200</v>
      </c>
      <c r="Y280" s="135">
        <v>4211</v>
      </c>
      <c r="Z280" s="135" t="s">
        <v>247</v>
      </c>
      <c r="AA280" s="136">
        <v>0</v>
      </c>
      <c r="AB280" s="135" t="s">
        <v>23</v>
      </c>
      <c r="AC280" s="137">
        <v>5910000</v>
      </c>
    </row>
    <row r="281" spans="1:29" ht="12.75" hidden="1" customHeight="1" x14ac:dyDescent="0.25">
      <c r="A281" s="154" t="str">
        <f t="shared" si="4"/>
        <v>1.1-00-2314_231034_235342110</v>
      </c>
      <c r="B281" s="135" t="s">
        <v>295</v>
      </c>
      <c r="C281" s="135" t="s">
        <v>26</v>
      </c>
      <c r="D281" s="136" t="s">
        <v>410</v>
      </c>
      <c r="E281" s="136">
        <v>1</v>
      </c>
      <c r="F281" s="135" t="s">
        <v>313</v>
      </c>
      <c r="G281" s="136">
        <v>1.3</v>
      </c>
      <c r="H281" s="135" t="s">
        <v>314</v>
      </c>
      <c r="I281" s="135" t="s">
        <v>15</v>
      </c>
      <c r="J281" s="135" t="s">
        <v>16</v>
      </c>
      <c r="K281" s="135" t="s">
        <v>51</v>
      </c>
      <c r="L281" s="135" t="s">
        <v>323</v>
      </c>
      <c r="M281" s="135">
        <v>1</v>
      </c>
      <c r="N281" s="135" t="s">
        <v>74</v>
      </c>
      <c r="O281" s="135" t="s">
        <v>407</v>
      </c>
      <c r="P281" s="135" t="s">
        <v>396</v>
      </c>
      <c r="Q281" s="152" t="s">
        <v>1084</v>
      </c>
      <c r="R281" s="152" t="s">
        <v>399</v>
      </c>
      <c r="S281" s="152" t="s">
        <v>1084</v>
      </c>
      <c r="T281" s="152">
        <v>53</v>
      </c>
      <c r="U281" s="152" t="s">
        <v>254</v>
      </c>
      <c r="V281" s="135">
        <v>4000</v>
      </c>
      <c r="W281" s="135" t="s">
        <v>122</v>
      </c>
      <c r="X281" s="135">
        <v>4200</v>
      </c>
      <c r="Y281" s="135">
        <v>4211</v>
      </c>
      <c r="Z281" s="135" t="s">
        <v>247</v>
      </c>
      <c r="AA281" s="136">
        <v>0</v>
      </c>
      <c r="AB281" s="135" t="s">
        <v>23</v>
      </c>
      <c r="AC281" s="137">
        <v>10000000</v>
      </c>
    </row>
    <row r="282" spans="1:29" ht="12.75" hidden="1" customHeight="1" x14ac:dyDescent="0.25">
      <c r="A282" s="154" t="str">
        <f t="shared" si="4"/>
        <v>1.1-00-2315_231035_235442110</v>
      </c>
      <c r="B282" s="135" t="s">
        <v>295</v>
      </c>
      <c r="C282" s="135" t="s">
        <v>26</v>
      </c>
      <c r="D282" s="136" t="s">
        <v>410</v>
      </c>
      <c r="E282" s="136">
        <v>2</v>
      </c>
      <c r="F282" s="135" t="s">
        <v>327</v>
      </c>
      <c r="G282" s="136">
        <v>2.7</v>
      </c>
      <c r="H282" s="135" t="s">
        <v>186</v>
      </c>
      <c r="I282" s="135" t="s">
        <v>185</v>
      </c>
      <c r="J282" s="135" t="s">
        <v>186</v>
      </c>
      <c r="K282" s="135" t="s">
        <v>51</v>
      </c>
      <c r="L282" s="135" t="s">
        <v>323</v>
      </c>
      <c r="M282" s="135">
        <v>1</v>
      </c>
      <c r="N282" s="135" t="s">
        <v>74</v>
      </c>
      <c r="O282" s="135" t="s">
        <v>407</v>
      </c>
      <c r="P282" s="135" t="s">
        <v>397</v>
      </c>
      <c r="Q282" s="152" t="s">
        <v>1075</v>
      </c>
      <c r="R282" s="152" t="s">
        <v>400</v>
      </c>
      <c r="S282" s="152" t="s">
        <v>1075</v>
      </c>
      <c r="T282" s="152">
        <v>54</v>
      </c>
      <c r="U282" s="152" t="s">
        <v>255</v>
      </c>
      <c r="V282" s="135">
        <v>4000</v>
      </c>
      <c r="W282" s="135" t="s">
        <v>122</v>
      </c>
      <c r="X282" s="135">
        <v>4200</v>
      </c>
      <c r="Y282" s="135">
        <v>4211</v>
      </c>
      <c r="Z282" s="135" t="s">
        <v>247</v>
      </c>
      <c r="AA282" s="136">
        <v>0</v>
      </c>
      <c r="AB282" s="135" t="s">
        <v>23</v>
      </c>
      <c r="AC282" s="137">
        <v>12625430</v>
      </c>
    </row>
    <row r="283" spans="1:29" ht="12.75" customHeight="1" x14ac:dyDescent="0.25">
      <c r="A283" s="154" t="str">
        <f t="shared" si="4"/>
        <v>1.1-00-2316_235036_235542110</v>
      </c>
      <c r="B283" s="135" t="s">
        <v>295</v>
      </c>
      <c r="C283" s="135" t="s">
        <v>26</v>
      </c>
      <c r="D283" s="136" t="s">
        <v>410</v>
      </c>
      <c r="E283" s="136">
        <v>2</v>
      </c>
      <c r="F283" s="135" t="s">
        <v>327</v>
      </c>
      <c r="G283" s="136">
        <v>2.4</v>
      </c>
      <c r="H283" s="135" t="s">
        <v>346</v>
      </c>
      <c r="I283" s="135" t="s">
        <v>256</v>
      </c>
      <c r="J283" s="135" t="s">
        <v>257</v>
      </c>
      <c r="K283" s="135" t="s">
        <v>258</v>
      </c>
      <c r="L283" s="135" t="s">
        <v>325</v>
      </c>
      <c r="M283" s="135">
        <v>5</v>
      </c>
      <c r="N283" s="135" t="s">
        <v>53</v>
      </c>
      <c r="O283" s="135" t="s">
        <v>407</v>
      </c>
      <c r="P283" s="135" t="s">
        <v>398</v>
      </c>
      <c r="Q283" s="152" t="s">
        <v>1085</v>
      </c>
      <c r="R283" s="152" t="s">
        <v>401</v>
      </c>
      <c r="S283" s="152" t="s">
        <v>1085</v>
      </c>
      <c r="T283" s="152">
        <v>55</v>
      </c>
      <c r="U283" s="152" t="s">
        <v>259</v>
      </c>
      <c r="V283" s="135">
        <v>4000</v>
      </c>
      <c r="W283" s="135" t="s">
        <v>122</v>
      </c>
      <c r="X283" s="135">
        <v>4200</v>
      </c>
      <c r="Y283" s="135">
        <v>4211</v>
      </c>
      <c r="Z283" s="135" t="s">
        <v>247</v>
      </c>
      <c r="AA283" s="136">
        <v>0</v>
      </c>
      <c r="AB283" s="135" t="s">
        <v>23</v>
      </c>
      <c r="AC283" s="137">
        <v>16500000</v>
      </c>
    </row>
    <row r="284" spans="1:29" ht="12.75" hidden="1" customHeight="1" x14ac:dyDescent="0.25">
      <c r="A284" s="154" t="str">
        <f t="shared" si="4"/>
        <v>1.1-00-2317_234037_235621110</v>
      </c>
      <c r="B284" s="135" t="s">
        <v>295</v>
      </c>
      <c r="C284" s="135" t="s">
        <v>26</v>
      </c>
      <c r="D284" s="136" t="s">
        <v>410</v>
      </c>
      <c r="E284" s="136">
        <v>2</v>
      </c>
      <c r="F284" s="135" t="s">
        <v>327</v>
      </c>
      <c r="G284" s="136">
        <v>2.1</v>
      </c>
      <c r="H284" s="135" t="s">
        <v>361</v>
      </c>
      <c r="I284" s="135" t="s">
        <v>56</v>
      </c>
      <c r="J284" s="135" t="s">
        <v>57</v>
      </c>
      <c r="K284" s="135" t="s">
        <v>51</v>
      </c>
      <c r="L284" s="135" t="s">
        <v>323</v>
      </c>
      <c r="M284" s="135">
        <v>4</v>
      </c>
      <c r="N284" s="135" t="s">
        <v>58</v>
      </c>
      <c r="O284" s="135" t="s">
        <v>407</v>
      </c>
      <c r="P284" s="135" t="s">
        <v>402</v>
      </c>
      <c r="Q284" s="152" t="s">
        <v>1083</v>
      </c>
      <c r="R284" s="152" t="s">
        <v>403</v>
      </c>
      <c r="S284" s="152" t="s">
        <v>1083</v>
      </c>
      <c r="T284" s="152">
        <v>56</v>
      </c>
      <c r="U284" s="152" t="s">
        <v>59</v>
      </c>
      <c r="V284" s="135">
        <v>2000</v>
      </c>
      <c r="W284" s="135" t="s">
        <v>45</v>
      </c>
      <c r="X284" s="135">
        <v>2100</v>
      </c>
      <c r="Y284" s="135">
        <v>2111</v>
      </c>
      <c r="Z284" s="135" t="s">
        <v>46</v>
      </c>
      <c r="AA284" s="136">
        <v>0</v>
      </c>
      <c r="AB284" s="135" t="s">
        <v>23</v>
      </c>
      <c r="AC284" s="137">
        <v>21657</v>
      </c>
    </row>
    <row r="285" spans="1:29" ht="12.75" hidden="1" customHeight="1" x14ac:dyDescent="0.25">
      <c r="A285" s="154" t="str">
        <f t="shared" si="4"/>
        <v>1.1-00-2317_234037_235621610</v>
      </c>
      <c r="B285" s="135" t="s">
        <v>295</v>
      </c>
      <c r="C285" s="135" t="s">
        <v>26</v>
      </c>
      <c r="D285" s="136" t="s">
        <v>410</v>
      </c>
      <c r="E285" s="136">
        <v>2</v>
      </c>
      <c r="F285" s="135" t="s">
        <v>327</v>
      </c>
      <c r="G285" s="136">
        <v>2.1</v>
      </c>
      <c r="H285" s="135" t="s">
        <v>361</v>
      </c>
      <c r="I285" s="135" t="s">
        <v>56</v>
      </c>
      <c r="J285" s="135" t="s">
        <v>57</v>
      </c>
      <c r="K285" s="135" t="s">
        <v>51</v>
      </c>
      <c r="L285" s="135" t="s">
        <v>323</v>
      </c>
      <c r="M285" s="135">
        <v>4</v>
      </c>
      <c r="N285" s="135" t="s">
        <v>58</v>
      </c>
      <c r="O285" s="135" t="s">
        <v>407</v>
      </c>
      <c r="P285" s="135" t="s">
        <v>402</v>
      </c>
      <c r="Q285" s="152" t="s">
        <v>1083</v>
      </c>
      <c r="R285" s="152" t="s">
        <v>403</v>
      </c>
      <c r="S285" s="152" t="s">
        <v>1083</v>
      </c>
      <c r="T285" s="152">
        <v>56</v>
      </c>
      <c r="U285" s="152" t="s">
        <v>59</v>
      </c>
      <c r="V285" s="135">
        <v>2000</v>
      </c>
      <c r="W285" s="135" t="s">
        <v>45</v>
      </c>
      <c r="X285" s="135">
        <v>2100</v>
      </c>
      <c r="Y285" s="135">
        <v>2161</v>
      </c>
      <c r="Z285" s="135" t="s">
        <v>78</v>
      </c>
      <c r="AA285" s="136">
        <v>0</v>
      </c>
      <c r="AB285" s="135" t="s">
        <v>23</v>
      </c>
      <c r="AC285" s="137">
        <v>20000</v>
      </c>
    </row>
    <row r="286" spans="1:29" ht="12.75" hidden="1" customHeight="1" x14ac:dyDescent="0.25">
      <c r="A286" s="154" t="str">
        <f t="shared" si="4"/>
        <v>1.1-00-2317_234037_235622210</v>
      </c>
      <c r="B286" s="135" t="s">
        <v>295</v>
      </c>
      <c r="C286" s="135" t="s">
        <v>26</v>
      </c>
      <c r="D286" s="136" t="s">
        <v>410</v>
      </c>
      <c r="E286" s="136">
        <v>2</v>
      </c>
      <c r="F286" s="135" t="s">
        <v>327</v>
      </c>
      <c r="G286" s="136">
        <v>2.1</v>
      </c>
      <c r="H286" s="135" t="s">
        <v>361</v>
      </c>
      <c r="I286" s="135" t="s">
        <v>56</v>
      </c>
      <c r="J286" s="135" t="s">
        <v>57</v>
      </c>
      <c r="K286" s="135" t="s">
        <v>51</v>
      </c>
      <c r="L286" s="135" t="s">
        <v>323</v>
      </c>
      <c r="M286" s="135">
        <v>4</v>
      </c>
      <c r="N286" s="135" t="s">
        <v>58</v>
      </c>
      <c r="O286" s="135" t="s">
        <v>407</v>
      </c>
      <c r="P286" s="135" t="s">
        <v>402</v>
      </c>
      <c r="Q286" s="152" t="s">
        <v>1083</v>
      </c>
      <c r="R286" s="152" t="s">
        <v>403</v>
      </c>
      <c r="S286" s="152" t="s">
        <v>1083</v>
      </c>
      <c r="T286" s="152">
        <v>56</v>
      </c>
      <c r="U286" s="152" t="s">
        <v>59</v>
      </c>
      <c r="V286" s="135">
        <v>2000</v>
      </c>
      <c r="W286" s="135" t="s">
        <v>45</v>
      </c>
      <c r="X286" s="135">
        <v>2200</v>
      </c>
      <c r="Y286" s="135">
        <v>2221</v>
      </c>
      <c r="Z286" s="135" t="s">
        <v>109</v>
      </c>
      <c r="AA286" s="136">
        <v>0</v>
      </c>
      <c r="AB286" s="135" t="s">
        <v>23</v>
      </c>
      <c r="AC286" s="137">
        <v>420000</v>
      </c>
    </row>
    <row r="287" spans="1:29" ht="12.75" hidden="1" customHeight="1" x14ac:dyDescent="0.25">
      <c r="A287" s="154" t="str">
        <f t="shared" si="4"/>
        <v>1.1-00-2317_234037_235625310</v>
      </c>
      <c r="B287" s="135" t="s">
        <v>295</v>
      </c>
      <c r="C287" s="135" t="s">
        <v>26</v>
      </c>
      <c r="D287" s="136" t="s">
        <v>410</v>
      </c>
      <c r="E287" s="136">
        <v>2</v>
      </c>
      <c r="F287" s="135" t="s">
        <v>327</v>
      </c>
      <c r="G287" s="136">
        <v>2.1</v>
      </c>
      <c r="H287" s="135" t="s">
        <v>361</v>
      </c>
      <c r="I287" s="135" t="s">
        <v>56</v>
      </c>
      <c r="J287" s="135" t="s">
        <v>57</v>
      </c>
      <c r="K287" s="135" t="s">
        <v>51</v>
      </c>
      <c r="L287" s="135" t="s">
        <v>323</v>
      </c>
      <c r="M287" s="135">
        <v>4</v>
      </c>
      <c r="N287" s="135" t="s">
        <v>58</v>
      </c>
      <c r="O287" s="135" t="s">
        <v>407</v>
      </c>
      <c r="P287" s="135" t="s">
        <v>402</v>
      </c>
      <c r="Q287" s="152" t="s">
        <v>1083</v>
      </c>
      <c r="R287" s="152" t="s">
        <v>403</v>
      </c>
      <c r="S287" s="152" t="s">
        <v>1083</v>
      </c>
      <c r="T287" s="152">
        <v>56</v>
      </c>
      <c r="U287" s="152" t="s">
        <v>59</v>
      </c>
      <c r="V287" s="135">
        <v>2000</v>
      </c>
      <c r="W287" s="135" t="s">
        <v>45</v>
      </c>
      <c r="X287" s="135">
        <v>2500</v>
      </c>
      <c r="Y287" s="135">
        <v>2531</v>
      </c>
      <c r="Z287" s="135" t="s">
        <v>161</v>
      </c>
      <c r="AA287" s="136">
        <v>0</v>
      </c>
      <c r="AB287" s="135" t="s">
        <v>23</v>
      </c>
      <c r="AC287" s="137">
        <v>366202</v>
      </c>
    </row>
    <row r="288" spans="1:29" ht="12.75" hidden="1" customHeight="1" x14ac:dyDescent="0.25">
      <c r="A288" s="154" t="str">
        <f t="shared" si="4"/>
        <v>1.1-00-2317_234037_235625410</v>
      </c>
      <c r="B288" s="135" t="s">
        <v>295</v>
      </c>
      <c r="C288" s="135" t="s">
        <v>26</v>
      </c>
      <c r="D288" s="136" t="s">
        <v>410</v>
      </c>
      <c r="E288" s="136">
        <v>2</v>
      </c>
      <c r="F288" s="135" t="s">
        <v>327</v>
      </c>
      <c r="G288" s="136">
        <v>2.1</v>
      </c>
      <c r="H288" s="135" t="s">
        <v>361</v>
      </c>
      <c r="I288" s="135" t="s">
        <v>56</v>
      </c>
      <c r="J288" s="135" t="s">
        <v>57</v>
      </c>
      <c r="K288" s="135" t="s">
        <v>51</v>
      </c>
      <c r="L288" s="135" t="s">
        <v>323</v>
      </c>
      <c r="M288" s="135">
        <v>4</v>
      </c>
      <c r="N288" s="135" t="s">
        <v>58</v>
      </c>
      <c r="O288" s="135" t="s">
        <v>407</v>
      </c>
      <c r="P288" s="135" t="s">
        <v>402</v>
      </c>
      <c r="Q288" s="152" t="s">
        <v>1083</v>
      </c>
      <c r="R288" s="152" t="s">
        <v>403</v>
      </c>
      <c r="S288" s="152" t="s">
        <v>1083</v>
      </c>
      <c r="T288" s="152">
        <v>56</v>
      </c>
      <c r="U288" s="152" t="s">
        <v>59</v>
      </c>
      <c r="V288" s="135">
        <v>2000</v>
      </c>
      <c r="W288" s="135" t="s">
        <v>45</v>
      </c>
      <c r="X288" s="135">
        <v>2500</v>
      </c>
      <c r="Y288" s="135">
        <v>2541</v>
      </c>
      <c r="Z288" s="135" t="s">
        <v>163</v>
      </c>
      <c r="AA288" s="136">
        <v>0</v>
      </c>
      <c r="AB288" s="135" t="s">
        <v>23</v>
      </c>
      <c r="AC288" s="137">
        <v>1000000</v>
      </c>
    </row>
    <row r="289" spans="1:29" ht="12.75" hidden="1" customHeight="1" x14ac:dyDescent="0.25">
      <c r="A289" s="154" t="str">
        <f t="shared" si="4"/>
        <v>1.1-00-2317_234037_235629110</v>
      </c>
      <c r="B289" s="135" t="s">
        <v>295</v>
      </c>
      <c r="C289" s="135" t="s">
        <v>26</v>
      </c>
      <c r="D289" s="136" t="s">
        <v>410</v>
      </c>
      <c r="E289" s="136">
        <v>2</v>
      </c>
      <c r="F289" s="135" t="s">
        <v>327</v>
      </c>
      <c r="G289" s="136">
        <v>2.1</v>
      </c>
      <c r="H289" s="135" t="s">
        <v>361</v>
      </c>
      <c r="I289" s="135" t="s">
        <v>56</v>
      </c>
      <c r="J289" s="135" t="s">
        <v>57</v>
      </c>
      <c r="K289" s="135" t="s">
        <v>51</v>
      </c>
      <c r="L289" s="135" t="s">
        <v>323</v>
      </c>
      <c r="M289" s="135">
        <v>4</v>
      </c>
      <c r="N289" s="135" t="s">
        <v>58</v>
      </c>
      <c r="O289" s="135" t="s">
        <v>407</v>
      </c>
      <c r="P289" s="135" t="s">
        <v>402</v>
      </c>
      <c r="Q289" s="152" t="s">
        <v>1083</v>
      </c>
      <c r="R289" s="152" t="s">
        <v>403</v>
      </c>
      <c r="S289" s="152" t="s">
        <v>1083</v>
      </c>
      <c r="T289" s="152">
        <v>56</v>
      </c>
      <c r="U289" s="152" t="s">
        <v>59</v>
      </c>
      <c r="V289" s="135">
        <v>2000</v>
      </c>
      <c r="W289" s="135" t="s">
        <v>45</v>
      </c>
      <c r="X289" s="135">
        <v>2900</v>
      </c>
      <c r="Y289" s="135">
        <v>2911</v>
      </c>
      <c r="Z289" s="135" t="s">
        <v>156</v>
      </c>
      <c r="AA289" s="136">
        <v>0</v>
      </c>
      <c r="AB289" s="135" t="s">
        <v>23</v>
      </c>
      <c r="AC289" s="137">
        <v>20000</v>
      </c>
    </row>
    <row r="290" spans="1:29" ht="12.75" hidden="1" customHeight="1" x14ac:dyDescent="0.25">
      <c r="A290" s="154" t="str">
        <f t="shared" si="4"/>
        <v>1.1-00-2317_234037_235629710</v>
      </c>
      <c r="B290" s="135" t="s">
        <v>295</v>
      </c>
      <c r="C290" s="135" t="s">
        <v>26</v>
      </c>
      <c r="D290" s="136" t="s">
        <v>410</v>
      </c>
      <c r="E290" s="136">
        <v>2</v>
      </c>
      <c r="F290" s="135" t="s">
        <v>327</v>
      </c>
      <c r="G290" s="136">
        <v>2.1</v>
      </c>
      <c r="H290" s="135" t="s">
        <v>361</v>
      </c>
      <c r="I290" s="135" t="s">
        <v>56</v>
      </c>
      <c r="J290" s="135" t="s">
        <v>57</v>
      </c>
      <c r="K290" s="135" t="s">
        <v>51</v>
      </c>
      <c r="L290" s="135" t="s">
        <v>323</v>
      </c>
      <c r="M290" s="135">
        <v>4</v>
      </c>
      <c r="N290" s="135" t="s">
        <v>58</v>
      </c>
      <c r="O290" s="135" t="s">
        <v>407</v>
      </c>
      <c r="P290" s="135" t="s">
        <v>402</v>
      </c>
      <c r="Q290" s="152" t="s">
        <v>1083</v>
      </c>
      <c r="R290" s="152" t="s">
        <v>403</v>
      </c>
      <c r="S290" s="152" t="s">
        <v>1083</v>
      </c>
      <c r="T290" s="152">
        <v>56</v>
      </c>
      <c r="U290" s="152" t="s">
        <v>59</v>
      </c>
      <c r="V290" s="135">
        <v>2000</v>
      </c>
      <c r="W290" s="135" t="s">
        <v>45</v>
      </c>
      <c r="X290" s="135">
        <v>2900</v>
      </c>
      <c r="Y290" s="135">
        <v>2971</v>
      </c>
      <c r="Z290" s="135" t="s">
        <v>170</v>
      </c>
      <c r="AA290" s="136">
        <v>0</v>
      </c>
      <c r="AB290" s="135" t="s">
        <v>23</v>
      </c>
      <c r="AC290" s="137">
        <v>60000</v>
      </c>
    </row>
    <row r="291" spans="1:29" ht="12.75" hidden="1" customHeight="1" x14ac:dyDescent="0.25">
      <c r="A291" s="154" t="str">
        <f t="shared" si="4"/>
        <v>1.1-00-2317_234037_235653110</v>
      </c>
      <c r="B291" s="135" t="s">
        <v>295</v>
      </c>
      <c r="C291" s="135" t="s">
        <v>26</v>
      </c>
      <c r="D291" s="136" t="s">
        <v>410</v>
      </c>
      <c r="E291" s="136">
        <v>2</v>
      </c>
      <c r="F291" s="135" t="s">
        <v>327</v>
      </c>
      <c r="G291" s="136">
        <v>2.1</v>
      </c>
      <c r="H291" s="135" t="s">
        <v>361</v>
      </c>
      <c r="I291" s="135" t="s">
        <v>56</v>
      </c>
      <c r="J291" s="135" t="s">
        <v>57</v>
      </c>
      <c r="K291" s="135" t="s">
        <v>51</v>
      </c>
      <c r="L291" s="135" t="s">
        <v>323</v>
      </c>
      <c r="M291" s="135">
        <v>4</v>
      </c>
      <c r="N291" s="135" t="s">
        <v>58</v>
      </c>
      <c r="O291" s="135" t="s">
        <v>406</v>
      </c>
      <c r="P291" s="135" t="s">
        <v>402</v>
      </c>
      <c r="Q291" s="152" t="s">
        <v>1083</v>
      </c>
      <c r="R291" s="152" t="s">
        <v>403</v>
      </c>
      <c r="S291" s="152" t="s">
        <v>1083</v>
      </c>
      <c r="T291" s="152">
        <v>56</v>
      </c>
      <c r="U291" s="152" t="s">
        <v>59</v>
      </c>
      <c r="V291" s="135">
        <v>5000</v>
      </c>
      <c r="W291" s="135" t="s">
        <v>183</v>
      </c>
      <c r="X291" s="135">
        <v>5300</v>
      </c>
      <c r="Y291" s="135">
        <v>5311</v>
      </c>
      <c r="Z291" s="135" t="s">
        <v>214</v>
      </c>
      <c r="AA291" s="136">
        <v>0</v>
      </c>
      <c r="AB291" s="135" t="s">
        <v>23</v>
      </c>
      <c r="AC291" s="137">
        <v>110000</v>
      </c>
    </row>
    <row r="292" spans="1:29" ht="12.75" hidden="1" customHeight="1" x14ac:dyDescent="0.25">
      <c r="A292" s="154" t="str">
        <f t="shared" si="4"/>
        <v>1.1-00-2317_234037_235653210</v>
      </c>
      <c r="B292" s="135" t="s">
        <v>295</v>
      </c>
      <c r="C292" s="135" t="s">
        <v>26</v>
      </c>
      <c r="D292" s="136" t="s">
        <v>410</v>
      </c>
      <c r="E292" s="136">
        <v>2</v>
      </c>
      <c r="F292" s="135" t="s">
        <v>327</v>
      </c>
      <c r="G292" s="136">
        <v>2.1</v>
      </c>
      <c r="H292" s="135" t="s">
        <v>361</v>
      </c>
      <c r="I292" s="135" t="s">
        <v>56</v>
      </c>
      <c r="J292" s="135" t="s">
        <v>57</v>
      </c>
      <c r="K292" s="135" t="s">
        <v>51</v>
      </c>
      <c r="L292" s="135" t="s">
        <v>323</v>
      </c>
      <c r="M292" s="135">
        <v>4</v>
      </c>
      <c r="N292" s="135" t="s">
        <v>58</v>
      </c>
      <c r="O292" s="135" t="s">
        <v>406</v>
      </c>
      <c r="P292" s="135" t="s">
        <v>402</v>
      </c>
      <c r="Q292" s="152" t="s">
        <v>1083</v>
      </c>
      <c r="R292" s="152" t="s">
        <v>403</v>
      </c>
      <c r="S292" s="152" t="s">
        <v>1083</v>
      </c>
      <c r="T292" s="152">
        <v>56</v>
      </c>
      <c r="U292" s="152" t="s">
        <v>59</v>
      </c>
      <c r="V292" s="135">
        <v>5000</v>
      </c>
      <c r="W292" s="135" t="s">
        <v>183</v>
      </c>
      <c r="X292" s="135">
        <v>5300</v>
      </c>
      <c r="Y292" s="135">
        <v>5321</v>
      </c>
      <c r="Z292" s="135" t="s">
        <v>215</v>
      </c>
      <c r="AA292" s="136">
        <v>0</v>
      </c>
      <c r="AB292" s="135" t="s">
        <v>23</v>
      </c>
      <c r="AC292" s="137">
        <v>10000</v>
      </c>
    </row>
    <row r="293" spans="1:29" hidden="1" x14ac:dyDescent="0.25">
      <c r="AC293" s="147">
        <f>SUM(AC2:AC292)</f>
        <v>2867043718.9981813</v>
      </c>
    </row>
    <row r="294" spans="1:29" s="148" customFormat="1" ht="15.75" hidden="1" thickBot="1" x14ac:dyDescent="0.3">
      <c r="A294" s="155" t="s">
        <v>1090</v>
      </c>
      <c r="B294" s="155" t="s">
        <v>1088</v>
      </c>
      <c r="C294" s="155" t="s">
        <v>1089</v>
      </c>
      <c r="D294" s="149"/>
      <c r="E294" s="149"/>
      <c r="G294" s="149"/>
      <c r="AC294" s="150">
        <v>2867043719</v>
      </c>
    </row>
    <row r="295" spans="1:29" hidden="1" x14ac:dyDescent="0.25">
      <c r="AB295" s="148"/>
    </row>
    <row r="296" spans="1:29" hidden="1" x14ac:dyDescent="0.25"/>
    <row r="297" spans="1:29" hidden="1" x14ac:dyDescent="0.25"/>
    <row r="298" spans="1:29" hidden="1" x14ac:dyDescent="0.25"/>
    <row r="299" spans="1:29" hidden="1" x14ac:dyDescent="0.25"/>
    <row r="300" spans="1:29" hidden="1" x14ac:dyDescent="0.25"/>
    <row r="301" spans="1:29" hidden="1" x14ac:dyDescent="0.25"/>
    <row r="302" spans="1:29" hidden="1" x14ac:dyDescent="0.25"/>
    <row r="303" spans="1:29" hidden="1" x14ac:dyDescent="0.25"/>
    <row r="304" spans="1:29" hidden="1" x14ac:dyDescent="0.25"/>
    <row r="305" spans="1:154" hidden="1" x14ac:dyDescent="0.25"/>
    <row r="306" spans="1:154" hidden="1" x14ac:dyDescent="0.25"/>
    <row r="307" spans="1:154" hidden="1" x14ac:dyDescent="0.25"/>
    <row r="308" spans="1:154" hidden="1" x14ac:dyDescent="0.25"/>
    <row r="309" spans="1:154" hidden="1" x14ac:dyDescent="0.25"/>
    <row r="310" spans="1:154" s="147" customFormat="1" x14ac:dyDescent="0.25">
      <c r="A310" s="116"/>
      <c r="B310" s="116"/>
      <c r="C310" s="116"/>
      <c r="D310" s="146"/>
      <c r="E310" s="146"/>
      <c r="F310" s="116"/>
      <c r="G310" s="14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  <c r="AA310" s="116"/>
      <c r="AB310" s="116"/>
      <c r="AD310" s="151"/>
      <c r="AE310" s="151"/>
      <c r="AF310" s="151"/>
      <c r="AG310" s="151"/>
      <c r="AH310" s="151"/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51"/>
      <c r="BB310" s="151"/>
      <c r="BC310" s="151"/>
      <c r="BD310" s="151"/>
      <c r="BE310" s="151"/>
      <c r="BF310" s="151"/>
      <c r="BG310" s="151"/>
      <c r="BH310" s="151"/>
      <c r="BI310" s="151"/>
      <c r="BJ310" s="151"/>
      <c r="BK310" s="151"/>
      <c r="BL310" s="151"/>
      <c r="BM310" s="151"/>
      <c r="BN310" s="151"/>
      <c r="BO310" s="151"/>
      <c r="BP310" s="151"/>
      <c r="BQ310" s="151"/>
      <c r="BR310" s="151"/>
      <c r="BS310" s="151"/>
      <c r="BT310" s="151"/>
      <c r="BU310" s="151"/>
      <c r="BV310" s="151"/>
      <c r="BW310" s="151"/>
      <c r="BX310" s="151"/>
      <c r="BY310" s="151"/>
      <c r="BZ310" s="151"/>
      <c r="CA310" s="151"/>
      <c r="CB310" s="151"/>
      <c r="CC310" s="151"/>
      <c r="CD310" s="151"/>
      <c r="CE310" s="151"/>
      <c r="CF310" s="151"/>
      <c r="CG310" s="151"/>
      <c r="CH310" s="151"/>
      <c r="CI310" s="151"/>
      <c r="CJ310" s="151"/>
      <c r="CK310" s="151"/>
      <c r="CL310" s="151"/>
      <c r="CM310" s="151"/>
      <c r="CN310" s="151"/>
      <c r="CO310" s="151"/>
      <c r="CP310" s="151"/>
      <c r="CQ310" s="151"/>
      <c r="CR310" s="151"/>
      <c r="CS310" s="151"/>
      <c r="CT310" s="151"/>
      <c r="CU310" s="151"/>
      <c r="CV310" s="151"/>
      <c r="CW310" s="151"/>
      <c r="CX310" s="151"/>
      <c r="CY310" s="151"/>
      <c r="CZ310" s="151"/>
      <c r="DA310" s="151"/>
      <c r="DB310" s="151"/>
      <c r="DC310" s="151"/>
      <c r="DD310" s="151"/>
      <c r="DE310" s="151"/>
      <c r="DF310" s="151"/>
      <c r="DG310" s="151"/>
      <c r="DH310" s="151"/>
      <c r="DI310" s="151"/>
      <c r="DJ310" s="151"/>
      <c r="DK310" s="151"/>
      <c r="DL310" s="151"/>
      <c r="DM310" s="151"/>
      <c r="DN310" s="151"/>
      <c r="DO310" s="151"/>
      <c r="DP310" s="151"/>
      <c r="DQ310" s="151"/>
      <c r="DR310" s="151"/>
      <c r="DS310" s="151"/>
      <c r="DT310" s="151"/>
      <c r="DU310" s="151"/>
      <c r="DV310" s="151"/>
      <c r="DW310" s="151"/>
      <c r="DX310" s="151"/>
      <c r="DY310" s="151"/>
      <c r="DZ310" s="151"/>
      <c r="EA310" s="151"/>
      <c r="EB310" s="151"/>
      <c r="EC310" s="151"/>
      <c r="ED310" s="151"/>
      <c r="EE310" s="151"/>
      <c r="EF310" s="151"/>
      <c r="EG310" s="151"/>
      <c r="EH310" s="151"/>
      <c r="EI310" s="151"/>
      <c r="EJ310" s="151"/>
      <c r="EK310" s="151"/>
      <c r="EL310" s="151"/>
      <c r="EM310" s="151"/>
      <c r="EN310" s="151"/>
      <c r="EO310" s="151"/>
      <c r="EP310" s="151"/>
      <c r="EQ310" s="151"/>
      <c r="ER310" s="151"/>
      <c r="ES310" s="151"/>
      <c r="ET310" s="151"/>
      <c r="EU310" s="151"/>
      <c r="EV310" s="151"/>
      <c r="EW310" s="151"/>
      <c r="EX310" s="151"/>
    </row>
    <row r="311" spans="1:154" s="147" customFormat="1" x14ac:dyDescent="0.25">
      <c r="A311" s="116"/>
      <c r="B311" s="116"/>
      <c r="C311" s="116"/>
      <c r="D311" s="146"/>
      <c r="E311" s="146"/>
      <c r="F311" s="116"/>
      <c r="G311" s="14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  <c r="AA311" s="116"/>
      <c r="AB311" s="116"/>
      <c r="AD311" s="151"/>
      <c r="AE311" s="151"/>
      <c r="AF311" s="151"/>
      <c r="AG311" s="151"/>
      <c r="AH311" s="151"/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51"/>
      <c r="BB311" s="151"/>
      <c r="BC311" s="151"/>
      <c r="BD311" s="151"/>
      <c r="BE311" s="151"/>
      <c r="BF311" s="151"/>
      <c r="BG311" s="151"/>
      <c r="BH311" s="151"/>
      <c r="BI311" s="151"/>
      <c r="BJ311" s="151"/>
      <c r="BK311" s="151"/>
      <c r="BL311" s="151"/>
      <c r="BM311" s="151"/>
      <c r="BN311" s="151"/>
      <c r="BO311" s="151"/>
      <c r="BP311" s="151"/>
      <c r="BQ311" s="151"/>
      <c r="BR311" s="151"/>
      <c r="BS311" s="151"/>
      <c r="BT311" s="151"/>
      <c r="BU311" s="151"/>
      <c r="BV311" s="151"/>
      <c r="BW311" s="151"/>
      <c r="BX311" s="151"/>
      <c r="BY311" s="151"/>
      <c r="BZ311" s="151"/>
      <c r="CA311" s="151"/>
      <c r="CB311" s="151"/>
      <c r="CC311" s="151"/>
      <c r="CD311" s="151"/>
      <c r="CE311" s="151"/>
      <c r="CF311" s="151"/>
      <c r="CG311" s="151"/>
      <c r="CH311" s="151"/>
      <c r="CI311" s="151"/>
      <c r="CJ311" s="151"/>
      <c r="CK311" s="151"/>
      <c r="CL311" s="151"/>
      <c r="CM311" s="151"/>
      <c r="CN311" s="151"/>
      <c r="CO311" s="151"/>
      <c r="CP311" s="151"/>
      <c r="CQ311" s="151"/>
      <c r="CR311" s="151"/>
      <c r="CS311" s="151"/>
      <c r="CT311" s="151"/>
      <c r="CU311" s="151"/>
      <c r="CV311" s="151"/>
      <c r="CW311" s="151"/>
      <c r="CX311" s="151"/>
      <c r="CY311" s="151"/>
      <c r="CZ311" s="151"/>
      <c r="DA311" s="151"/>
      <c r="DB311" s="151"/>
      <c r="DC311" s="151"/>
      <c r="DD311" s="151"/>
      <c r="DE311" s="151"/>
      <c r="DF311" s="151"/>
      <c r="DG311" s="151"/>
      <c r="DH311" s="151"/>
      <c r="DI311" s="151"/>
      <c r="DJ311" s="151"/>
      <c r="DK311" s="151"/>
      <c r="DL311" s="151"/>
      <c r="DM311" s="151"/>
      <c r="DN311" s="151"/>
      <c r="DO311" s="151"/>
      <c r="DP311" s="151"/>
      <c r="DQ311" s="151"/>
      <c r="DR311" s="151"/>
      <c r="DS311" s="151"/>
      <c r="DT311" s="151"/>
      <c r="DU311" s="151"/>
      <c r="DV311" s="151"/>
      <c r="DW311" s="151"/>
      <c r="DX311" s="151"/>
      <c r="DY311" s="151"/>
      <c r="DZ311" s="151"/>
      <c r="EA311" s="151"/>
      <c r="EB311" s="151"/>
      <c r="EC311" s="151"/>
      <c r="ED311" s="151"/>
      <c r="EE311" s="151"/>
      <c r="EF311" s="151"/>
      <c r="EG311" s="151"/>
      <c r="EH311" s="151"/>
      <c r="EI311" s="151"/>
      <c r="EJ311" s="151"/>
      <c r="EK311" s="151"/>
      <c r="EL311" s="151"/>
      <c r="EM311" s="151"/>
      <c r="EN311" s="151"/>
      <c r="EO311" s="151"/>
      <c r="EP311" s="151"/>
      <c r="EQ311" s="151"/>
      <c r="ER311" s="151"/>
      <c r="ES311" s="151"/>
      <c r="ET311" s="151"/>
      <c r="EU311" s="151"/>
      <c r="EV311" s="151"/>
      <c r="EW311" s="151"/>
      <c r="EX311" s="151"/>
    </row>
  </sheetData>
  <autoFilter ref="A1:AC309">
    <filterColumn colId="16">
      <filters>
        <filter val="CONSEJO MUNICIPAL DEL DEPORTE (COMUDE)"/>
      </filters>
    </filterColumn>
  </autoFilter>
  <sortState ref="A2:AC293">
    <sortCondition ref="Y265:Y293"/>
  </sortState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view="pageLayout" zoomScaleNormal="100" workbookViewId="0">
      <selection activeCell="B16" sqref="B16"/>
    </sheetView>
  </sheetViews>
  <sheetFormatPr baseColWidth="10" defaultRowHeight="15" x14ac:dyDescent="0.25"/>
  <cols>
    <col min="1" max="1" width="64.42578125" customWidth="1"/>
    <col min="2" max="2" width="17.140625" bestFit="1" customWidth="1"/>
  </cols>
  <sheetData>
    <row r="1" spans="1:2" ht="21" customHeight="1" x14ac:dyDescent="0.3"/>
    <row r="3" spans="1:2" x14ac:dyDescent="0.25">
      <c r="A3" s="108" t="s">
        <v>414</v>
      </c>
      <c r="B3" s="9" t="s">
        <v>413</v>
      </c>
    </row>
    <row r="4" spans="1:2" x14ac:dyDescent="0.25">
      <c r="A4" s="8" t="s">
        <v>290</v>
      </c>
      <c r="B4" s="3">
        <v>53091667</v>
      </c>
    </row>
    <row r="5" spans="1:2" x14ac:dyDescent="0.25">
      <c r="A5" s="8" t="s">
        <v>289</v>
      </c>
      <c r="B5" s="3">
        <v>418204919</v>
      </c>
    </row>
    <row r="6" spans="1:2" ht="14.45" x14ac:dyDescent="0.3">
      <c r="A6" s="8" t="s">
        <v>28</v>
      </c>
      <c r="B6" s="3">
        <v>126897450</v>
      </c>
    </row>
    <row r="7" spans="1:2" ht="14.45" x14ac:dyDescent="0.3">
      <c r="A7" s="8" t="s">
        <v>25</v>
      </c>
      <c r="B7" s="3">
        <v>669091135</v>
      </c>
    </row>
    <row r="8" spans="1:2" ht="14.45" x14ac:dyDescent="0.3">
      <c r="A8" s="8" t="s">
        <v>296</v>
      </c>
      <c r="B8" s="3">
        <v>8000000</v>
      </c>
    </row>
    <row r="9" spans="1:2" ht="14.45" x14ac:dyDescent="0.3">
      <c r="A9" s="8" t="s">
        <v>26</v>
      </c>
      <c r="B9" s="3">
        <v>1591758547.9981818</v>
      </c>
    </row>
    <row r="10" spans="1:2" ht="14.45" x14ac:dyDescent="0.3">
      <c r="A10" s="8" t="s">
        <v>298</v>
      </c>
      <c r="B10" s="3">
        <v>2867043718.9981818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&amp;C&amp;"-,Negrita"&amp;13MUNICIPIO DE TLAJOMULCO DE ZÚÑIGA, JALISCO
PRESUPUESTO 2023
CLASIFICACIÓN POR FUENTE DE FINANCIAMIENTO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view="pageLayout" zoomScaleNormal="100" workbookViewId="0">
      <selection activeCell="A21" sqref="A21"/>
    </sheetView>
  </sheetViews>
  <sheetFormatPr baseColWidth="10" defaultRowHeight="15" x14ac:dyDescent="0.25"/>
  <cols>
    <col min="1" max="1" width="9" customWidth="1"/>
    <col min="2" max="2" width="57.7109375" bestFit="1" customWidth="1"/>
    <col min="3" max="3" width="17.140625" bestFit="1" customWidth="1"/>
  </cols>
  <sheetData>
    <row r="3" spans="1:3" x14ac:dyDescent="0.25">
      <c r="A3" s="108" t="s">
        <v>415</v>
      </c>
      <c r="B3" s="11" t="s">
        <v>420</v>
      </c>
      <c r="C3" s="9" t="s">
        <v>413</v>
      </c>
    </row>
    <row r="4" spans="1:3" x14ac:dyDescent="0.3">
      <c r="A4">
        <v>1000</v>
      </c>
      <c r="B4" t="s">
        <v>21</v>
      </c>
      <c r="C4" s="3">
        <v>1336922000</v>
      </c>
    </row>
    <row r="5" spans="1:3" x14ac:dyDescent="0.3">
      <c r="A5">
        <v>2000</v>
      </c>
      <c r="B5" t="s">
        <v>45</v>
      </c>
      <c r="C5" s="3">
        <v>151823577</v>
      </c>
    </row>
    <row r="6" spans="1:3" x14ac:dyDescent="0.3">
      <c r="A6">
        <v>3000</v>
      </c>
      <c r="B6" t="s">
        <v>104</v>
      </c>
      <c r="C6" s="3">
        <v>755778194.43842053</v>
      </c>
    </row>
    <row r="7" spans="1:3" x14ac:dyDescent="0.3">
      <c r="A7">
        <v>4000</v>
      </c>
      <c r="B7" t="s">
        <v>122</v>
      </c>
      <c r="C7" s="3">
        <v>225493619.00157937</v>
      </c>
    </row>
    <row r="8" spans="1:3" x14ac:dyDescent="0.3">
      <c r="A8">
        <v>5000</v>
      </c>
      <c r="B8" t="s">
        <v>183</v>
      </c>
      <c r="C8" s="3">
        <v>61269109</v>
      </c>
    </row>
    <row r="9" spans="1:3" x14ac:dyDescent="0.3">
      <c r="A9">
        <v>6000</v>
      </c>
      <c r="B9" t="s">
        <v>83</v>
      </c>
      <c r="C9" s="3">
        <v>280757219.55818182</v>
      </c>
    </row>
    <row r="10" spans="1:3" x14ac:dyDescent="0.3">
      <c r="A10">
        <v>9000</v>
      </c>
      <c r="B10" t="s">
        <v>286</v>
      </c>
      <c r="C10" s="3">
        <v>55000000</v>
      </c>
    </row>
    <row r="11" spans="1:3" x14ac:dyDescent="0.3">
      <c r="A11" t="s">
        <v>298</v>
      </c>
      <c r="C11" s="3">
        <v>2867043718.9981813</v>
      </c>
    </row>
  </sheetData>
  <pageMargins left="0.7" right="0.7" top="0.75" bottom="0.75" header="0.3" footer="0.3"/>
  <pageSetup paperSize="9" orientation="portrait" r:id="rId2"/>
  <headerFooter>
    <oddHeader xml:space="preserve">&amp;C&amp;"-,Negrita"&amp;13MUNICIPIO DE TLAJOMULCO DE ZÚÑIGA, JALISCO
PRESUPUESTO 2023
CAPITULO DEL GASTO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view="pageLayout" zoomScaleNormal="100" workbookViewId="0">
      <selection activeCell="A21" sqref="A21"/>
    </sheetView>
  </sheetViews>
  <sheetFormatPr baseColWidth="10" defaultRowHeight="15" x14ac:dyDescent="0.25"/>
  <cols>
    <col min="1" max="1" width="11.85546875" bestFit="1" customWidth="1"/>
    <col min="2" max="2" width="49.5703125" customWidth="1"/>
    <col min="3" max="3" width="17.140625" bestFit="1" customWidth="1"/>
  </cols>
  <sheetData>
    <row r="2" spans="1:3" ht="14.45" x14ac:dyDescent="0.3">
      <c r="A2" s="12"/>
      <c r="B2" s="12"/>
    </row>
    <row r="3" spans="1:3" x14ac:dyDescent="0.25">
      <c r="A3" s="14" t="s">
        <v>11</v>
      </c>
      <c r="B3" s="14" t="s">
        <v>12</v>
      </c>
      <c r="C3" s="13" t="s">
        <v>413</v>
      </c>
    </row>
    <row r="4" spans="1:3" ht="30" x14ac:dyDescent="0.25">
      <c r="A4" s="13">
        <v>9111</v>
      </c>
      <c r="B4" s="116" t="s">
        <v>287</v>
      </c>
      <c r="C4" s="134">
        <v>35000000</v>
      </c>
    </row>
    <row r="5" spans="1:3" ht="30" x14ac:dyDescent="0.25">
      <c r="A5" s="13">
        <v>9211</v>
      </c>
      <c r="B5" s="116" t="s">
        <v>288</v>
      </c>
      <c r="C5" s="134">
        <v>20000000</v>
      </c>
    </row>
    <row r="6" spans="1:3" ht="14.45" x14ac:dyDescent="0.3">
      <c r="A6" t="s">
        <v>298</v>
      </c>
      <c r="C6" s="3">
        <v>55000000</v>
      </c>
    </row>
  </sheetData>
  <pageMargins left="0.70866141732283472" right="0.70866141732283472" top="0.94488188976377963" bottom="0.74803149606299213" header="0.31496062992125984" footer="0.31496062992125984"/>
  <pageSetup paperSize="9" orientation="portrait" r:id="rId2"/>
  <headerFooter>
    <oddHeader xml:space="preserve">&amp;C&amp;"-,Negrita"&amp;13MUNICIPIO DE TLAJOMULCO DE ZÚÑIGA, JALISCO
PRESUPUESTO 2023
CAPITULO DEL GASTO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view="pageLayout" topLeftCell="A43" zoomScaleNormal="100" workbookViewId="0">
      <selection activeCell="A21" sqref="A21"/>
    </sheetView>
  </sheetViews>
  <sheetFormatPr baseColWidth="10" defaultRowHeight="15" x14ac:dyDescent="0.25"/>
  <cols>
    <col min="1" max="1" width="7.85546875" customWidth="1"/>
    <col min="2" max="2" width="65.5703125" customWidth="1"/>
    <col min="3" max="3" width="17.140625" bestFit="1" customWidth="1"/>
    <col min="4" max="5" width="16.42578125" bestFit="1" customWidth="1"/>
  </cols>
  <sheetData>
    <row r="1" spans="1:3" ht="14.45" x14ac:dyDescent="0.3">
      <c r="A1" s="12"/>
      <c r="B1" s="12"/>
    </row>
    <row r="2" spans="1:3" x14ac:dyDescent="0.25">
      <c r="A2" s="108" t="s">
        <v>5</v>
      </c>
      <c r="B2" s="108" t="s">
        <v>421</v>
      </c>
      <c r="C2" s="13" t="s">
        <v>413</v>
      </c>
    </row>
    <row r="3" spans="1:3" x14ac:dyDescent="0.25">
      <c r="A3" t="s">
        <v>68</v>
      </c>
      <c r="C3" s="3">
        <v>10934158</v>
      </c>
    </row>
    <row r="4" spans="1:3" x14ac:dyDescent="0.25">
      <c r="B4" t="s">
        <v>1071</v>
      </c>
      <c r="C4" s="3">
        <v>10934158</v>
      </c>
    </row>
    <row r="5" spans="1:3" x14ac:dyDescent="0.25">
      <c r="A5" t="s">
        <v>52</v>
      </c>
      <c r="C5" s="3">
        <v>94621800</v>
      </c>
    </row>
    <row r="6" spans="1:3" x14ac:dyDescent="0.25">
      <c r="B6" t="s">
        <v>54</v>
      </c>
      <c r="C6" s="3">
        <v>2699800</v>
      </c>
    </row>
    <row r="7" spans="1:3" x14ac:dyDescent="0.25">
      <c r="B7" t="s">
        <v>198</v>
      </c>
      <c r="C7" s="3">
        <v>71770000</v>
      </c>
    </row>
    <row r="8" spans="1:3" x14ac:dyDescent="0.25">
      <c r="B8" t="s">
        <v>1072</v>
      </c>
      <c r="C8" s="3">
        <v>20152000</v>
      </c>
    </row>
    <row r="9" spans="1:3" x14ac:dyDescent="0.25">
      <c r="A9" t="s">
        <v>99</v>
      </c>
      <c r="C9" s="3">
        <v>10386000</v>
      </c>
    </row>
    <row r="10" spans="1:3" x14ac:dyDescent="0.25">
      <c r="B10" t="s">
        <v>110</v>
      </c>
      <c r="C10" s="3">
        <v>350000</v>
      </c>
    </row>
    <row r="11" spans="1:3" x14ac:dyDescent="0.25">
      <c r="B11" t="s">
        <v>159</v>
      </c>
      <c r="C11" s="3">
        <v>2800000</v>
      </c>
    </row>
    <row r="12" spans="1:3" x14ac:dyDescent="0.25">
      <c r="B12" t="s">
        <v>238</v>
      </c>
      <c r="C12" s="3">
        <v>750000</v>
      </c>
    </row>
    <row r="13" spans="1:3" x14ac:dyDescent="0.25">
      <c r="B13" t="s">
        <v>1073</v>
      </c>
      <c r="C13" s="3">
        <v>6486000</v>
      </c>
    </row>
    <row r="14" spans="1:3" x14ac:dyDescent="0.25">
      <c r="A14" t="s">
        <v>85</v>
      </c>
      <c r="C14" s="3">
        <v>4470000</v>
      </c>
    </row>
    <row r="15" spans="1:3" x14ac:dyDescent="0.25">
      <c r="B15" t="s">
        <v>86</v>
      </c>
      <c r="C15" s="3">
        <v>4470000</v>
      </c>
    </row>
    <row r="16" spans="1:3" x14ac:dyDescent="0.25">
      <c r="A16" t="s">
        <v>71</v>
      </c>
      <c r="C16" s="3">
        <v>50728512</v>
      </c>
    </row>
    <row r="17" spans="1:3" x14ac:dyDescent="0.25">
      <c r="B17" t="s">
        <v>1074</v>
      </c>
      <c r="C17" s="3">
        <v>50728512</v>
      </c>
    </row>
    <row r="18" spans="1:3" x14ac:dyDescent="0.25">
      <c r="A18" t="s">
        <v>60</v>
      </c>
      <c r="C18" s="3">
        <v>693587058.13818169</v>
      </c>
    </row>
    <row r="19" spans="1:3" x14ac:dyDescent="0.25">
      <c r="B19" t="s">
        <v>348</v>
      </c>
      <c r="C19" s="3">
        <v>32450000</v>
      </c>
    </row>
    <row r="20" spans="1:3" x14ac:dyDescent="0.25">
      <c r="B20" t="s">
        <v>62</v>
      </c>
      <c r="C20" s="3">
        <v>79846000</v>
      </c>
    </row>
    <row r="21" spans="1:3" x14ac:dyDescent="0.25">
      <c r="B21" t="s">
        <v>147</v>
      </c>
      <c r="C21" s="3">
        <v>100505000</v>
      </c>
    </row>
    <row r="22" spans="1:3" x14ac:dyDescent="0.25">
      <c r="B22" t="s">
        <v>349</v>
      </c>
      <c r="C22" s="3">
        <v>269286946.57999992</v>
      </c>
    </row>
    <row r="23" spans="1:3" x14ac:dyDescent="0.25">
      <c r="B23" t="s">
        <v>81</v>
      </c>
      <c r="C23" s="3">
        <v>184648855.55818182</v>
      </c>
    </row>
    <row r="24" spans="1:3" x14ac:dyDescent="0.25">
      <c r="B24" t="s">
        <v>64</v>
      </c>
      <c r="C24" s="3">
        <v>26850256</v>
      </c>
    </row>
    <row r="25" spans="1:3" x14ac:dyDescent="0.25">
      <c r="A25" t="s">
        <v>18</v>
      </c>
      <c r="C25" s="3">
        <v>1535406920</v>
      </c>
    </row>
    <row r="26" spans="1:3" x14ac:dyDescent="0.25">
      <c r="B26" t="s">
        <v>20</v>
      </c>
      <c r="C26" s="3">
        <v>1535406920</v>
      </c>
    </row>
    <row r="27" spans="1:3" x14ac:dyDescent="0.25">
      <c r="A27" t="s">
        <v>106</v>
      </c>
      <c r="C27" s="3">
        <v>62842347</v>
      </c>
    </row>
    <row r="28" spans="1:3" x14ac:dyDescent="0.25">
      <c r="B28" t="s">
        <v>216</v>
      </c>
      <c r="C28" s="3">
        <v>43194000</v>
      </c>
    </row>
    <row r="29" spans="1:3" x14ac:dyDescent="0.25">
      <c r="B29" t="s">
        <v>107</v>
      </c>
      <c r="C29" s="3">
        <v>1147000</v>
      </c>
    </row>
    <row r="30" spans="1:3" x14ac:dyDescent="0.25">
      <c r="B30" t="s">
        <v>172</v>
      </c>
      <c r="C30" s="3">
        <v>12000000</v>
      </c>
    </row>
    <row r="31" spans="1:3" x14ac:dyDescent="0.25">
      <c r="B31" t="s">
        <v>1079</v>
      </c>
      <c r="C31" s="3">
        <v>4431347</v>
      </c>
    </row>
    <row r="32" spans="1:3" x14ac:dyDescent="0.25">
      <c r="B32" t="s">
        <v>1078</v>
      </c>
      <c r="C32" s="3">
        <v>500000</v>
      </c>
    </row>
    <row r="33" spans="1:3" x14ac:dyDescent="0.25">
      <c r="B33" t="s">
        <v>1077</v>
      </c>
      <c r="C33" s="3">
        <v>1570000</v>
      </c>
    </row>
    <row r="34" spans="1:3" x14ac:dyDescent="0.25">
      <c r="A34" t="s">
        <v>73</v>
      </c>
      <c r="C34" s="3">
        <v>26895470</v>
      </c>
    </row>
    <row r="35" spans="1:3" x14ac:dyDescent="0.25">
      <c r="B35" t="s">
        <v>102</v>
      </c>
      <c r="C35" s="3">
        <v>1960000</v>
      </c>
    </row>
    <row r="36" spans="1:3" x14ac:dyDescent="0.25">
      <c r="B36" t="s">
        <v>141</v>
      </c>
      <c r="C36" s="3">
        <v>4432000</v>
      </c>
    </row>
    <row r="37" spans="1:3" x14ac:dyDescent="0.25">
      <c r="B37" t="s">
        <v>316</v>
      </c>
      <c r="C37" s="3">
        <v>11523470</v>
      </c>
    </row>
    <row r="38" spans="1:3" x14ac:dyDescent="0.25">
      <c r="B38" t="s">
        <v>1080</v>
      </c>
      <c r="C38" s="3">
        <v>8980000</v>
      </c>
    </row>
    <row r="39" spans="1:3" x14ac:dyDescent="0.25">
      <c r="A39" t="s">
        <v>92</v>
      </c>
      <c r="C39" s="3">
        <v>2585000</v>
      </c>
    </row>
    <row r="40" spans="1:3" x14ac:dyDescent="0.25">
      <c r="B40" t="s">
        <v>93</v>
      </c>
      <c r="C40" s="3">
        <v>2585000</v>
      </c>
    </row>
    <row r="41" spans="1:3" x14ac:dyDescent="0.25">
      <c r="A41" t="s">
        <v>42</v>
      </c>
      <c r="C41" s="3">
        <v>260738322.85842061</v>
      </c>
    </row>
    <row r="42" spans="1:3" x14ac:dyDescent="0.25">
      <c r="B42" t="s">
        <v>240</v>
      </c>
      <c r="C42" s="3">
        <v>70350000</v>
      </c>
    </row>
    <row r="43" spans="1:3" x14ac:dyDescent="0.25">
      <c r="B43" t="s">
        <v>43</v>
      </c>
      <c r="C43" s="3">
        <v>4835000</v>
      </c>
    </row>
    <row r="44" spans="1:3" x14ac:dyDescent="0.25">
      <c r="B44" t="s">
        <v>1082</v>
      </c>
      <c r="C44" s="3">
        <v>185553322.85842061</v>
      </c>
    </row>
    <row r="45" spans="1:3" x14ac:dyDescent="0.25">
      <c r="A45" t="s">
        <v>1081</v>
      </c>
      <c r="C45" s="3">
        <v>66784842.001579374</v>
      </c>
    </row>
    <row r="46" spans="1:3" x14ac:dyDescent="0.25">
      <c r="B46" t="s">
        <v>1081</v>
      </c>
      <c r="C46" s="3">
        <v>66784842.001579374</v>
      </c>
    </row>
    <row r="47" spans="1:3" x14ac:dyDescent="0.25">
      <c r="A47" t="s">
        <v>1076</v>
      </c>
      <c r="C47" s="3">
        <v>5910000</v>
      </c>
    </row>
    <row r="48" spans="1:3" x14ac:dyDescent="0.25">
      <c r="B48" t="s">
        <v>1076</v>
      </c>
      <c r="C48" s="3">
        <v>5910000</v>
      </c>
    </row>
    <row r="49" spans="1:3" x14ac:dyDescent="0.25">
      <c r="A49" t="s">
        <v>1084</v>
      </c>
      <c r="C49" s="3">
        <v>10000000</v>
      </c>
    </row>
    <row r="50" spans="1:3" x14ac:dyDescent="0.25">
      <c r="B50" t="s">
        <v>1084</v>
      </c>
      <c r="C50" s="3">
        <v>10000000</v>
      </c>
    </row>
    <row r="51" spans="1:3" x14ac:dyDescent="0.25">
      <c r="A51" t="s">
        <v>1075</v>
      </c>
      <c r="C51" s="3">
        <v>12625430</v>
      </c>
    </row>
    <row r="52" spans="1:3" x14ac:dyDescent="0.25">
      <c r="B52" t="s">
        <v>1075</v>
      </c>
      <c r="C52" s="3">
        <v>12625430</v>
      </c>
    </row>
    <row r="53" spans="1:3" x14ac:dyDescent="0.25">
      <c r="A53" t="s">
        <v>1085</v>
      </c>
      <c r="C53" s="3">
        <v>16500000</v>
      </c>
    </row>
    <row r="54" spans="1:3" x14ac:dyDescent="0.25">
      <c r="B54" t="s">
        <v>1085</v>
      </c>
      <c r="C54" s="3">
        <v>16500000</v>
      </c>
    </row>
    <row r="55" spans="1:3" x14ac:dyDescent="0.25">
      <c r="A55" t="s">
        <v>1083</v>
      </c>
      <c r="C55" s="3">
        <v>2027859</v>
      </c>
    </row>
    <row r="56" spans="1:3" x14ac:dyDescent="0.25">
      <c r="B56" t="s">
        <v>1083</v>
      </c>
      <c r="C56" s="3">
        <v>2027859</v>
      </c>
    </row>
    <row r="57" spans="1:3" x14ac:dyDescent="0.25">
      <c r="A57" t="s">
        <v>298</v>
      </c>
      <c r="C57" s="3">
        <v>2867043718.9981813</v>
      </c>
    </row>
  </sheetData>
  <pageMargins left="0.39583333333333331" right="0.59055118110236227" top="1.1417322834645669" bottom="0.74803149606299213" header="0.31496062992125984" footer="0.31496062992125984"/>
  <pageSetup paperSize="9" orientation="portrait" r:id="rId2"/>
  <headerFooter>
    <oddHeader>&amp;C&amp;"-,Negrita"&amp;13MUNICIPIO DE TLAJOMULCO DE ZÚÑIGA, JALISCO
PRESUPUESTO 2023
CLASIFICACIÓN ADMINISTRATIVA</oddHeader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Layout" zoomScaleNormal="100" workbookViewId="0">
      <selection activeCell="A21" sqref="A21"/>
    </sheetView>
  </sheetViews>
  <sheetFormatPr baseColWidth="10" defaultRowHeight="15" x14ac:dyDescent="0.25"/>
  <cols>
    <col min="1" max="1" width="8.85546875" customWidth="1"/>
    <col min="2" max="2" width="57.7109375" bestFit="1" customWidth="1"/>
    <col min="3" max="7" width="15.28515625" bestFit="1" customWidth="1"/>
    <col min="8" max="8" width="51.5703125" bestFit="1" customWidth="1"/>
    <col min="9" max="9" width="21.28515625" bestFit="1" customWidth="1"/>
    <col min="10" max="10" width="20.5703125" bestFit="1" customWidth="1"/>
  </cols>
  <sheetData>
    <row r="1" spans="1:6" ht="14.45" x14ac:dyDescent="0.3">
      <c r="A1" s="12"/>
      <c r="B1" s="12"/>
    </row>
    <row r="2" spans="1:6" x14ac:dyDescent="0.25">
      <c r="A2" s="16" t="s">
        <v>413</v>
      </c>
      <c r="B2" s="21"/>
      <c r="C2" s="16" t="s">
        <v>405</v>
      </c>
    </row>
    <row r="3" spans="1:6" s="2" customFormat="1" ht="60" x14ac:dyDescent="0.25">
      <c r="A3" s="15" t="s">
        <v>415</v>
      </c>
      <c r="B3" s="15" t="s">
        <v>420</v>
      </c>
      <c r="C3" s="2" t="s">
        <v>408</v>
      </c>
      <c r="D3" s="2" t="s">
        <v>406</v>
      </c>
      <c r="E3" s="2" t="s">
        <v>407</v>
      </c>
      <c r="F3" s="2" t="s">
        <v>298</v>
      </c>
    </row>
    <row r="4" spans="1:6" ht="14.45" x14ac:dyDescent="0.3">
      <c r="A4">
        <v>1000</v>
      </c>
      <c r="B4" t="s">
        <v>21</v>
      </c>
      <c r="C4" s="3"/>
      <c r="D4" s="3"/>
      <c r="E4" s="3">
        <v>1336922000</v>
      </c>
      <c r="F4" s="3">
        <v>1336922000</v>
      </c>
    </row>
    <row r="5" spans="1:6" ht="14.45" x14ac:dyDescent="0.3">
      <c r="A5">
        <v>2000</v>
      </c>
      <c r="B5" t="s">
        <v>45</v>
      </c>
      <c r="C5" s="3"/>
      <c r="D5" s="3"/>
      <c r="E5" s="3">
        <v>151823577</v>
      </c>
      <c r="F5" s="3">
        <v>151823577</v>
      </c>
    </row>
    <row r="6" spans="1:6" ht="14.45" x14ac:dyDescent="0.3">
      <c r="A6">
        <v>3000</v>
      </c>
      <c r="B6" t="s">
        <v>104</v>
      </c>
      <c r="C6" s="3"/>
      <c r="D6" s="3"/>
      <c r="E6" s="3">
        <v>755778194.43842053</v>
      </c>
      <c r="F6" s="3">
        <v>755778194.43842053</v>
      </c>
    </row>
    <row r="7" spans="1:6" ht="14.45" x14ac:dyDescent="0.3">
      <c r="A7">
        <v>4000</v>
      </c>
      <c r="B7" t="s">
        <v>122</v>
      </c>
      <c r="C7" s="3"/>
      <c r="D7" s="3"/>
      <c r="E7" s="3">
        <v>225493619.00157937</v>
      </c>
      <c r="F7" s="3">
        <v>225493619.00157937</v>
      </c>
    </row>
    <row r="8" spans="1:6" ht="14.45" x14ac:dyDescent="0.3">
      <c r="A8">
        <v>5000</v>
      </c>
      <c r="B8" t="s">
        <v>183</v>
      </c>
      <c r="C8" s="3"/>
      <c r="D8" s="3">
        <v>61269109</v>
      </c>
      <c r="E8" s="3"/>
      <c r="F8" s="3">
        <v>61269109</v>
      </c>
    </row>
    <row r="9" spans="1:6" ht="14.45" x14ac:dyDescent="0.3">
      <c r="A9">
        <v>6000</v>
      </c>
      <c r="B9" t="s">
        <v>83</v>
      </c>
      <c r="C9" s="3"/>
      <c r="D9" s="3">
        <v>280757219.55818182</v>
      </c>
      <c r="E9" s="3"/>
      <c r="F9" s="3">
        <v>280757219.55818182</v>
      </c>
    </row>
    <row r="10" spans="1:6" ht="14.45" x14ac:dyDescent="0.3">
      <c r="A10">
        <v>9000</v>
      </c>
      <c r="B10" t="s">
        <v>286</v>
      </c>
      <c r="C10" s="3">
        <v>55000000</v>
      </c>
      <c r="D10" s="3"/>
      <c r="E10" s="3"/>
      <c r="F10" s="3">
        <v>55000000</v>
      </c>
    </row>
    <row r="11" spans="1:6" ht="14.45" x14ac:dyDescent="0.3">
      <c r="A11" t="s">
        <v>298</v>
      </c>
      <c r="C11" s="3">
        <v>55000000</v>
      </c>
      <c r="D11" s="3">
        <v>342026328.55818182</v>
      </c>
      <c r="E11" s="3">
        <v>2470017390.4399996</v>
      </c>
      <c r="F11" s="3">
        <v>2867043718.9981813</v>
      </c>
    </row>
  </sheetData>
  <pageMargins left="0.70866141732283472" right="0.59055118110236227" top="1.1417322834645669" bottom="0.74803149606299213" header="0.31496062992125984" footer="0.31496062992125984"/>
  <pageSetup paperSize="9" orientation="landscape" r:id="rId2"/>
  <headerFooter>
    <oddHeader>&amp;C&amp;"-,Negrita"&amp;13MUNICIPIO DE TLAJOMULCO DE ZÚÑIGA, JALISCO
PRESUPUESTO 2023
CLASIFICACIÓN ECONÓMICA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DINAMICA</vt:lpstr>
      <vt:lpstr>Hoja2</vt:lpstr>
      <vt:lpstr>Hoja3</vt:lpstr>
      <vt:lpstr>BASE GENERAL 2023</vt:lpstr>
      <vt:lpstr>Fuente de financiamiento</vt:lpstr>
      <vt:lpstr>Capitulo de gasto</vt:lpstr>
      <vt:lpstr>Capitulo 9000</vt:lpstr>
      <vt:lpstr>Administrativa</vt:lpstr>
      <vt:lpstr>Económica</vt:lpstr>
      <vt:lpstr>Clasificación Funcional</vt:lpstr>
      <vt:lpstr>Estado del presupuesto</vt:lpstr>
      <vt:lpstr>Programa y Proyecto</vt:lpstr>
      <vt:lpstr>Objeto del gasto</vt:lpstr>
      <vt:lpstr>Tipo de gasto</vt:lpstr>
      <vt:lpstr>Subsidios y apoyos</vt:lpstr>
      <vt:lpstr>Etiquetado</vt:lpstr>
      <vt:lpstr>Ley de Ingresos</vt:lpstr>
      <vt:lpstr>Mensualizado</vt:lpstr>
      <vt:lpstr>Dependencia</vt:lpstr>
      <vt:lpstr>Proyección Ingresos</vt:lpstr>
      <vt:lpstr>Proyección Egresos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cp:lastPrinted>2023-01-04T18:45:18Z</cp:lastPrinted>
  <dcterms:created xsi:type="dcterms:W3CDTF">2022-11-16T20:48:37Z</dcterms:created>
  <dcterms:modified xsi:type="dcterms:W3CDTF">2023-01-04T20:25:46Z</dcterms:modified>
</cp:coreProperties>
</file>