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workbookProtection workbookPassword="DA95" lockStructure="1"/>
  <bookViews>
    <workbookView xWindow="240" yWindow="60" windowWidth="20115" windowHeight="8010" tabRatio="944"/>
  </bookViews>
  <sheets>
    <sheet name="LEY DE INGRESOS" sheetId="16" r:id="rId1"/>
    <sheet name="BASE" sheetId="2" state="hidden" r:id="rId2"/>
    <sheet name="CAPITULO DE GASTO" sheetId="4" r:id="rId3"/>
    <sheet name="FUENTE DE FINANCIAMIENTO" sheetId="5" r:id="rId4"/>
    <sheet name="CAPITULO 9000" sheetId="6" r:id="rId5"/>
    <sheet name="ADMINISTRATIVA" sheetId="7" r:id="rId6"/>
    <sheet name="ECONOMICA" sheetId="8" r:id="rId7"/>
    <sheet name="FUNCIONAL" sheetId="9" r:id="rId8"/>
    <sheet name="ESTADO DEL PRESUPUESTO" sheetId="10" r:id="rId9"/>
    <sheet name="OBJETO DEL GASTO" sheetId="11" r:id="rId10"/>
    <sheet name="PROGRAMA Y PROYECTO" sheetId="12" r:id="rId11"/>
    <sheet name="TIPO DE GASTO" sheetId="13" r:id="rId12"/>
    <sheet name="APOYOS Y SUBSIDIOS" sheetId="14" r:id="rId13"/>
  </sheets>
  <definedNames>
    <definedName name="_xlnm._FilterDatabase" localSheetId="1" hidden="1">BASE!$A$1:$AW$217</definedName>
    <definedName name="_xlnm.Print_Area" localSheetId="5">ADMINISTRATIVA!$A$3:$B$22</definedName>
    <definedName name="_xlnm.Print_Area" localSheetId="12">'APOYOS Y SUBSIDIOS'!$A$4:$C$29</definedName>
    <definedName name="_xlnm.Print_Area" localSheetId="4">'CAPITULO 9000'!$A$4:$C$7</definedName>
    <definedName name="_xlnm.Print_Area" localSheetId="2">'CAPITULO DE GASTO'!$A$4:$C$12</definedName>
    <definedName name="_xlnm.Print_Area" localSheetId="6">ECONOMICA!$A$4:$F$12</definedName>
    <definedName name="_xlnm.Print_Area" localSheetId="8">'ESTADO DEL PRESUPUESTO'!$A$4:$F$122</definedName>
    <definedName name="_xlnm.Print_Area" localSheetId="3">'FUENTE DE FINANCIAMIENTO'!$A$3:$B$20</definedName>
    <definedName name="_xlnm.Print_Area" localSheetId="7">FUNCIONAL!$A$4:$G$19</definedName>
    <definedName name="_xlnm.Print_Area" localSheetId="9">'OBJETO DEL GASTO'!$A$4:$C$114</definedName>
    <definedName name="_xlnm.Print_Area" localSheetId="10">'PROGRAMA Y PROYECTO'!$A$4:$C$64</definedName>
    <definedName name="_xlnm.Print_Area" localSheetId="11">'TIPO DE GASTO'!$A$3:$B$7</definedName>
  </definedNames>
  <calcPr calcId="145621"/>
  <pivotCaches>
    <pivotCache cacheId="0" r:id="rId14"/>
  </pivotCaches>
</workbook>
</file>

<file path=xl/calcChain.xml><?xml version="1.0" encoding="utf-8"?>
<calcChain xmlns="http://schemas.openxmlformats.org/spreadsheetml/2006/main">
  <c r="C222" i="16" l="1"/>
  <c r="C215" i="16" s="1"/>
  <c r="C214" i="16" s="1"/>
  <c r="C261" i="16"/>
  <c r="C4" i="16"/>
  <c r="C18" i="16"/>
  <c r="C130" i="16"/>
  <c r="C81" i="16" s="1"/>
  <c r="C60" i="16" s="1"/>
  <c r="C260" i="16"/>
  <c r="C249" i="16" s="1"/>
  <c r="C3" i="16" l="1"/>
  <c r="AF216" i="2" l="1"/>
  <c r="AR4" i="2"/>
  <c r="AR114" i="2"/>
  <c r="AR129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53" i="2"/>
  <c r="AR54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84" i="2"/>
  <c r="AR85" i="2"/>
  <c r="AR86" i="2"/>
  <c r="AR87" i="2"/>
  <c r="AR88" i="2"/>
  <c r="AR89" i="2"/>
  <c r="AR90" i="2"/>
  <c r="AR91" i="2"/>
  <c r="AR92" i="2"/>
  <c r="AR93" i="2"/>
  <c r="AR94" i="2"/>
  <c r="AR95" i="2"/>
  <c r="AR96" i="2"/>
  <c r="AR97" i="2"/>
  <c r="AR98" i="2"/>
  <c r="AR99" i="2"/>
  <c r="AR100" i="2"/>
  <c r="AR101" i="2"/>
  <c r="AR102" i="2"/>
  <c r="AR103" i="2"/>
  <c r="AR104" i="2"/>
  <c r="AR105" i="2"/>
  <c r="AR106" i="2"/>
  <c r="AR107" i="2"/>
  <c r="AR108" i="2"/>
  <c r="AR109" i="2"/>
  <c r="AR110" i="2"/>
  <c r="AR111" i="2"/>
  <c r="AR112" i="2"/>
  <c r="AR113" i="2"/>
  <c r="AR3" i="2"/>
  <c r="AR5" i="2"/>
  <c r="AR115" i="2"/>
  <c r="AR116" i="2"/>
  <c r="AR117" i="2"/>
  <c r="AR118" i="2"/>
  <c r="AR119" i="2"/>
  <c r="AR120" i="2"/>
  <c r="AR121" i="2"/>
  <c r="AR122" i="2"/>
  <c r="AR123" i="2"/>
  <c r="AR124" i="2"/>
  <c r="AR125" i="2"/>
  <c r="AR126" i="2"/>
  <c r="AR128" i="2"/>
  <c r="AR130" i="2"/>
  <c r="AR131" i="2"/>
  <c r="AR132" i="2"/>
  <c r="AR133" i="2"/>
  <c r="AR134" i="2"/>
  <c r="AR135" i="2"/>
  <c r="AR136" i="2"/>
  <c r="AR137" i="2"/>
  <c r="AR138" i="2"/>
  <c r="AR139" i="2"/>
  <c r="AR140" i="2"/>
  <c r="AR141" i="2"/>
  <c r="AR142" i="2"/>
  <c r="AR143" i="2"/>
  <c r="AR144" i="2"/>
  <c r="AR145" i="2"/>
  <c r="AR146" i="2"/>
  <c r="AR147" i="2"/>
  <c r="AR148" i="2"/>
  <c r="AR149" i="2"/>
  <c r="AR150" i="2"/>
  <c r="AR151" i="2"/>
  <c r="AR152" i="2"/>
  <c r="AR153" i="2"/>
  <c r="AR154" i="2"/>
  <c r="AR155" i="2"/>
  <c r="AR156" i="2"/>
  <c r="AR157" i="2"/>
  <c r="AR158" i="2"/>
  <c r="AR159" i="2"/>
  <c r="AR160" i="2"/>
  <c r="AR161" i="2"/>
  <c r="AR162" i="2"/>
  <c r="AR163" i="2"/>
  <c r="AR164" i="2"/>
  <c r="AR165" i="2"/>
  <c r="AR166" i="2"/>
  <c r="AR167" i="2"/>
  <c r="AR168" i="2"/>
  <c r="AR169" i="2"/>
  <c r="AR170" i="2"/>
  <c r="AR171" i="2"/>
  <c r="AR172" i="2"/>
  <c r="AR173" i="2"/>
  <c r="AR174" i="2"/>
  <c r="AR175" i="2"/>
  <c r="AR176" i="2"/>
  <c r="AR177" i="2"/>
  <c r="AR178" i="2"/>
  <c r="AR179" i="2"/>
  <c r="AR180" i="2"/>
  <c r="AR181" i="2"/>
  <c r="AR182" i="2"/>
  <c r="AR183" i="2"/>
  <c r="AR184" i="2"/>
  <c r="AR185" i="2"/>
  <c r="AR186" i="2"/>
  <c r="AR187" i="2"/>
  <c r="AR188" i="2"/>
  <c r="AR189" i="2"/>
  <c r="AR190" i="2"/>
  <c r="AR191" i="2"/>
  <c r="AR192" i="2"/>
  <c r="AR193" i="2"/>
  <c r="AR194" i="2"/>
  <c r="AR195" i="2"/>
  <c r="AR196" i="2"/>
  <c r="AR197" i="2"/>
  <c r="AR198" i="2"/>
  <c r="AR199" i="2"/>
  <c r="AR200" i="2"/>
  <c r="AR201" i="2"/>
  <c r="AR202" i="2"/>
  <c r="AR203" i="2"/>
  <c r="AR204" i="2"/>
  <c r="AR205" i="2"/>
  <c r="AR206" i="2"/>
  <c r="AR207" i="2"/>
  <c r="AR208" i="2"/>
  <c r="AR209" i="2"/>
  <c r="AR210" i="2"/>
  <c r="AR211" i="2"/>
  <c r="AR212" i="2"/>
  <c r="AR213" i="2"/>
  <c r="AR214" i="2"/>
  <c r="AR215" i="2"/>
  <c r="AR2" i="2"/>
  <c r="AO216" i="2"/>
  <c r="A213" i="2"/>
  <c r="AN216" i="2"/>
  <c r="A2" i="2"/>
  <c r="A4" i="2"/>
  <c r="AQ4" i="2" s="1"/>
  <c r="A114" i="2"/>
  <c r="AQ114" i="2" s="1"/>
  <c r="A129" i="2"/>
  <c r="AQ129" i="2" s="1"/>
  <c r="A6" i="2"/>
  <c r="AQ6" i="2" s="1"/>
  <c r="A7" i="2"/>
  <c r="AQ7" i="2" s="1"/>
  <c r="A8" i="2"/>
  <c r="AQ8" i="2" s="1"/>
  <c r="A9" i="2"/>
  <c r="AQ9" i="2" s="1"/>
  <c r="A10" i="2"/>
  <c r="AQ10" i="2" s="1"/>
  <c r="A11" i="2"/>
  <c r="AQ11" i="2" s="1"/>
  <c r="A12" i="2"/>
  <c r="AQ12" i="2" s="1"/>
  <c r="A13" i="2"/>
  <c r="AQ13" i="2" s="1"/>
  <c r="A14" i="2"/>
  <c r="AQ14" i="2" s="1"/>
  <c r="A15" i="2"/>
  <c r="AQ15" i="2" s="1"/>
  <c r="A16" i="2"/>
  <c r="AQ16" i="2" s="1"/>
  <c r="A17" i="2"/>
  <c r="AQ17" i="2" s="1"/>
  <c r="A18" i="2"/>
  <c r="AQ18" i="2" s="1"/>
  <c r="A19" i="2"/>
  <c r="AQ19" i="2" s="1"/>
  <c r="A20" i="2"/>
  <c r="AQ20" i="2" s="1"/>
  <c r="A21" i="2"/>
  <c r="AQ21" i="2" s="1"/>
  <c r="A22" i="2"/>
  <c r="AQ22" i="2" s="1"/>
  <c r="A23" i="2"/>
  <c r="AQ23" i="2" s="1"/>
  <c r="A24" i="2"/>
  <c r="AQ24" i="2" s="1"/>
  <c r="A25" i="2"/>
  <c r="AQ25" i="2" s="1"/>
  <c r="A26" i="2"/>
  <c r="AQ26" i="2" s="1"/>
  <c r="A27" i="2"/>
  <c r="AQ27" i="2" s="1"/>
  <c r="A28" i="2"/>
  <c r="AQ28" i="2" s="1"/>
  <c r="A29" i="2"/>
  <c r="AQ29" i="2" s="1"/>
  <c r="A30" i="2"/>
  <c r="AQ30" i="2" s="1"/>
  <c r="A31" i="2"/>
  <c r="AQ31" i="2" s="1"/>
  <c r="A32" i="2"/>
  <c r="AQ32" i="2" s="1"/>
  <c r="A33" i="2"/>
  <c r="AQ33" i="2" s="1"/>
  <c r="A34" i="2"/>
  <c r="AQ34" i="2" s="1"/>
  <c r="A35" i="2"/>
  <c r="AQ35" i="2" s="1"/>
  <c r="A36" i="2"/>
  <c r="AQ36" i="2" s="1"/>
  <c r="A37" i="2"/>
  <c r="AQ37" i="2" s="1"/>
  <c r="A38" i="2"/>
  <c r="AQ38" i="2" s="1"/>
  <c r="A39" i="2"/>
  <c r="AQ39" i="2" s="1"/>
  <c r="A40" i="2"/>
  <c r="AQ40" i="2" s="1"/>
  <c r="A41" i="2"/>
  <c r="AQ41" i="2" s="1"/>
  <c r="A42" i="2"/>
  <c r="AQ42" i="2" s="1"/>
  <c r="A43" i="2"/>
  <c r="AQ43" i="2" s="1"/>
  <c r="A44" i="2"/>
  <c r="AQ44" i="2" s="1"/>
  <c r="A45" i="2"/>
  <c r="AQ45" i="2" s="1"/>
  <c r="A46" i="2"/>
  <c r="AQ46" i="2" s="1"/>
  <c r="A47" i="2"/>
  <c r="AQ47" i="2" s="1"/>
  <c r="A48" i="2"/>
  <c r="AQ48" i="2" s="1"/>
  <c r="A49" i="2"/>
  <c r="AQ49" i="2" s="1"/>
  <c r="A50" i="2"/>
  <c r="AQ50" i="2" s="1"/>
  <c r="A51" i="2"/>
  <c r="AQ51" i="2" s="1"/>
  <c r="A52" i="2"/>
  <c r="AQ52" i="2" s="1"/>
  <c r="A53" i="2"/>
  <c r="AQ53" i="2" s="1"/>
  <c r="A54" i="2"/>
  <c r="AQ54" i="2" s="1"/>
  <c r="A55" i="2"/>
  <c r="AQ55" i="2" s="1"/>
  <c r="A56" i="2"/>
  <c r="AQ56" i="2" s="1"/>
  <c r="A57" i="2"/>
  <c r="AQ57" i="2" s="1"/>
  <c r="A58" i="2"/>
  <c r="AQ58" i="2" s="1"/>
  <c r="A59" i="2"/>
  <c r="AQ59" i="2" s="1"/>
  <c r="A60" i="2"/>
  <c r="AQ60" i="2" s="1"/>
  <c r="A61" i="2"/>
  <c r="AQ61" i="2" s="1"/>
  <c r="A62" i="2"/>
  <c r="AQ62" i="2" s="1"/>
  <c r="A63" i="2"/>
  <c r="AQ63" i="2" s="1"/>
  <c r="A64" i="2"/>
  <c r="AQ64" i="2" s="1"/>
  <c r="A65" i="2"/>
  <c r="AQ65" i="2" s="1"/>
  <c r="A66" i="2"/>
  <c r="AQ66" i="2" s="1"/>
  <c r="A67" i="2"/>
  <c r="AQ67" i="2" s="1"/>
  <c r="A68" i="2"/>
  <c r="AQ68" i="2" s="1"/>
  <c r="A69" i="2"/>
  <c r="AQ69" i="2" s="1"/>
  <c r="A70" i="2"/>
  <c r="AQ70" i="2" s="1"/>
  <c r="A71" i="2"/>
  <c r="AQ71" i="2" s="1"/>
  <c r="A72" i="2"/>
  <c r="AQ72" i="2" s="1"/>
  <c r="A73" i="2"/>
  <c r="AQ73" i="2" s="1"/>
  <c r="A74" i="2"/>
  <c r="AQ74" i="2" s="1"/>
  <c r="A75" i="2"/>
  <c r="AQ75" i="2" s="1"/>
  <c r="A76" i="2"/>
  <c r="AQ76" i="2" s="1"/>
  <c r="A77" i="2"/>
  <c r="AQ77" i="2" s="1"/>
  <c r="A78" i="2"/>
  <c r="AQ78" i="2" s="1"/>
  <c r="A79" i="2"/>
  <c r="AQ79" i="2" s="1"/>
  <c r="A80" i="2"/>
  <c r="AQ80" i="2" s="1"/>
  <c r="A81" i="2"/>
  <c r="AQ81" i="2" s="1"/>
  <c r="A82" i="2"/>
  <c r="AQ82" i="2" s="1"/>
  <c r="A83" i="2"/>
  <c r="AQ83" i="2" s="1"/>
  <c r="A84" i="2"/>
  <c r="AQ84" i="2" s="1"/>
  <c r="A85" i="2"/>
  <c r="AQ85" i="2" s="1"/>
  <c r="A86" i="2"/>
  <c r="AQ86" i="2" s="1"/>
  <c r="A87" i="2"/>
  <c r="AQ87" i="2" s="1"/>
  <c r="A88" i="2"/>
  <c r="AQ88" i="2" s="1"/>
  <c r="A89" i="2"/>
  <c r="AQ89" i="2" s="1"/>
  <c r="A90" i="2"/>
  <c r="AQ90" i="2" s="1"/>
  <c r="A91" i="2"/>
  <c r="AQ91" i="2" s="1"/>
  <c r="A92" i="2"/>
  <c r="AQ92" i="2" s="1"/>
  <c r="A93" i="2"/>
  <c r="AQ93" i="2" s="1"/>
  <c r="A94" i="2"/>
  <c r="AQ94" i="2" s="1"/>
  <c r="A95" i="2"/>
  <c r="AQ95" i="2" s="1"/>
  <c r="A96" i="2"/>
  <c r="AQ96" i="2" s="1"/>
  <c r="A97" i="2"/>
  <c r="AQ97" i="2" s="1"/>
  <c r="A98" i="2"/>
  <c r="AQ98" i="2" s="1"/>
  <c r="A99" i="2"/>
  <c r="AQ99" i="2" s="1"/>
  <c r="A100" i="2"/>
  <c r="AQ100" i="2" s="1"/>
  <c r="A101" i="2"/>
  <c r="AQ101" i="2" s="1"/>
  <c r="A102" i="2"/>
  <c r="AQ102" i="2" s="1"/>
  <c r="A103" i="2"/>
  <c r="AQ103" i="2" s="1"/>
  <c r="A104" i="2"/>
  <c r="AQ104" i="2" s="1"/>
  <c r="A105" i="2"/>
  <c r="AQ105" i="2" s="1"/>
  <c r="A106" i="2"/>
  <c r="AQ106" i="2" s="1"/>
  <c r="A107" i="2"/>
  <c r="AQ107" i="2" s="1"/>
  <c r="A108" i="2"/>
  <c r="AQ108" i="2" s="1"/>
  <c r="A109" i="2"/>
  <c r="AQ109" i="2" s="1"/>
  <c r="A110" i="2"/>
  <c r="AQ110" i="2" s="1"/>
  <c r="A111" i="2"/>
  <c r="AQ111" i="2" s="1"/>
  <c r="A112" i="2"/>
  <c r="AQ112" i="2" s="1"/>
  <c r="A113" i="2"/>
  <c r="AQ113" i="2" s="1"/>
  <c r="A3" i="2"/>
  <c r="AQ3" i="2" s="1"/>
  <c r="A5" i="2"/>
  <c r="AQ5" i="2" s="1"/>
  <c r="A115" i="2"/>
  <c r="AQ115" i="2" s="1"/>
  <c r="A116" i="2"/>
  <c r="AQ116" i="2" s="1"/>
  <c r="A117" i="2"/>
  <c r="AQ117" i="2" s="1"/>
  <c r="A118" i="2"/>
  <c r="AQ118" i="2" s="1"/>
  <c r="A119" i="2"/>
  <c r="AQ119" i="2" s="1"/>
  <c r="A120" i="2"/>
  <c r="AQ120" i="2" s="1"/>
  <c r="A121" i="2"/>
  <c r="AQ121" i="2" s="1"/>
  <c r="A122" i="2"/>
  <c r="AQ122" i="2" s="1"/>
  <c r="A123" i="2"/>
  <c r="AQ123" i="2" s="1"/>
  <c r="A124" i="2"/>
  <c r="AQ124" i="2" s="1"/>
  <c r="A125" i="2"/>
  <c r="AQ125" i="2" s="1"/>
  <c r="A126" i="2"/>
  <c r="AQ126" i="2" s="1"/>
  <c r="A127" i="2"/>
  <c r="AQ127" i="2" s="1"/>
  <c r="A128" i="2"/>
  <c r="AQ128" i="2" s="1"/>
  <c r="A130" i="2"/>
  <c r="AQ130" i="2" s="1"/>
  <c r="A131" i="2"/>
  <c r="AQ131" i="2" s="1"/>
  <c r="A132" i="2"/>
  <c r="AQ132" i="2" s="1"/>
  <c r="A133" i="2"/>
  <c r="AQ133" i="2" s="1"/>
  <c r="A134" i="2"/>
  <c r="AQ134" i="2" s="1"/>
  <c r="A135" i="2"/>
  <c r="AQ135" i="2" s="1"/>
  <c r="A136" i="2"/>
  <c r="AQ136" i="2" s="1"/>
  <c r="A137" i="2"/>
  <c r="AQ137" i="2" s="1"/>
  <c r="A138" i="2"/>
  <c r="AQ138" i="2" s="1"/>
  <c r="A139" i="2"/>
  <c r="AQ139" i="2" s="1"/>
  <c r="A140" i="2"/>
  <c r="AQ140" i="2" s="1"/>
  <c r="A141" i="2"/>
  <c r="AQ141" i="2" s="1"/>
  <c r="A142" i="2"/>
  <c r="AQ142" i="2" s="1"/>
  <c r="A143" i="2"/>
  <c r="AQ143" i="2" s="1"/>
  <c r="A144" i="2"/>
  <c r="AQ144" i="2" s="1"/>
  <c r="A145" i="2"/>
  <c r="AQ145" i="2" s="1"/>
  <c r="A146" i="2"/>
  <c r="AQ146" i="2" s="1"/>
  <c r="A147" i="2"/>
  <c r="AQ147" i="2" s="1"/>
  <c r="A148" i="2"/>
  <c r="AQ148" i="2" s="1"/>
  <c r="A149" i="2"/>
  <c r="AQ149" i="2" s="1"/>
  <c r="A150" i="2"/>
  <c r="AQ150" i="2" s="1"/>
  <c r="A151" i="2"/>
  <c r="AQ151" i="2" s="1"/>
  <c r="A152" i="2"/>
  <c r="AQ152" i="2" s="1"/>
  <c r="A153" i="2"/>
  <c r="AQ153" i="2" s="1"/>
  <c r="A154" i="2"/>
  <c r="AQ154" i="2" s="1"/>
  <c r="A155" i="2"/>
  <c r="AQ155" i="2" s="1"/>
  <c r="A156" i="2"/>
  <c r="AQ156" i="2" s="1"/>
  <c r="A157" i="2"/>
  <c r="AQ157" i="2" s="1"/>
  <c r="A158" i="2"/>
  <c r="AQ158" i="2" s="1"/>
  <c r="A159" i="2"/>
  <c r="AQ159" i="2" s="1"/>
  <c r="A160" i="2"/>
  <c r="AQ160" i="2" s="1"/>
  <c r="A161" i="2"/>
  <c r="AQ161" i="2" s="1"/>
  <c r="A162" i="2"/>
  <c r="AQ162" i="2" s="1"/>
  <c r="A163" i="2"/>
  <c r="AQ163" i="2" s="1"/>
  <c r="A164" i="2"/>
  <c r="AQ164" i="2" s="1"/>
  <c r="A165" i="2"/>
  <c r="AQ165" i="2" s="1"/>
  <c r="A166" i="2"/>
  <c r="AQ166" i="2" s="1"/>
  <c r="A167" i="2"/>
  <c r="AQ167" i="2" s="1"/>
  <c r="A168" i="2"/>
  <c r="AQ168" i="2" s="1"/>
  <c r="A169" i="2"/>
  <c r="AQ169" i="2" s="1"/>
  <c r="A170" i="2"/>
  <c r="AQ170" i="2" s="1"/>
  <c r="A171" i="2"/>
  <c r="AQ171" i="2" s="1"/>
  <c r="A172" i="2"/>
  <c r="AQ172" i="2" s="1"/>
  <c r="A173" i="2"/>
  <c r="AQ173" i="2" s="1"/>
  <c r="A174" i="2"/>
  <c r="AQ174" i="2" s="1"/>
  <c r="A175" i="2"/>
  <c r="AQ175" i="2" s="1"/>
  <c r="A176" i="2"/>
  <c r="AQ176" i="2" s="1"/>
  <c r="A177" i="2"/>
  <c r="AQ177" i="2" s="1"/>
  <c r="A178" i="2"/>
  <c r="AQ178" i="2" s="1"/>
  <c r="A179" i="2"/>
  <c r="AQ179" i="2" s="1"/>
  <c r="A180" i="2"/>
  <c r="AQ180" i="2" s="1"/>
  <c r="A181" i="2"/>
  <c r="AQ181" i="2" s="1"/>
  <c r="A182" i="2"/>
  <c r="AQ182" i="2" s="1"/>
  <c r="A183" i="2"/>
  <c r="AQ183" i="2" s="1"/>
  <c r="A184" i="2"/>
  <c r="AQ184" i="2" s="1"/>
  <c r="A185" i="2"/>
  <c r="AQ185" i="2" s="1"/>
  <c r="A186" i="2"/>
  <c r="A187" i="2"/>
  <c r="AQ187" i="2" s="1"/>
  <c r="A188" i="2"/>
  <c r="AQ188" i="2" s="1"/>
  <c r="A189" i="2"/>
  <c r="AQ189" i="2" s="1"/>
  <c r="A190" i="2"/>
  <c r="AQ190" i="2" s="1"/>
  <c r="A191" i="2"/>
  <c r="AQ191" i="2" s="1"/>
  <c r="A192" i="2"/>
  <c r="AQ192" i="2" s="1"/>
  <c r="A193" i="2"/>
  <c r="AQ193" i="2" s="1"/>
  <c r="A194" i="2"/>
  <c r="AQ194" i="2" s="1"/>
  <c r="A195" i="2"/>
  <c r="AQ195" i="2" s="1"/>
  <c r="A196" i="2"/>
  <c r="AQ196" i="2" s="1"/>
  <c r="A197" i="2"/>
  <c r="AQ197" i="2" s="1"/>
  <c r="A198" i="2"/>
  <c r="AQ198" i="2" s="1"/>
  <c r="A199" i="2"/>
  <c r="AQ199" i="2" s="1"/>
  <c r="A200" i="2"/>
  <c r="AQ200" i="2" s="1"/>
  <c r="A201" i="2"/>
  <c r="AQ201" i="2" s="1"/>
  <c r="A202" i="2"/>
  <c r="AQ202" i="2" s="1"/>
  <c r="A203" i="2"/>
  <c r="AQ203" i="2" s="1"/>
  <c r="A204" i="2"/>
  <c r="AQ204" i="2" s="1"/>
  <c r="A205" i="2"/>
  <c r="AQ205" i="2" s="1"/>
  <c r="A206" i="2"/>
  <c r="AQ206" i="2" s="1"/>
  <c r="A207" i="2"/>
  <c r="AQ207" i="2" s="1"/>
  <c r="A208" i="2"/>
  <c r="AQ208" i="2" s="1"/>
  <c r="A209" i="2"/>
  <c r="AQ209" i="2" s="1"/>
  <c r="A210" i="2"/>
  <c r="AQ210" i="2" s="1"/>
  <c r="A211" i="2"/>
  <c r="AQ211" i="2" s="1"/>
  <c r="A212" i="2"/>
  <c r="AQ212" i="2" s="1"/>
  <c r="A215" i="2"/>
  <c r="AQ215" i="2" s="1"/>
  <c r="AQ213" i="2" l="1"/>
  <c r="AQ2" i="2"/>
  <c r="AQ216" i="2" s="1"/>
  <c r="AR216" i="2"/>
  <c r="AP216" i="2"/>
  <c r="AR127" i="2"/>
</calcChain>
</file>

<file path=xl/sharedStrings.xml><?xml version="1.0" encoding="utf-8"?>
<sst xmlns="http://schemas.openxmlformats.org/spreadsheetml/2006/main" count="5644" uniqueCount="962">
  <si>
    <t>Codigo Origen</t>
  </si>
  <si>
    <t>Codigo Subfuncion</t>
  </si>
  <si>
    <t>Codigo Clasifi. Prog</t>
  </si>
  <si>
    <t>Cod. Dependencia</t>
  </si>
  <si>
    <t>Codigo Programa</t>
  </si>
  <si>
    <t>Codigo Proyecto</t>
  </si>
  <si>
    <t>Cod. Unidad Ejectura</t>
  </si>
  <si>
    <t>Partida</t>
  </si>
  <si>
    <t>Descripción</t>
  </si>
  <si>
    <t>Codigo Destino</t>
  </si>
  <si>
    <t>Concepto Destino</t>
  </si>
  <si>
    <t>Capitulo codigo</t>
  </si>
  <si>
    <t>Origen (FF)</t>
  </si>
  <si>
    <t>Dependencia</t>
  </si>
  <si>
    <t>Nombre programa</t>
  </si>
  <si>
    <t>Proyecto</t>
  </si>
  <si>
    <t>Centro costos</t>
  </si>
  <si>
    <t>Importe Ajustado</t>
  </si>
  <si>
    <t>Presupuestado</t>
  </si>
  <si>
    <t>Pre-Comprometido</t>
  </si>
  <si>
    <t>Comprometido</t>
  </si>
  <si>
    <t>Devengado</t>
  </si>
  <si>
    <t>Ejercido</t>
  </si>
  <si>
    <t>Pagado</t>
  </si>
  <si>
    <t>Disponible/Subejercicio</t>
  </si>
  <si>
    <t>Ampliación</t>
  </si>
  <si>
    <t>Ampliación por transferencia</t>
  </si>
  <si>
    <t>Disminución</t>
  </si>
  <si>
    <t>Disminución por transferencia</t>
  </si>
  <si>
    <t>Ajuste por</t>
  </si>
  <si>
    <t>2.6-05-20</t>
  </si>
  <si>
    <t>1.3.4</t>
  </si>
  <si>
    <t>M</t>
  </si>
  <si>
    <t>04_21</t>
  </si>
  <si>
    <t>011_21</t>
  </si>
  <si>
    <t>Reintegro de Remanentes de Recursos Federales y Estatales</t>
  </si>
  <si>
    <t>SIN DESCRIPCIÓN PARA DESTINOS 00</t>
  </si>
  <si>
    <t>ESTRATEGIA ALE 2020 (APORTACIÓN ESTATAL)</t>
  </si>
  <si>
    <t>TESORERÍA</t>
  </si>
  <si>
    <t>INNOVACIÓN EN LA ADMINISTRACIÓN PÚBLICA</t>
  </si>
  <si>
    <t>RECURSOS FEDERALES RECIBIDOS</t>
  </si>
  <si>
    <t>DIRECCIÓN GENERAL DE INGRESOS</t>
  </si>
  <si>
    <t>1.5-01-21</t>
  </si>
  <si>
    <t>05_21</t>
  </si>
  <si>
    <t>012_21</t>
  </si>
  <si>
    <t>SUELDO BASE AL PERSONAL PERMANENTE</t>
  </si>
  <si>
    <t>PARTICIPACIONES FEDERALES 2021</t>
  </si>
  <si>
    <t>OFICIALÍA MAYOR</t>
  </si>
  <si>
    <t>SERVICIOS CONTRATADOS</t>
  </si>
  <si>
    <t>DIRECCIÓN GENERAL DE ADMINISTRACIÓN</t>
  </si>
  <si>
    <t>1.6-01-21</t>
  </si>
  <si>
    <t>SUELDOS BASE AL PERSONAL EVENTUAL</t>
  </si>
  <si>
    <t>PARTICIPACIONES ESTATALES 2021</t>
  </si>
  <si>
    <t>1.6-02-21</t>
  </si>
  <si>
    <t>ESTÍMULOS</t>
  </si>
  <si>
    <t>SUBSIDIO POLICÍA METROPOLITANA 2021 (APORTACIÓN ESTATAL)</t>
  </si>
  <si>
    <t>2.5-02-21</t>
  </si>
  <si>
    <t>1.7.2</t>
  </si>
  <si>
    <t>R</t>
  </si>
  <si>
    <t>02_21</t>
  </si>
  <si>
    <t>008_21</t>
  </si>
  <si>
    <t>ARRENDAMIENTO DE EQUIPO DE TRANSPORTE</t>
  </si>
  <si>
    <t>FONDO DE FORTALECIMIENTO MUNICIPAL 2021 (FORTAMUN)</t>
  </si>
  <si>
    <t>SECRETARÍA GENERAL DEL AYUNTAMIENTO</t>
  </si>
  <si>
    <t>CALIDAD EN LOS SERVICIOS PÚBLICOS E INFRAESTRUCTURA</t>
  </si>
  <si>
    <t>SERVICIO DE UNIDADES MOVILES ARRENDADAS</t>
  </si>
  <si>
    <t>DIRECCIÓN GENERAL DE PROTECCIÓN CIVIL Y</t>
  </si>
  <si>
    <t>3.8.2</t>
  </si>
  <si>
    <t>E</t>
  </si>
  <si>
    <t>01_21</t>
  </si>
  <si>
    <t>003_21</t>
  </si>
  <si>
    <t>OTROS EQUIPOS</t>
  </si>
  <si>
    <t>PRESIDENCIA MUNICIPAL</t>
  </si>
  <si>
    <t>ATENCION A EMERGENCIAS Y SERVICIOS PUBLICOS MUNICIPALES ENTREGADOS</t>
  </si>
  <si>
    <t>DIRECCION GENERAL DE INNOVACION GUBERNAM</t>
  </si>
  <si>
    <t>SOFTWARE</t>
  </si>
  <si>
    <t>SISTEMAS INFORMATICOS MODERNIZADOS RECIBIDOS</t>
  </si>
  <si>
    <t>07_21</t>
  </si>
  <si>
    <t>016_21</t>
  </si>
  <si>
    <t>ENERGÍA ELÉCTRICA</t>
  </si>
  <si>
    <t>COORDINACIÓN GENERAL DE SERVICIOS MUNICIPALES</t>
  </si>
  <si>
    <t>SERVICIO DE MANTENIMIENTO DE ALUMBRADO PÚBLICO</t>
  </si>
  <si>
    <t>DIRECCIÓN DE ALUMBRADO PÚBLICO</t>
  </si>
  <si>
    <t>K</t>
  </si>
  <si>
    <t>18_21</t>
  </si>
  <si>
    <t>038_21</t>
  </si>
  <si>
    <t>EDIFICACIÓN NO  HABITACIONAL</t>
  </si>
  <si>
    <t>COORDINACIÓN GENERAL DE INFRAESTRUCTURA Y SERVICIOS PÚBLICOS</t>
  </si>
  <si>
    <t>GESTIÓN SOSTENIBLE DE LA CIUDAD</t>
  </si>
  <si>
    <t>OBRAS DE INFRAESTRUCTURA MUNICIPAL</t>
  </si>
  <si>
    <t>DIRECCIÓN GENERAL DE LICITACIÓN Y NORMAT</t>
  </si>
  <si>
    <t>CONSTRUCCIÓN DE VÍAS DE COMUNICACIÓN</t>
  </si>
  <si>
    <t>AMORTIZACIÓN DE LA DEUDA INTERNA CON INSTITUCIONES DE CRÉDITO</t>
  </si>
  <si>
    <t>RECURSOS RECAUDADOS DE MANERA EFICIENTE PROGRAMADOS</t>
  </si>
  <si>
    <t>INTERESES DE LA DEUDA INTERNA CON INSTITUCIONES  DE CRÉDITO</t>
  </si>
  <si>
    <t>COMBUSTIBLES, LUBRICANTES Y ADITIVOS</t>
  </si>
  <si>
    <t>COMISARÍA DE LA POLICÍA</t>
  </si>
  <si>
    <t>BIENES ADQUIRIDOS</t>
  </si>
  <si>
    <t>PROTECCIÓN CIVIL Y SERVICIOS MÉDICOS</t>
  </si>
  <si>
    <t>ARRENDAMIENTO DE MOBILIARIO Y EQUIPO DE ADMINISTRACIÓN, EDUCACIONAL Y RECREATIVO</t>
  </si>
  <si>
    <t>2.1.1</t>
  </si>
  <si>
    <t>11_21</t>
  </si>
  <si>
    <t>027_21</t>
  </si>
  <si>
    <t>SERVICIOS DE LIMPIEZA Y MANEJO DE DESECHOS</t>
  </si>
  <si>
    <t>COORDINACIÓN GENERAL DE GESTIÓN INTEGRAL DE LA CIUDAD</t>
  </si>
  <si>
    <t>RECOLECCION DE RESIDUOS SOLIDOS  URBANOS</t>
  </si>
  <si>
    <t>DIRECCIÓN DE ASEO PÚBLICO</t>
  </si>
  <si>
    <t>2.5-04-20</t>
  </si>
  <si>
    <t>PRODDER 2020 (APORTACIÓN FEDERAL)</t>
  </si>
  <si>
    <t>2.5-02-20</t>
  </si>
  <si>
    <t>FONDO DE FORTALECIMIENTO MUNICIPAL 2020 (FORTAMUN)</t>
  </si>
  <si>
    <t>2.6-01-20</t>
  </si>
  <si>
    <t>SUBSIDIO POLICÍA METROPOLITANA 2020 (APORTACIÓN ESTATAL)</t>
  </si>
  <si>
    <t>2.6-09-20</t>
  </si>
  <si>
    <t>SUCEDE 2020 (APORTACIÓN ESTATAL)</t>
  </si>
  <si>
    <t>1.1-00-21</t>
  </si>
  <si>
    <t>3.1.1</t>
  </si>
  <si>
    <t>09_21</t>
  </si>
  <si>
    <t>023_21</t>
  </si>
  <si>
    <t>PRODUCTOS QUÍMICOS, FARMACÉUTICOS Y DE LABORATORIO ADQUIRIDOS COMO MATERIA PRIMA</t>
  </si>
  <si>
    <t>RECURSOS FISCALES 2021</t>
  </si>
  <si>
    <t>COORDINACIÓN GENERAL DE DESARROLLO ECONÓMICO Y COMBATE A LA DESIGUALDAD</t>
  </si>
  <si>
    <t>DESARROLLO ECONÓMICO</t>
  </si>
  <si>
    <t>ADMINISTRACIÓN DEL DESPACHO</t>
  </si>
  <si>
    <t>DESPACHO DE LA COORDINACIÓN GENERAL DE D</t>
  </si>
  <si>
    <t>OTROS PRODUCTOS ADQUIRIDOS COMO MATERIA PRIMA</t>
  </si>
  <si>
    <t>ARRENDAMIENTO DE MAQUINARIA, OTROS EQUIPOS Y HERRAMIENTAS</t>
  </si>
  <si>
    <t>EVENTOS DE LA COORDINACIÓN GENERAL DE DESARROLLO ECONÓMICO</t>
  </si>
  <si>
    <t>LIMPIEZA DE MINAS DE BASALTO</t>
  </si>
  <si>
    <t>GASTOS DE ORDEN  SOCIAL Y CULTURAL</t>
  </si>
  <si>
    <t>024_21</t>
  </si>
  <si>
    <t>SUBSIDIOS A LA PRODUCCIÓN</t>
  </si>
  <si>
    <t>CAL AGRÍCOLA</t>
  </si>
  <si>
    <t>DIRECCIÓN GENERAL DE DESARROLLO RURAL</t>
  </si>
  <si>
    <t>INDEMINIZACIÓN AL PRODUCTOR GANADERO</t>
  </si>
  <si>
    <t>FERTILIZANTES, PESTICIDAS Y OTROS AGROQUÍMICOS</t>
  </si>
  <si>
    <t>PAQUETE AGROECOLÓGICO</t>
  </si>
  <si>
    <t>MATERIALES, ÚTILES Y EQUIPOS MENORES DE OFICINA</t>
  </si>
  <si>
    <t>ADMINISTRACIÓN CENTRAL DE PROTECCIÓN CIVIL Y BOMBEROS</t>
  </si>
  <si>
    <t>PRODUCTOS ALIMENTICIOS PARA PERSONAS</t>
  </si>
  <si>
    <t>ARTÍCULOS METÁLICOS PARA LA CONSTRUCCIÓN</t>
  </si>
  <si>
    <t>ACEITES Y LUBRICANTES PARA UNIDADES</t>
  </si>
  <si>
    <t>REFACCIONES Y ACCESORIOS MENORES DE EQUIPO DE TRANSPORTE</t>
  </si>
  <si>
    <t>OTROS ARRENDAMIENTOS</t>
  </si>
  <si>
    <t>INSTALACIÓN, REPARACIÓN Y MANTENIMIENTO DE MAQUINARIA, OTROS EQUIPOS Y HERRAMIENTA</t>
  </si>
  <si>
    <t>MEDICINAS Y PRODUCTOS FARMACÉUTICOS</t>
  </si>
  <si>
    <t>EQUIPO Y HERRAMIENTA MANUAL</t>
  </si>
  <si>
    <t>MATERIALES, ACCESORIOS Y SUMINISTROS MÉDICOS</t>
  </si>
  <si>
    <t>HERRAMIENTAS MENORES</t>
  </si>
  <si>
    <t>EQUIPO DE COMUNICACIÓN Y TELECOMUNICACIÓN</t>
  </si>
  <si>
    <t>PRENDAS DE SEGURIDAD Y PROTECCIÓN PERSONAL</t>
  </si>
  <si>
    <t>EQUIPOS DE PROTECCIÓN PERSONAL PARA ELEMENTOS DE PCYB</t>
  </si>
  <si>
    <t>MATERIALES, ÚTILES Y EQUIPOS MENORES DE TECNOLOGÍAS DE LA INFORMACIÓN Y COMUNICACIONES</t>
  </si>
  <si>
    <t>INFRAESTRUCTURA TECNOLOGICA ENTREGADA</t>
  </si>
  <si>
    <t>TELEFONÍA TRADICIONAL</t>
  </si>
  <si>
    <t>EQUIPO DE CÓMPUTO DE TECNOLOGÍAS DE LA INFORMACIÓN</t>
  </si>
  <si>
    <t>SERVICIOS PROFESIONALES, CIENTÍFICOS Y TÉCNICOS INTEGRALES</t>
  </si>
  <si>
    <t>LICENCIAS INFORMÁTICAS E INTELECTUALES</t>
  </si>
  <si>
    <t>1.3.5</t>
  </si>
  <si>
    <t>O</t>
  </si>
  <si>
    <t>03_21</t>
  </si>
  <si>
    <t>010_21</t>
  </si>
  <si>
    <t>MATERIALES PARA EL REGISTRO E IDENTIFICACIÓN DE BIENES Y PERSONAS</t>
  </si>
  <si>
    <t>SINDICATURA</t>
  </si>
  <si>
    <t>CULTURA DE PAZ Y DERECHOS HUMANOS (TRANSVERSAL)</t>
  </si>
  <si>
    <t>DEFENSORÍA LEGAL</t>
  </si>
  <si>
    <t>DESPACHO DE LA SINDICATURA</t>
  </si>
  <si>
    <t>SERVICIOS LEGALES, DE CONTABILIDAD, AUDITORÍA Y RELACIONADOS</t>
  </si>
  <si>
    <t>1.7.1</t>
  </si>
  <si>
    <t>08_21</t>
  </si>
  <si>
    <t>022_21</t>
  </si>
  <si>
    <t>SERVICIOS POSTALES Y TELEGRÁFICOS</t>
  </si>
  <si>
    <t>COMISARÍA DE LA POLICÍA PREVENTIVA MUNICIPAL</t>
  </si>
  <si>
    <t>SEGURIDAD Y POLÍTICA DE PREVENCIÓN</t>
  </si>
  <si>
    <t>CAPACITACIÓN</t>
  </si>
  <si>
    <t>COMISARÍA DE LA POLICÍA PREVENTIVA MUNIC</t>
  </si>
  <si>
    <t>PASAJES AÉREOS</t>
  </si>
  <si>
    <t>VIÁTICOS EN EL PAÍS</t>
  </si>
  <si>
    <t>EQUIPAMIENTO</t>
  </si>
  <si>
    <t>VESTUARIO Y UNIFORMES</t>
  </si>
  <si>
    <t>MATRIALES Y SUMINISTROS PARA SEGURIDAD</t>
  </si>
  <si>
    <t>PRENDAS DE PROTECCIÓN PARA SEGURIDAD PÚBLICA Y NACIONAL</t>
  </si>
  <si>
    <t>SERVICIOS DE CAPACITACIÓN</t>
  </si>
  <si>
    <t>DIVERSOS GASTOS POR INCIDENTE VIAL</t>
  </si>
  <si>
    <t>AYUDAS SOCIALES A PERSONAS</t>
  </si>
  <si>
    <t>025_21</t>
  </si>
  <si>
    <t>APOYO A TRADICIONES</t>
  </si>
  <si>
    <t>DIRECCIÓN GENERAL DE TURISMO</t>
  </si>
  <si>
    <t>2.7.1</t>
  </si>
  <si>
    <t>15_21</t>
  </si>
  <si>
    <t>033_21</t>
  </si>
  <si>
    <t>TRANSFERENCIAS OTORGADAS A ENTIDADES PARAESTATALES NO EMPRESARIALES Y NO FINANCIERAS</t>
  </si>
  <si>
    <t>INSTITUTO DE ALTERNATIVAS PARA LOS JÓVENES</t>
  </si>
  <si>
    <t>PROGRAMAS Y ACCIONES CULTURALES, RECREATIVOS Y DEPORTIVAS</t>
  </si>
  <si>
    <t>INSTITUTO DE ALTERNATIVAS PARA LOS JÓVEN</t>
  </si>
  <si>
    <t>S</t>
  </si>
  <si>
    <t>06_21</t>
  </si>
  <si>
    <t>013_21</t>
  </si>
  <si>
    <t>COORDINACIÓN GENERAL DE PARTICIPACIÓN CIUDADANA Y CONSTRUCCIÓN DE COMUNIDAD</t>
  </si>
  <si>
    <t>CIUDAD CULTA, RECREATIVA Y PARTICIPATIVA</t>
  </si>
  <si>
    <t>ADMINISTRACIÓN GENERAL DE LA COORDINACIÓN GENERAL DE PARTICIPACIÓN CIUDADANA Y CONSTRUCCIÓN DE COMUN</t>
  </si>
  <si>
    <t>DESPACHO DE LA COORDINACIÓN GENERAL DE P</t>
  </si>
  <si>
    <t>AYUDAS SOCIALES A INSTITUCIONES DE ENSEÑANZA</t>
  </si>
  <si>
    <t>APOYO A INSTITUCIONES EDUCATIVAS</t>
  </si>
  <si>
    <t>014_21</t>
  </si>
  <si>
    <t>APOYO A LAS AGENCIAS Y DELEGACIONES DEL MUNICIPIO</t>
  </si>
  <si>
    <t>DIRECCIÓN DE AGENCIAS Y DELEGACIONES</t>
  </si>
  <si>
    <t>015_21</t>
  </si>
  <si>
    <t>APOYO A LAS JEFAS DE FAMILIA</t>
  </si>
  <si>
    <t>DIRECCIÓN GENERAL DE PROGRAMAS SOCIALES</t>
  </si>
  <si>
    <t>APOYO A LOS ADULTOS MAYORES</t>
  </si>
  <si>
    <t>BECAS  A ESTUDIANTES</t>
  </si>
  <si>
    <t>MOCHILAS Y ÚTILES ESCOLARES</t>
  </si>
  <si>
    <t>UNIFORMES ESCOLARES</t>
  </si>
  <si>
    <t>2.1.5</t>
  </si>
  <si>
    <t>021_21</t>
  </si>
  <si>
    <t>PRODUCTOS ALIMENTICIOS PARA ANIMALES</t>
  </si>
  <si>
    <t>DESARROLLO SUSTENTABLE DE LA CIUDAD</t>
  </si>
  <si>
    <t>CONTROL DE FELINOS, CANINOS Y VIDA SILVESTRE EN EL MUNICIPIO</t>
  </si>
  <si>
    <t>UNIDAD DE ACOPIO Y SALUD ANIMAL MUNICIPA</t>
  </si>
  <si>
    <t>SERVICIOS DE JARDINERÍA Y FUMIGACIÓN</t>
  </si>
  <si>
    <t>EQUIPO MÉDICO Y DE LABORATORIO</t>
  </si>
  <si>
    <t>14_21</t>
  </si>
  <si>
    <t>032_21</t>
  </si>
  <si>
    <t>CENTRO DE ESTIMULACIÓN PARA PERSONAS CON DISCAPACIDAD INTELECTUAL (CENDI)</t>
  </si>
  <si>
    <t>ATENCIÓN PARA PERSONAS CON DISCAPACIDAD INTELECTUAL</t>
  </si>
  <si>
    <t>CENTRO DE ESTIMULACIÓN PARA PERSONAS CON</t>
  </si>
  <si>
    <t>004_21</t>
  </si>
  <si>
    <t>SERVICIOS DE ALIMENTOS</t>
  </si>
  <si>
    <t>DIRECCIÓN GENERAL DE RELACIONES PÚBLICAS</t>
  </si>
  <si>
    <t>GASTOS DE CEREMONIAL</t>
  </si>
  <si>
    <t>MATERIAL ELÉCTRICO Y ELECTRÓNICO</t>
  </si>
  <si>
    <t>017_21</t>
  </si>
  <si>
    <t>SACRIFICIO DE BOVINOS Y PORCINOS EN EL RASTRO MUNICIPAL</t>
  </si>
  <si>
    <t>DIRECCIÓN DE RASTRO</t>
  </si>
  <si>
    <t>018_21</t>
  </si>
  <si>
    <t>SERVICIO DE MANTENIMIENTO EN LOS ESPACIOS PÚBLICOS</t>
  </si>
  <si>
    <t>DIRECCIÓN GENERAL DE MANTENIMIENTO DE ES</t>
  </si>
  <si>
    <t>SERVICIOS DE PROTECCIÓN Y SEGURIDAD</t>
  </si>
  <si>
    <t>SERVICIO DE RECOLECCIÓN DE MALEZA</t>
  </si>
  <si>
    <t>SERVICIOS DE PODA Y TALA</t>
  </si>
  <si>
    <t>019_21</t>
  </si>
  <si>
    <t>CEMENTO Y PRODUCTOS DE CONCRETO</t>
  </si>
  <si>
    <t>SERVICIO DE BACHEO</t>
  </si>
  <si>
    <t>DIRECCIÓN GENERAL DE MANTENIMIENTO URBAN</t>
  </si>
  <si>
    <t>OTROS MATERIALES Y ARTÍCULOS DE CONSTRUCCIÓN Y REPARACIÓN</t>
  </si>
  <si>
    <t>SERVICIO DE BALIZAMIENTO Y SEÑALETICA</t>
  </si>
  <si>
    <t>020_21</t>
  </si>
  <si>
    <t>SERVICIOS MÉDICOS DE CALIDAD</t>
  </si>
  <si>
    <t>DIRECCIÓN GENERAL DE SERVICIOS MÉDICOS M</t>
  </si>
  <si>
    <t>INSTALACIÓN, REPARACIÓN Y MANTENIMIENTO DE EQUIPO E INSTRUMENTAL MÉDICO Y DE LABORATORIO</t>
  </si>
  <si>
    <t>028_21</t>
  </si>
  <si>
    <t>OTROS PRODUCTOS QUÍMICOS</t>
  </si>
  <si>
    <t>QUEMAS AGRICOLAS E INCENDIOS FORESTALES PREVENIDOS</t>
  </si>
  <si>
    <t>DIRECCIÓN DE PROYECTO CAJITITLAN</t>
  </si>
  <si>
    <t>029_21</t>
  </si>
  <si>
    <t>INDUSTRIAS REGULADAS</t>
  </si>
  <si>
    <t>DIRECCIÓN GENERAL DE PROTECCIÓN Y SUSTEN</t>
  </si>
  <si>
    <t>006_21</t>
  </si>
  <si>
    <t>CARTA DE RESIDENCIA Y/O PROCEDENCIA</t>
  </si>
  <si>
    <t>DESPACHO DE LA SECRETARÍA GENERAL</t>
  </si>
  <si>
    <t>TERRENOS</t>
  </si>
  <si>
    <t>007_21</t>
  </si>
  <si>
    <t>ACTAS DE INSTALACIÓN DE MESAS DE PAZ</t>
  </si>
  <si>
    <t>DIRECCIÓN GENERAL DE CULTURA DE PAZ</t>
  </si>
  <si>
    <t>PROGRAMA DE ECONOMÍA SOLIDARIA TLAJOMULCO</t>
  </si>
  <si>
    <t>009_21</t>
  </si>
  <si>
    <t>SERVICIOS FINANCIEROS Y BANCARIOS</t>
  </si>
  <si>
    <t>CONDONACIÓN Y/O REDUCCIÓN DE SANCIONES</t>
  </si>
  <si>
    <t>DIRECIÓN DE ACUERDOS Y SEGUIMIENTO</t>
  </si>
  <si>
    <t>P</t>
  </si>
  <si>
    <t>001_21</t>
  </si>
  <si>
    <t>SERVICIOS DE APOYO ADMINISTRATIVO, FOTOCOPIADO E IMPRESIÓN</t>
  </si>
  <si>
    <t>PROGRAMAS SOCIALES MUNICIPALES EVALUADOS DE MANERA INTERNA Y EXTERNA</t>
  </si>
  <si>
    <t>DESPACHO DE LA JEFATURA DE GABINETE</t>
  </si>
  <si>
    <t>SERVICIOS DE LA INDUSTRIA FÍLMICA, DEL SONIDO Y DEL VIDEO</t>
  </si>
  <si>
    <t>SERVIDORES PUBLCIOS MUNICIPALES CAPACITADOS</t>
  </si>
  <si>
    <t>SERVICIO DE CREACIÓN Y DIFUSIÓN DE CONTENIDO EXCLUSIVAMENTE A  TRAVÉS DE INTERNET</t>
  </si>
  <si>
    <t>002_21</t>
  </si>
  <si>
    <t>DIFUSIÓN POR RADIO, TELEVISIÓN Y OTROS MEDIOS DE MENSAJES SOBRE PROGRAMAS Y ACTIVIDADES GUBERNAMENTALES</t>
  </si>
  <si>
    <t>UNIDADES RESPONSABLES DE GASTO EVALUADAS</t>
  </si>
  <si>
    <t>DIRECCION GENERAL DE COMUNICACION SOCIAL</t>
  </si>
  <si>
    <t>005_21</t>
  </si>
  <si>
    <t>APOYO ECONÓMICO A PERSONAS FÍSICAS, ASOCIACIONES E INSTITUCIONES SIN FINES DE LUCRO</t>
  </si>
  <si>
    <t>SECRETARÍA PARTICULAR DE PRESIDENCIA</t>
  </si>
  <si>
    <t>AYUDAS SOCIALES A INSTITUCIONES SIN FINES DE LUCRO</t>
  </si>
  <si>
    <t>PROYECTO DE PRESUPUESTO</t>
  </si>
  <si>
    <t>SERVICIOS DE CONSULTORÍA ADMINISTRATIVA, PROCESOS, TÉCNICA Y EN TECNOLOGÍAS DE LA INFORMACIÓN</t>
  </si>
  <si>
    <t>SERVICIOS DE COBRANZA, INVESTIGACIÓN CREDITICIA Y SIMILAR</t>
  </si>
  <si>
    <t>CONSERVACIÓN Y MANTENIMIENTO MENOR DE INMUEBLES</t>
  </si>
  <si>
    <t>DIVERSAS DEVOLUCIONES</t>
  </si>
  <si>
    <t>PENAS, MULTAS, ACCESORIOS Y ACTUALIZACIONES</t>
  </si>
  <si>
    <t>TRANSFERENCIAS A FIDEICOMISOS DE ENTIDADES FEDERATIVAS Y MUNICIPIOS</t>
  </si>
  <si>
    <t>MUEBLES, EXCEPTO DE OFICINA Y ESTANTERÍA</t>
  </si>
  <si>
    <t>OTROS MOBILIARIOS Y EQUIPOS DE ADMINISTRACIÓN</t>
  </si>
  <si>
    <t>EJECUCIÓN DE PROYECTOS PRODUCTIVOS NO INCLUIDOS EN CONCEPTOS ANTERIORES DE ESTE CAPÍTULO</t>
  </si>
  <si>
    <t>MATERIAL DE LIMPIEZA</t>
  </si>
  <si>
    <t>PRODUCTOS MINERALES NO METÁLICOS</t>
  </si>
  <si>
    <t>REFACCIONES Y ACCESORIOS MENORES DE MAQUINARIA Y OTROS EQUIPOS</t>
  </si>
  <si>
    <t>SERVICIOS DE TELECOMUNICACIONES Y SATÉLITES</t>
  </si>
  <si>
    <t>ARRENDAMIENTO DE EDIFICIOS</t>
  </si>
  <si>
    <t>SEGUROS DE RESPONSABILIDAD PATRIMONIAL Y FIANZAS</t>
  </si>
  <si>
    <t>SEGURO DE BIENES PATRIMONIALES</t>
  </si>
  <si>
    <t>COMISIONES POR VENTAS</t>
  </si>
  <si>
    <t>REPARACIÓN Y MANTENIMIENTO DE EQUIPO DE TRANSPORTE</t>
  </si>
  <si>
    <t>SERVICIOS DE CREATIVIDAD, PREPRODUCCIÓN Y PRODUCCIÓN DE PUBLICIDAD, EXCEPTO INTERNET</t>
  </si>
  <si>
    <t>SERVICIOS FUNERARIOS Y DE CEMENTERIOS</t>
  </si>
  <si>
    <t>IMPUESTOS Y DERECHOS</t>
  </si>
  <si>
    <t>SENTENCIAS Y RESOLUCIONES POR AUTORIDAD COMPETENTE</t>
  </si>
  <si>
    <t>DIETAS</t>
  </si>
  <si>
    <t>RETRIBUCIONES POR SERVICIOS DE CARÁCTER SOCIAL</t>
  </si>
  <si>
    <t>PRIMAS VACACIONALES</t>
  </si>
  <si>
    <t>GRATIFICACIÓN DE FIN DE AÑO</t>
  </si>
  <si>
    <t>HORAS EXTRAORDINARIAS</t>
  </si>
  <si>
    <t>COMPENSACIONES</t>
  </si>
  <si>
    <t>CUOTAS AL IMSS POR ENFERMEDADES Y MATERNIDAD (Modalidad 38)</t>
  </si>
  <si>
    <t>CUOTAS PARA LA VIVIENDA (IPEJAL 3%)</t>
  </si>
  <si>
    <t>APORTACIONES AL SISTEMA DE RETIRO SEDAR</t>
  </si>
  <si>
    <t>APORTACIONES AL SISTEMA DE RETIRO DE PENSIONES</t>
  </si>
  <si>
    <t>APORTACIONES PARA SEGUROS</t>
  </si>
  <si>
    <t>INDEMNIZACIONES</t>
  </si>
  <si>
    <t>OTRAS PRESTACIONES SOCIALES Y ECONÓMICAS</t>
  </si>
  <si>
    <t>IMPACTO AL SALARIO EN EL TRANSCURSO DEL AÑO</t>
  </si>
  <si>
    <t>2.2.7</t>
  </si>
  <si>
    <t>17_21</t>
  </si>
  <si>
    <t>035_21</t>
  </si>
  <si>
    <t>INSTITUTO MUNICIPAL PARA EL MEJORAMIENTO DEL HABITAT</t>
  </si>
  <si>
    <t>POLÍTICA INTEGRAL DEL AGUA</t>
  </si>
  <si>
    <t>LABORATORIO URBANO Y VIVIENDA</t>
  </si>
  <si>
    <t>DIRECCIÓN GENERAL DE LABORATORIO URBANO</t>
  </si>
  <si>
    <t>036_21</t>
  </si>
  <si>
    <t>DIRECCIÓN GENERAL DE VIVIENDA</t>
  </si>
  <si>
    <t>037_21</t>
  </si>
  <si>
    <t>SUMINISTRO DE AGUA</t>
  </si>
  <si>
    <t>DIRECCIÓN GENERAL DE AGUA POTABLE Y SANE</t>
  </si>
  <si>
    <t>PRODUCTOS QUÍMICOS BÁSICOS</t>
  </si>
  <si>
    <t>FIBRAS SINTÉTICAS, HULES PLÁSTICOS Y DERIVADOS</t>
  </si>
  <si>
    <t>SERVICIOS DE DISEÑO, ARQUITECTURA, INGENIERÍA Y ACTIVIDADES RELACIONADAS</t>
  </si>
  <si>
    <t>SERVICIOS DE VIGILANCIA</t>
  </si>
  <si>
    <t>2.6.3</t>
  </si>
  <si>
    <t>12_21</t>
  </si>
  <si>
    <t>030_21</t>
  </si>
  <si>
    <t>SISTEMA INTEGRAL PARA EL DESARROLLO DE LA FAMILIA</t>
  </si>
  <si>
    <t>SISTEMA INTEGRAL PARA EL DESARROLLO DE L</t>
  </si>
  <si>
    <t>2.4.2</t>
  </si>
  <si>
    <t>10_21</t>
  </si>
  <si>
    <t>026_21</t>
  </si>
  <si>
    <t>INSTITUTO DE CULTURA</t>
  </si>
  <si>
    <t>POLITICA CULTURAL DE TLAJOMULCO DE ZUÑIGA</t>
  </si>
  <si>
    <t>2.4.1</t>
  </si>
  <si>
    <t>F</t>
  </si>
  <si>
    <t>16_21</t>
  </si>
  <si>
    <t>034_21</t>
  </si>
  <si>
    <t>CONSEJO MUNICIPAL DEL DEPORTE DE TLAJOMULCO</t>
  </si>
  <si>
    <t>ACTIVIDADES DEPORTIVAS Y RECREATIVAS EN EL MUNICIPIO</t>
  </si>
  <si>
    <t>CONSEJO MUNICIPAL DEL DEPORTE DE TLAJOMU</t>
  </si>
  <si>
    <t>2.6.8</t>
  </si>
  <si>
    <t>13_21</t>
  </si>
  <si>
    <t>031_21</t>
  </si>
  <si>
    <t>INSTITUTO MUNICIPAL DE LA MUJER TLAJOMULQUENSE</t>
  </si>
  <si>
    <t>ATENCION A MUJERES DEL MUNICIPIO</t>
  </si>
  <si>
    <t>INSTITUTO MUNICIPAL DE LA MUJER TLAJOMUL</t>
  </si>
  <si>
    <t>2.6-06-20</t>
  </si>
  <si>
    <t>PROGRAMA BARRIOS DE PAZ 2020 (APORTACIÓN ESTATAL)</t>
  </si>
  <si>
    <t>2.6-04-20</t>
  </si>
  <si>
    <t>INTERVENCION PARA EL MANTO DE CUERPOS DE AGUA 2020 (APORTACIÓN ESTATAL)</t>
  </si>
  <si>
    <t>2.6-08-20</t>
  </si>
  <si>
    <t>PROGRAMA EMERGENTE DE REACTIVACIÓN ECONOMICA - CEPE (APORTACIÓN ESTATAL ) 2020</t>
  </si>
  <si>
    <t>2.6-03-20</t>
  </si>
  <si>
    <t>PROGRAMA FONDO TALLERES 2020 (APORTACIÓN ESTATAL)</t>
  </si>
  <si>
    <t>2.5-03-20</t>
  </si>
  <si>
    <t>FORTASEG 2020 (APORTACIÓN FEDERAL)</t>
  </si>
  <si>
    <t>2.5-01-20</t>
  </si>
  <si>
    <t>FONDO DE INFRAESTRUCTURA SOCIAL MUNICIPAL 2020 (FISM)</t>
  </si>
  <si>
    <t>2.6-07-20</t>
  </si>
  <si>
    <t>EMPEDRADOS 2020 (APORTACIÓN ESTATAL)</t>
  </si>
  <si>
    <t>2.5-01-21</t>
  </si>
  <si>
    <t>CONSTRUCCIÓN DE OBRAS PARA EL ABASTECIMIENTO DE AGUA, PETRÓLEO, GAS, ELECTRICIDAD Y TELECOMUNICACIONES</t>
  </si>
  <si>
    <t>FONDO DE INFRAESTRUCTURA SOCIAL MUNICIPAL 2021 (FISM)</t>
  </si>
  <si>
    <t>Nuevo Importe ajustado</t>
  </si>
  <si>
    <t>Transferencia Origen</t>
  </si>
  <si>
    <t>Transferencia Destino</t>
  </si>
  <si>
    <t>Ampiación</t>
  </si>
  <si>
    <t>Montos 1ra Ampliación</t>
  </si>
  <si>
    <t>1.1-02-20</t>
  </si>
  <si>
    <t>BANOBRAS INFRAESTRUCTURA</t>
  </si>
  <si>
    <t>Etiquetado</t>
  </si>
  <si>
    <t>Codigo Finalidad</t>
  </si>
  <si>
    <t>Nombre finalidad</t>
  </si>
  <si>
    <t>Codigo Funcion</t>
  </si>
  <si>
    <t>Nombre Funcion</t>
  </si>
  <si>
    <t>Nombre Subfuncion</t>
  </si>
  <si>
    <t>Detalle Clasifi Prog</t>
  </si>
  <si>
    <t>Tipo Gasto Nombre</t>
  </si>
  <si>
    <t>Concepto codigo</t>
  </si>
  <si>
    <t>Concepto nombre</t>
  </si>
  <si>
    <t>Partida generica codigo</t>
  </si>
  <si>
    <t>Partida generica nombre</t>
  </si>
  <si>
    <t>Capitulo nombre</t>
  </si>
  <si>
    <t>Si</t>
  </si>
  <si>
    <t>GOBIERNO</t>
  </si>
  <si>
    <t>COORDINACIÓN DE LA POLÍTICA DE GOBIERNO</t>
  </si>
  <si>
    <t>FUNCIÓN PÚBLICA</t>
  </si>
  <si>
    <t xml:space="preserve">Actividades de apoyo administrativo desarrolladas </t>
  </si>
  <si>
    <t>(GCORR) GASTO CORRIENTE</t>
  </si>
  <si>
    <t>OTROS SERVICIOS GENERALES</t>
  </si>
  <si>
    <t>SERVICIOS GENERALES</t>
  </si>
  <si>
    <t>Total</t>
  </si>
  <si>
    <t>No</t>
  </si>
  <si>
    <t>REMUNERACIONES AL PERSONAL DE CARACTER PERMANENTE</t>
  </si>
  <si>
    <t>SERVICIOS PERSONALES</t>
  </si>
  <si>
    <t>REMUNERACIONES AL PERSONAL DE CARACTER TRANSITORIO</t>
  </si>
  <si>
    <t>PAGO DE ESTIMULOS A SERVIDORES PUBLICOS</t>
  </si>
  <si>
    <t>Actividades del sector público, que realiza en for</t>
  </si>
  <si>
    <t>SERVICIOS BASICOS</t>
  </si>
  <si>
    <t>Proyectos de inversión sujetos a registro en la Ca</t>
  </si>
  <si>
    <t>(GCAP) GASTO CAPITAL</t>
  </si>
  <si>
    <t>OBRA PUBLICA EN BIENES DE DOMINIO PUBLICO</t>
  </si>
  <si>
    <t>INVERSIÓN PÚBLICA</t>
  </si>
  <si>
    <t>INVERSION PUBLICA</t>
  </si>
  <si>
    <t>(ADDP) AMORTIZACIÓN DE LA DEUDA Y DISMINUCIÓN DE PASIVOS</t>
  </si>
  <si>
    <t>AMORTIZACION DE LA DEUDA PUBLICA</t>
  </si>
  <si>
    <t>DEUDA  PÚBLICA</t>
  </si>
  <si>
    <t>DEUDA PUBLICA</t>
  </si>
  <si>
    <t>INTERESES DE LA DEUDA PUBLICA</t>
  </si>
  <si>
    <t>MATERIALES Y SUMINISTROS</t>
  </si>
  <si>
    <t>SERVICIOS DE ARRENDAMIENTO</t>
  </si>
  <si>
    <t>ASUNTOS DE ORDEN PÚBLICO Y DE SEGURIDAD INTERIOR</t>
  </si>
  <si>
    <t>PROTECCIÓN CIVIL</t>
  </si>
  <si>
    <t>Solamente actividades específicas, distintas a las</t>
  </si>
  <si>
    <t>DESARROLLO SOCIAL</t>
  </si>
  <si>
    <t>PROTECCIÓN AMBIENTAL</t>
  </si>
  <si>
    <t>ORDENACIÓN DE DESECHOS</t>
  </si>
  <si>
    <t>SERVICIOS DE INSTALACION, REPARACION, MANTENIMIENTO Y CONSERVACION</t>
  </si>
  <si>
    <t>CIENCIA, TECNOLOGÍA E INNOVACIÓN</t>
  </si>
  <si>
    <t>DESARROLLO TECNOLÓGICO</t>
  </si>
  <si>
    <t>MAQUINARIA, OTROS EQUIPOS Y HERRAMIENTAS</t>
  </si>
  <si>
    <t>BIENES MUEBLES, INMUEBLES E INTANGIBLES</t>
  </si>
  <si>
    <t>ACTIVOS INTANGIBLES</t>
  </si>
  <si>
    <t>ASUNTOS JURÍDICOS</t>
  </si>
  <si>
    <t>Actividades que realizan la función pública o cont</t>
  </si>
  <si>
    <t>MATERIALES DE ADMINISTRACION, EMISION DE DOCUMENTOS Y ARTICULOS OFICIALES</t>
  </si>
  <si>
    <t>SERVICIOS PROFESIONALES, CIENTIFICOS, TECNICOS Y OTROS SERVICIOS</t>
  </si>
  <si>
    <t>TRANSFERENCIAS AL RESTO DEL SECTOR PUBLICO</t>
  </si>
  <si>
    <t>TRANSFERENCIAS, ASIGNACIONES, SUBSIDIOS Y OTRAS  AYUDAS</t>
  </si>
  <si>
    <t>TRANSFERENCIAS, ASIGNACIONES, SUBSIDIOS Y OTRAS AYUDAS</t>
  </si>
  <si>
    <t>ALIMENTOS Y UTENSILIOS</t>
  </si>
  <si>
    <t>SERVICIOS OFICIALES</t>
  </si>
  <si>
    <t>MATERIALES Y ARTÍCULOS DE CONSTRUCCIÓN Y DE REPARACIÓN.</t>
  </si>
  <si>
    <t>PRODUCTOS QUIMICOS, FARMACEUTICOS Y DE LABORATORIO</t>
  </si>
  <si>
    <t>HERRAMIENTAS, REFACCIONES Y ACCESORIOS MENORES</t>
  </si>
  <si>
    <t>VESTUARIO, BLANCOS, PRENDAS DE PROTECCION Y ARTICULOS DEPORTIVOS</t>
  </si>
  <si>
    <t>BIENES INMUEBLES</t>
  </si>
  <si>
    <t>AYUDAS SOCIALES</t>
  </si>
  <si>
    <t>SERVICIOS FINANCIEROS, BANCARIOS Y COMERCIALES</t>
  </si>
  <si>
    <t xml:space="preserve">Actividades destinadas al desarrollo de programas </t>
  </si>
  <si>
    <t>SERVICIOS DE COMUNICACION SOCIAL Y PUBLICIDAD</t>
  </si>
  <si>
    <t>SERVICIOS DE TRASLADO Y VIATICOS</t>
  </si>
  <si>
    <t>MOBILIARIO Y EQUIPO DE ADMINISTRACION</t>
  </si>
  <si>
    <t>PROYECTOS PRODUCTIVOS Y ACCIONES DE FOMENTO</t>
  </si>
  <si>
    <t>OTROS GASTOS POR RESPONSABILIDADES</t>
  </si>
  <si>
    <t>REMUNERACIONES ADICIONALES Y ESPECIALES</t>
  </si>
  <si>
    <t>SEGURIDAD SOCIAL</t>
  </si>
  <si>
    <t>APORTACIONES A FONDOS DE VIVIENDA</t>
  </si>
  <si>
    <t>OTRAS PRESTACIONES SOCIALES Y ECONOMICAS</t>
  </si>
  <si>
    <t>PREVISIONES</t>
  </si>
  <si>
    <t>POLICÍA</t>
  </si>
  <si>
    <t>MATERIALES Y SUMINISTROS PARA SEGURIDAD</t>
  </si>
  <si>
    <t>MATERIALES DE SEGURIDAD PÚBLICA</t>
  </si>
  <si>
    <t>SUBSIDIOS Y SUBVENCIONES</t>
  </si>
  <si>
    <t>PROTECCIÓN DE LA DIVERSIDAD BIOLÓGICA Y DEL PAISAJE</t>
  </si>
  <si>
    <t>EQUIPO E INSTRUMENTAL MEDICO Y DE LABORATORIO</t>
  </si>
  <si>
    <t>VIVIENDA Y SERVICIOS A LA COMUNIDAD</t>
  </si>
  <si>
    <t>DESARROLLO REGIONAL</t>
  </si>
  <si>
    <t>RECREACIÓN, CULTURA Y OTRAS MANIFESTACIONES SOCIALES</t>
  </si>
  <si>
    <t>CULTURA</t>
  </si>
  <si>
    <t>DEPORTE Y RECREACIÓN</t>
  </si>
  <si>
    <t>Actividades destinadas a la promoción y fomento de</t>
  </si>
  <si>
    <t>PROTECCIÓN SOCIAL</t>
  </si>
  <si>
    <t>FAMILIA E HIJOS</t>
  </si>
  <si>
    <t>OTROS GRUPOS VULNERABLES</t>
  </si>
  <si>
    <t>OTROS ASUNTOS SOCIALES</t>
  </si>
  <si>
    <t>Definidos en el Presupuesto de Egresos y los que s</t>
  </si>
  <si>
    <t>SERVICIOS DE INVESTIGACION CIENTIFICA Y DESARROLLO</t>
  </si>
  <si>
    <t>ASUNTOS ECONÓMICOS, COMERCIALES Y LABORALES EN GENERAL</t>
  </si>
  <si>
    <t>ASUNTOS ECONÓMICOS Y COMERCIALES EN GENERAL</t>
  </si>
  <si>
    <t>MATERIAS PRIMAS Y MATERIALES DE PRODUCCION Y COMERCIALIZACION</t>
  </si>
  <si>
    <t>Clave</t>
  </si>
  <si>
    <t>Total general</t>
  </si>
  <si>
    <t>Suma de Nuevo Importe ajustado</t>
  </si>
  <si>
    <t>INICIATIVA LEY DE INGRESOS PARA EL EJERCICIO FISCAL 2021</t>
  </si>
  <si>
    <t>CRI/LI</t>
  </si>
  <si>
    <t>DESCRIPCIÓN</t>
  </si>
  <si>
    <t>TOTAL</t>
  </si>
  <si>
    <t>IMPUESTOS</t>
  </si>
  <si>
    <t>IMPUESTOS SOBRE LOS INGRESOS</t>
  </si>
  <si>
    <t>1.1.1</t>
  </si>
  <si>
    <t>Impuestos sobre espectáculos públicos</t>
  </si>
  <si>
    <t>1.1.1.1</t>
  </si>
  <si>
    <t>Función de circo y espectáculos de carpa</t>
  </si>
  <si>
    <t>1.1.1.2</t>
  </si>
  <si>
    <t>Conciertos, presentación de artistas, conciertos, audiciones musicales, funciones de box, lucha libre, futbol, básquetbol, beisbol y otros espectáculos deportivos.</t>
  </si>
  <si>
    <t>1.1.1.3</t>
  </si>
  <si>
    <t>Peleas de gallos, palenques, carreras de caballos y similares</t>
  </si>
  <si>
    <t>1.1.1.4</t>
  </si>
  <si>
    <t>Eventos y espectáculos deportivos</t>
  </si>
  <si>
    <t>1.1.1.5</t>
  </si>
  <si>
    <t>Espectáculos culturales, teatrales, ballet, ópera y taurinos</t>
  </si>
  <si>
    <t>1.1.1.6</t>
  </si>
  <si>
    <t>Espectáculos taurinos y ecuestres</t>
  </si>
  <si>
    <t>1.1.1.7</t>
  </si>
  <si>
    <t>Otros espectáculos públicos</t>
  </si>
  <si>
    <t>IMPUESTOS SOBRE EL PATRIMONIO</t>
  </si>
  <si>
    <t>1.2.1</t>
  </si>
  <si>
    <t>Impuesto predial</t>
  </si>
  <si>
    <t>1.2.1.1</t>
  </si>
  <si>
    <t>Predios rústicos</t>
  </si>
  <si>
    <t>1.2.1.2</t>
  </si>
  <si>
    <t>Predios urbanos</t>
  </si>
  <si>
    <t>1.2.2</t>
  </si>
  <si>
    <t>Impuesto sobre transmisiones patrimoniales</t>
  </si>
  <si>
    <t>1.2.2.1</t>
  </si>
  <si>
    <t>Adquisición de departamentos, viviendas y casas para habitación</t>
  </si>
  <si>
    <t>1.2.2.2</t>
  </si>
  <si>
    <t>Regularización de terrenos</t>
  </si>
  <si>
    <t>1.2.3</t>
  </si>
  <si>
    <t>Impuestos sobre negocios jurídicos</t>
  </si>
  <si>
    <t>1.2.3.1</t>
  </si>
  <si>
    <t>Construcción de inmuebles</t>
  </si>
  <si>
    <t>1.2.3.2</t>
  </si>
  <si>
    <t>Reconstrucción de inmuebles</t>
  </si>
  <si>
    <t>1.2.3.3</t>
  </si>
  <si>
    <t>Ampliación de inmuebles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</si>
  <si>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</si>
  <si>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</si>
  <si>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</si>
  <si>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</si>
  <si>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LOS IMPUESTOS</t>
  </si>
  <si>
    <t>Recargos</t>
  </si>
  <si>
    <t>1.7.1.1</t>
  </si>
  <si>
    <t>Falta de pago</t>
  </si>
  <si>
    <t>Multas</t>
  </si>
  <si>
    <t>1.7.2.1</t>
  </si>
  <si>
    <t>Infracciones</t>
  </si>
  <si>
    <t>1.7.3</t>
  </si>
  <si>
    <t>Intereses</t>
  </si>
  <si>
    <t>1.7.3.1</t>
  </si>
  <si>
    <t>Plazo de créditos fiscales</t>
  </si>
  <si>
    <t>1.7.4</t>
  </si>
  <si>
    <t>Gastos de ejecución y de embargo</t>
  </si>
  <si>
    <t>1.7.4.1</t>
  </si>
  <si>
    <t>Gastos de notificación</t>
  </si>
  <si>
    <t>1.7.4.2</t>
  </si>
  <si>
    <t>Gastos de embargo</t>
  </si>
  <si>
    <t>1.7.4.3</t>
  </si>
  <si>
    <t>Otros gastos del procedimiento</t>
  </si>
  <si>
    <t>1.7.5</t>
  </si>
  <si>
    <t>Actualización</t>
  </si>
  <si>
    <t>1.7.5.1</t>
  </si>
  <si>
    <t>1.7.9</t>
  </si>
  <si>
    <t>Otros no especificados</t>
  </si>
  <si>
    <t>1.7.9.1</t>
  </si>
  <si>
    <t>OTROS IMPUESTOS</t>
  </si>
  <si>
    <t>1.8.1</t>
  </si>
  <si>
    <t>Impuestos extraordinarios</t>
  </si>
  <si>
    <t>1.8.1.1</t>
  </si>
  <si>
    <t>1.8.1.2</t>
  </si>
  <si>
    <t>Otros Impuestos</t>
  </si>
  <si>
    <t>IMPUESTOS NO COMPRENDIDOS EN LA LEY DE INGRESOS VIGENTE, CAUSADOS EN EJERCICIOS FISCALES ANTERIORES PENDIENTES DE LIQUIDACION O PAGO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</si>
  <si>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</si>
  <si>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</si>
  <si>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</si>
  <si>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</si>
  <si>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</si>
  <si>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</si>
  <si>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</si>
  <si>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</t>
  </si>
  <si>
    <t>3.1.1.1</t>
  </si>
  <si>
    <t>Contribuciones de mejoras por obras públicas</t>
  </si>
  <si>
    <t>CONTRIBUCIONES DE MEJORAS NO COMPRENDIDAS EN LA LEY DE INGRESOS VIGENTE, CAUSADOS EN EJERCICIOS FISCALES ANTERIORES PENDIENTES DE LIQUIDACION O PAGO</t>
  </si>
  <si>
    <t>DERECHOS</t>
  </si>
  <si>
    <t>DERECHOS POR EL USO, GOCE, APROVECHAMIENTO O EXPLOTACIÓN DE BIENES DE DOMINIO PÚBLICO</t>
  </si>
  <si>
    <t>4.1.1</t>
  </si>
  <si>
    <t>Uso del piso</t>
  </si>
  <si>
    <t>4.1.1.1</t>
  </si>
  <si>
    <t>Estacionamientos exclusivos</t>
  </si>
  <si>
    <t>4.1.1.2</t>
  </si>
  <si>
    <t>Puestos permanentes y eventuales</t>
  </si>
  <si>
    <t>4.1.1.3</t>
  </si>
  <si>
    <t>Actividades comerciales e industriales</t>
  </si>
  <si>
    <t>4.1.1.4</t>
  </si>
  <si>
    <t>Espectáculos y diversiones públicas</t>
  </si>
  <si>
    <t>4.1.1.5</t>
  </si>
  <si>
    <t>Otros fines o actividades no previstas</t>
  </si>
  <si>
    <t>4.1.2</t>
  </si>
  <si>
    <t>Estacionamientos</t>
  </si>
  <si>
    <t>4.1.2.1</t>
  </si>
  <si>
    <t>Concesión de estacionamientos</t>
  </si>
  <si>
    <t>4.1.3</t>
  </si>
  <si>
    <t>De los Cementerios de dominio público</t>
  </si>
  <si>
    <t>4.1.3.1</t>
  </si>
  <si>
    <t>Lotes uso perpetuidad y temporal</t>
  </si>
  <si>
    <t>4.1.3.2</t>
  </si>
  <si>
    <t>Mantenimiento</t>
  </si>
  <si>
    <t>4.1.3.3</t>
  </si>
  <si>
    <t>Venta de gavetas a perpetuidad</t>
  </si>
  <si>
    <t>4.1.3.4</t>
  </si>
  <si>
    <t>Otros</t>
  </si>
  <si>
    <t>4.1.4</t>
  </si>
  <si>
    <t>Uso, goce, aprovechamiento o explotación de otros bienes de dominio público</t>
  </si>
  <si>
    <t>4.1.4.1</t>
  </si>
  <si>
    <t>Arrendamiento o concesión de locales en mercados</t>
  </si>
  <si>
    <t>4.1.4.2</t>
  </si>
  <si>
    <t>4.1.4.3</t>
  </si>
  <si>
    <t>Arrendamiento o concesión de escusados y baños</t>
  </si>
  <si>
    <t>4.1.4.4</t>
  </si>
  <si>
    <t>Arrendamiento de inmuebles para anuncios</t>
  </si>
  <si>
    <t>4.1.4.5</t>
  </si>
  <si>
    <t>Otros arrendamientos o concesiones de bienes</t>
  </si>
  <si>
    <t>DERECHOS POR PRESTACIÓN DE SERVICIOS</t>
  </si>
  <si>
    <t>4.3.1</t>
  </si>
  <si>
    <t>Licencias y permisos de giros</t>
  </si>
  <si>
    <t>4.3.1.1</t>
  </si>
  <si>
    <t>Licencias, permisos o autorización de giros con venta de bebidas alcohólicas</t>
  </si>
  <si>
    <t>4.3.1.2</t>
  </si>
  <si>
    <t>Licencias, permisos o autorización de giros con servicios de bebidas alcohólicas</t>
  </si>
  <si>
    <t>4.3.1.3</t>
  </si>
  <si>
    <t>Licencias, permisos o autorización de otros conceptos distintos a los anteriores giros con bebidas alcohólicas</t>
  </si>
  <si>
    <t>4.3.1.4</t>
  </si>
  <si>
    <t>Permiso para el funcionamiento de horario extraordinario</t>
  </si>
  <si>
    <t>4.3.2</t>
  </si>
  <si>
    <t>Licencias y permisos para anuncios</t>
  </si>
  <si>
    <t>4.3.2.1</t>
  </si>
  <si>
    <t>Licencias y permisos de anuncios permanentes</t>
  </si>
  <si>
    <t>4.3.2.2</t>
  </si>
  <si>
    <t>Licencias y permisos de anuncios eventuales</t>
  </si>
  <si>
    <t>4.3.2.3</t>
  </si>
  <si>
    <t>Licencias y permisos de anuncios distintos a los anteriores</t>
  </si>
  <si>
    <t>4.3.3</t>
  </si>
  <si>
    <t>Licencias de construcción, reconstrucción, reparación o demolición de obras</t>
  </si>
  <si>
    <t>4.3.3.1</t>
  </si>
  <si>
    <t>Licencias de construcción</t>
  </si>
  <si>
    <t>4.3.3.2</t>
  </si>
  <si>
    <t>Licencias para demolición</t>
  </si>
  <si>
    <t>4.3.3.3</t>
  </si>
  <si>
    <t>Licencias para remodelación</t>
  </si>
  <si>
    <t>4.3.3.4</t>
  </si>
  <si>
    <t>Licencias para reconstrucción, reestructuración o adaptación</t>
  </si>
  <si>
    <t>4.3.3.5</t>
  </si>
  <si>
    <t>Licencias para ocupación provisional en la vía pública</t>
  </si>
  <si>
    <t>4.3.3.6</t>
  </si>
  <si>
    <t>Licencias para movimientos de tierras</t>
  </si>
  <si>
    <t>4.3.3.7</t>
  </si>
  <si>
    <t>Licencias similares no previstas en las anteriores</t>
  </si>
  <si>
    <t>4.3.4</t>
  </si>
  <si>
    <t>Alineamiento, designación de número oficial e inspección</t>
  </si>
  <si>
    <t>4.3.4.1</t>
  </si>
  <si>
    <t>Alineamiento</t>
  </si>
  <si>
    <t>4.3.4.2</t>
  </si>
  <si>
    <t>Designación de número oficial</t>
  </si>
  <si>
    <t>4.3.4.3</t>
  </si>
  <si>
    <t>Inspección de valor sobre inmuebles</t>
  </si>
  <si>
    <t>4.3.4.4</t>
  </si>
  <si>
    <t>Otros servicios similares</t>
  </si>
  <si>
    <t>4.3.5</t>
  </si>
  <si>
    <t>Licencias de cambio de régimen de propiedad y urbanización</t>
  </si>
  <si>
    <t>4.3.5.1</t>
  </si>
  <si>
    <t>Licencia de cambio de régimen de propiedad</t>
  </si>
  <si>
    <t>4.3.5.2</t>
  </si>
  <si>
    <t>Licencia de urbanización</t>
  </si>
  <si>
    <t>4.3.5.3</t>
  </si>
  <si>
    <t>Peritaje, dictamen e inspección de carácter extraordinario</t>
  </si>
  <si>
    <t>4.3.5.4</t>
  </si>
  <si>
    <t>Aprovechamiento de la infraestructura básica existente (vialidades)</t>
  </si>
  <si>
    <t>4.3.5.5</t>
  </si>
  <si>
    <t>Otros servicios en cambio de régimen de propiedad y urbanización</t>
  </si>
  <si>
    <t>4.3.6</t>
  </si>
  <si>
    <t>Servicios por obras</t>
  </si>
  <si>
    <t>4.3.6.1</t>
  </si>
  <si>
    <t>Medición de terrenos</t>
  </si>
  <si>
    <t>4.3.6.2</t>
  </si>
  <si>
    <t>Autorización para romper pavimento, banquetas o machuelos</t>
  </si>
  <si>
    <t>4.3.6.3</t>
  </si>
  <si>
    <t>Autorización para construcciones de infraestructura en la vía pública</t>
  </si>
  <si>
    <t>4.3.7</t>
  </si>
  <si>
    <t>Regularizaciones de los registros de obra</t>
  </si>
  <si>
    <t>4.3.7.1</t>
  </si>
  <si>
    <t>Regularización de predios en zonas de origen ejidal destinados al uso de casa habitación</t>
  </si>
  <si>
    <t>4.3.7.2</t>
  </si>
  <si>
    <t>Regularización de edificaciones existentes de uso no habitacional en zonas de origen ejidal con antigüedad mayor a los 5 años</t>
  </si>
  <si>
    <t>4.3.7.3</t>
  </si>
  <si>
    <t>Regularización de edificaciones existentes de uso no habitación en zonas de origen ejidal con antigüedad de hasta 5 años</t>
  </si>
  <si>
    <t>4.3.8</t>
  </si>
  <si>
    <t>Servicios de sanidad</t>
  </si>
  <si>
    <t>4.3.8.1</t>
  </si>
  <si>
    <t>Inhumaciones y reinhumaciones</t>
  </si>
  <si>
    <t>4.3.8.2</t>
  </si>
  <si>
    <t>Exhumaciones</t>
  </si>
  <si>
    <t>4.3.8.3</t>
  </si>
  <si>
    <t>Servicio de cremación</t>
  </si>
  <si>
    <t>4.3.8.4</t>
  </si>
  <si>
    <t>Traslado de cadáveres fuera del municipio</t>
  </si>
  <si>
    <t>4.3.9</t>
  </si>
  <si>
    <t>Servicio de limpieza, recolección, traslado, tratamiento y disposición final de residuos</t>
  </si>
  <si>
    <t>4.3.9.1</t>
  </si>
  <si>
    <t>Recolección y traslado de basura, desechos o desperdicios no peligrosos</t>
  </si>
  <si>
    <t>4.3.9.2</t>
  </si>
  <si>
    <t>Recolección y traslado de basura, desechos o desperdicios peligrosos</t>
  </si>
  <si>
    <t>4.3.9.3</t>
  </si>
  <si>
    <t>Limpieza de lotes baldíos, jardines, prados, banquetas y similares</t>
  </si>
  <si>
    <t>4.3.9.4</t>
  </si>
  <si>
    <t>Servicio exclusivo de camiones de aseo</t>
  </si>
  <si>
    <t>4.3.9.5</t>
  </si>
  <si>
    <t>Por utilizar tiraderos y rellenos sanitarios del municipio</t>
  </si>
  <si>
    <t>4.3.9.9</t>
  </si>
  <si>
    <t>4.3.10</t>
  </si>
  <si>
    <t>Agua potable y alcantarillado</t>
  </si>
  <si>
    <t>4.3.10.1</t>
  </si>
  <si>
    <t>Servicio doméstico</t>
  </si>
  <si>
    <t>4.3.10.2</t>
  </si>
  <si>
    <t>Servicio no doméstico</t>
  </si>
  <si>
    <t>4.3.10.3</t>
  </si>
  <si>
    <t>Predios baldíos</t>
  </si>
  <si>
    <t>4.3.10.4</t>
  </si>
  <si>
    <t>Servicios en localidades</t>
  </si>
  <si>
    <t>4.3.10.5</t>
  </si>
  <si>
    <t>20% para el saneamiento de las aguas residuales</t>
  </si>
  <si>
    <t>4.3.10.6</t>
  </si>
  <si>
    <t>3% para la infraestructura básica existente</t>
  </si>
  <si>
    <t>4.3.10.7</t>
  </si>
  <si>
    <t>Aprovechamiento de la infraestructura básica existente</t>
  </si>
  <si>
    <t>4.3.10.8</t>
  </si>
  <si>
    <t>Conexión o reconexión al servicio</t>
  </si>
  <si>
    <t>4.3.10.9</t>
  </si>
  <si>
    <t>Otros servicios de Agua Potable no previstos</t>
  </si>
  <si>
    <t>4.3.11</t>
  </si>
  <si>
    <t>Rastro</t>
  </si>
  <si>
    <t>4.3.11.1</t>
  </si>
  <si>
    <t>Autorización de matanza</t>
  </si>
  <si>
    <t>4.3.11.2</t>
  </si>
  <si>
    <t>Autorización de salida de animales del rastro para envíos fuera del municipio</t>
  </si>
  <si>
    <t>4.3.11.3</t>
  </si>
  <si>
    <t>Autorización de la introducción de ganado al rastro en horas extraordinarias</t>
  </si>
  <si>
    <t>4.3.11.4</t>
  </si>
  <si>
    <t>Sello de inspección sanitaria</t>
  </si>
  <si>
    <t>4.3.11.5</t>
  </si>
  <si>
    <t>Acarreo de carnes en camiones del municipio</t>
  </si>
  <si>
    <t>4.3.11.6</t>
  </si>
  <si>
    <t>Servicios de matanza en el rastro municipal</t>
  </si>
  <si>
    <t>4.3.11.7</t>
  </si>
  <si>
    <t>Venta de productos obtenidos en el rastro</t>
  </si>
  <si>
    <t>4.3.11.9</t>
  </si>
  <si>
    <t>Otros servicios prestados por el rastro municipal</t>
  </si>
  <si>
    <t>4.3.12</t>
  </si>
  <si>
    <t>Registro civil</t>
  </si>
  <si>
    <t>4.3.12.1</t>
  </si>
  <si>
    <t>4.3.12.2</t>
  </si>
  <si>
    <t>Servicios a domicilio</t>
  </si>
  <si>
    <t>4.3.12.3</t>
  </si>
  <si>
    <t>Anotaciones e inserciones en actas</t>
  </si>
  <si>
    <t>4.3.13</t>
  </si>
  <si>
    <t>Certificaciones</t>
  </si>
  <si>
    <t>4.3.13.1</t>
  </si>
  <si>
    <t>Expedición de certificados, certificaciones, constancias o copias certificadas</t>
  </si>
  <si>
    <t>4.3.13.2</t>
  </si>
  <si>
    <t>Extractos de actas</t>
  </si>
  <si>
    <t>4.3.13.3</t>
  </si>
  <si>
    <t>Dictámenes de trazo, uso y destino</t>
  </si>
  <si>
    <t>4.3.13.4</t>
  </si>
  <si>
    <t>Certificados o autorizaciones especiales</t>
  </si>
  <si>
    <t>4.3.14</t>
  </si>
  <si>
    <t>Servicios de catastro</t>
  </si>
  <si>
    <t>4.3.14.1</t>
  </si>
  <si>
    <t>Copias de planos</t>
  </si>
  <si>
    <t>4.3.14.2</t>
  </si>
  <si>
    <t>Certificaciones catastrales</t>
  </si>
  <si>
    <t>4.3.14.3</t>
  </si>
  <si>
    <t>Informes catastrales</t>
  </si>
  <si>
    <t>4.3.14.4</t>
  </si>
  <si>
    <t>Deslindes catastrales</t>
  </si>
  <si>
    <t>4.3.14.5</t>
  </si>
  <si>
    <t>Dictámenes catastrales</t>
  </si>
  <si>
    <t>4.3.14.6</t>
  </si>
  <si>
    <t>Revisión y autorización de avalúos</t>
  </si>
  <si>
    <t>OTROS DERECHOS</t>
  </si>
  <si>
    <t>4.4.1</t>
  </si>
  <si>
    <t>Derechos no especificados</t>
  </si>
  <si>
    <t>4.4.1.1</t>
  </si>
  <si>
    <t>Servicios prestados en horas hábiles</t>
  </si>
  <si>
    <t>4.4.1.2</t>
  </si>
  <si>
    <t>Servicios prestados en horas inhábiles</t>
  </si>
  <si>
    <t>4.4.1.3</t>
  </si>
  <si>
    <t>Solicitudes de información</t>
  </si>
  <si>
    <t>4.4.1.4</t>
  </si>
  <si>
    <t>Servicios médicos</t>
  </si>
  <si>
    <t>4.4.1.9</t>
  </si>
  <si>
    <t>Otros servicios no especificados</t>
  </si>
  <si>
    <t>ACCESORIOS DE DERECHOS</t>
  </si>
  <si>
    <t>4.5.1</t>
  </si>
  <si>
    <t>4.5.1.1</t>
  </si>
  <si>
    <t>4.5.2</t>
  </si>
  <si>
    <t>4.5.2.1</t>
  </si>
  <si>
    <t>4.5.3</t>
  </si>
  <si>
    <t>4.5.3.1</t>
  </si>
  <si>
    <t>4.5.4</t>
  </si>
  <si>
    <t>4.5.4.1</t>
  </si>
  <si>
    <t>4.5.4.2</t>
  </si>
  <si>
    <t>4.5.4.3</t>
  </si>
  <si>
    <t>4.5.5</t>
  </si>
  <si>
    <t>4.5.5.1</t>
  </si>
  <si>
    <t>4.5.9</t>
  </si>
  <si>
    <t>4.5.9.9</t>
  </si>
  <si>
    <t>DERECHOS NO COMPRENDIDOS EN LA LEY DE INGRESOS VIGENTE, CAUSADOS EN EJERCICIOS FISCALES ANTERIORES PENDIENTES DE LIQUIDACION O PAGO</t>
  </si>
  <si>
    <t>4.9.1</t>
  </si>
  <si>
    <t>DERECHOS NO COMPRENDIDOS EN LA LEY DE INGRESOS VIGENTE DE EJERCICIOS FISCALES ANTERIORES</t>
  </si>
  <si>
    <t>4.9.1.1</t>
  </si>
  <si>
    <t>Derechos no comprendidos en la ley de ingresos vigente causados en ejercicios fiscales anteriores</t>
  </si>
  <si>
    <t>PRODUCTOS</t>
  </si>
  <si>
    <t>5.1.1</t>
  </si>
  <si>
    <t>5.1.1.1</t>
  </si>
  <si>
    <t>5.1.1.2</t>
  </si>
  <si>
    <t>5.1.1.3</t>
  </si>
  <si>
    <t>5.1.1.4</t>
  </si>
  <si>
    <t>5.1.1.9</t>
  </si>
  <si>
    <t>5.1.2</t>
  </si>
  <si>
    <t>Cementerios de dominio privado</t>
  </si>
  <si>
    <t>5.1.2.1</t>
  </si>
  <si>
    <t>5.1.2.2</t>
  </si>
  <si>
    <t>5.1.2.3</t>
  </si>
  <si>
    <t>5.1.2.9</t>
  </si>
  <si>
    <t>5.1.9</t>
  </si>
  <si>
    <t>Productos diversos</t>
  </si>
  <si>
    <t>5.1.9.1</t>
  </si>
  <si>
    <t>Formas y ediciones impresas</t>
  </si>
  <si>
    <t>5.1.9.2</t>
  </si>
  <si>
    <t>Calcomanías, credenciales, placas, escudos y otros medios de identificación</t>
  </si>
  <si>
    <t>5.1.9.3</t>
  </si>
  <si>
    <t>Depósito de vehículos</t>
  </si>
  <si>
    <t>5.1.9.4</t>
  </si>
  <si>
    <t>Explotación de bienes municipales de dominio privado</t>
  </si>
  <si>
    <t>5.1.9.5</t>
  </si>
  <si>
    <t>Productos o utilidades de talleres y centros de trabajo</t>
  </si>
  <si>
    <t>5.1.9.6</t>
  </si>
  <si>
    <t>Venta de esquilmos, productos de aparcería, desechos y basuras</t>
  </si>
  <si>
    <t>5.1.9.7</t>
  </si>
  <si>
    <t>Venta de productos procedentes de viveros y jardines</t>
  </si>
  <si>
    <t>5.1.9.8</t>
  </si>
  <si>
    <t>Por proporcionar información en documentos o elementos técnicos</t>
  </si>
  <si>
    <t>5.1.9.9</t>
  </si>
  <si>
    <t>Otros productos no especificados</t>
  </si>
  <si>
    <t>PRODUCTOS NO COMPRENDIDOS EN LA LEY DE INGRESOS VIGENTE, CAUSADOS EN EJERCICIOS FISCALES ANTERIORES PENDIENTES DE LIQUIDACION O PAGO</t>
  </si>
  <si>
    <t>APROVECHAMIENTOS</t>
  </si>
  <si>
    <t>6.1.1</t>
  </si>
  <si>
    <t>Incentivos derivados de la colaboración fiscal</t>
  </si>
  <si>
    <t>6.1.1.1</t>
  </si>
  <si>
    <t>Incentivos de colaboración</t>
  </si>
  <si>
    <t>6.1.2</t>
  </si>
  <si>
    <t>6.1.2.1</t>
  </si>
  <si>
    <t>6.1.3</t>
  </si>
  <si>
    <t>Indemnizaciones</t>
  </si>
  <si>
    <t>6.1.3.1</t>
  </si>
  <si>
    <t>6.1.4</t>
  </si>
  <si>
    <t>Reintegros</t>
  </si>
  <si>
    <t>6.1.4.1</t>
  </si>
  <si>
    <t>6.1.5</t>
  </si>
  <si>
    <t>Aprovechamiento provenientes de obras públicas</t>
  </si>
  <si>
    <t>6.1.5.1</t>
  </si>
  <si>
    <t>Aprovechamientos provenientes de obras públicas</t>
  </si>
  <si>
    <t>6.1.6</t>
  </si>
  <si>
    <t>Aprovechamiento por participaciones derivadas de la aplicación de leyes</t>
  </si>
  <si>
    <t>6.1.6.1</t>
  </si>
  <si>
    <t>6.1.7</t>
  </si>
  <si>
    <t>Aprovechamientos por aportaciones y cooperaciones</t>
  </si>
  <si>
    <t>6.1.7.1</t>
  </si>
  <si>
    <t>6.1.8</t>
  </si>
  <si>
    <t>Otros aprovechamientos</t>
  </si>
  <si>
    <t>6.1.8.1</t>
  </si>
  <si>
    <t>APROVECHAMIENTOS PATRIMONIALES</t>
  </si>
  <si>
    <t>ACCESORIOS DE APROVECHAMIENTOS</t>
  </si>
  <si>
    <t>6.3.1</t>
  </si>
  <si>
    <t>6.3.1.9</t>
  </si>
  <si>
    <t>APROVECHAMIENTOS NO COMPRENDIDOS EN LA LEY DE INGRESOS VIGENTE, CAUSADOS EN EJERCICIOS FISCALES ANTERIORES PENDIENTES DE LIQUIDACION O PAGO</t>
  </si>
  <si>
    <t>INGRESOS POR VENTA DE BIENES, PRESTACIÓN DE SERVICIOS Y OTROS INGRESOS</t>
  </si>
  <si>
    <t>INGRESOS POR VENTA DE BIENES Y PRESTACION DE SERVICIOS DE INSTITUCIONES PUBLICAS DE SEGURIDAD SOCIAL</t>
  </si>
  <si>
    <t>INGRESOS POR VENTA DE BIENES Y PRESTACION DE SERVICIOS DE EMPRESAS PRODUCTIVAS DEL ESTADO</t>
  </si>
  <si>
    <t>INGRESOS POR VENTA DE BIENES Y PRESTACION DE SERVICIOS DE ENTIDADES PARAESTATALES Y FIDEICOMISOS NO EMPRESARIALES Y NO FINANCIEROS</t>
  </si>
  <si>
    <t>INGRESOS POR VENTA DE BIENES Y PRESTACION DE SERVICIOS DE ENTIDADES PARAESTATALES EMPRESARIALES NO FINANCIERAS CON PARTICIPACION ESTATAL MAYORITARIA</t>
  </si>
  <si>
    <t>INGRESOS POR VENTA DE BIENES Y PRESTACION DE SERVICIOS DE ENTIDADES PARAESTATALES EMPRESARIALES FINANCIERAS MONETARIAS CON PARTICIPACION ESTATAL MAYORITARIA</t>
  </si>
  <si>
    <t>INGRESOS POR VENTA DE BIENES Y PRESTACION DE SERVICIOS DE ENTIDADES PARAESTATALES EMPRESARIALES FINANCIERAS NO MONETARIAS CON PARTICIPACION ESTATAL MAYORITARIA</t>
  </si>
  <si>
    <t>INGRESOS POR VENTA DE BIENES Y PRESTACION DE SERVICIOS DE FIDEICOMISOS FINANCIEROS PUBLICOS CON PARTICIPACION ESTATAL MAYORITARIA</t>
  </si>
  <si>
    <t>INGRESOS POR VENTA DE BIENES Y PRESTACION DE SERVICIOS DE LOS PODERES LEGISLATIVO Y JUDICIAL, Y DE LOS ORGANOS AUTONOMOS</t>
  </si>
  <si>
    <t>OTROS INGRESOS</t>
  </si>
  <si>
    <t>7.9.1</t>
  </si>
  <si>
    <t>Otros ingresos y beneficios</t>
  </si>
  <si>
    <t>7.9.1.1</t>
  </si>
  <si>
    <t>PARTICIPACIONES, APORTACIONES, CONVENIOS, INCENTIVOS DERIVADOS DE LA COLABORACION FISCAL Y FONDOS DISTINTOS DE APORTACIONES</t>
  </si>
  <si>
    <t>PARTICIPACIONES</t>
  </si>
  <si>
    <t>8.1.1</t>
  </si>
  <si>
    <t>Participaciones Federales</t>
  </si>
  <si>
    <t>8.1.1.1</t>
  </si>
  <si>
    <t>Federales</t>
  </si>
  <si>
    <t>8.1.1.2</t>
  </si>
  <si>
    <t>Estatales</t>
  </si>
  <si>
    <t>APORTACIONES</t>
  </si>
  <si>
    <t>8.2.1</t>
  </si>
  <si>
    <t>Aportaciones federales</t>
  </si>
  <si>
    <t>8.2.1.1</t>
  </si>
  <si>
    <t>Del fondo de infraestructura social municipal</t>
  </si>
  <si>
    <t>8.2.1.2</t>
  </si>
  <si>
    <t>Rendimientos financieros del fondo de aportaciones para la infraestructura social</t>
  </si>
  <si>
    <t>8.2.1.3</t>
  </si>
  <si>
    <t>Del fondo para el fortalecimiento municipal</t>
  </si>
  <si>
    <t>8.2.1.4</t>
  </si>
  <si>
    <t>Rendimientos financieros del fondo de aportaciones para el fortalecimiento municipal</t>
  </si>
  <si>
    <t>CONVENIOS</t>
  </si>
  <si>
    <t>8.3.1</t>
  </si>
  <si>
    <t>Convenios</t>
  </si>
  <si>
    <t>8.3.1.1</t>
  </si>
  <si>
    <t>Derivados del Gobierno Federal</t>
  </si>
  <si>
    <t>8.3.1.2</t>
  </si>
  <si>
    <t>Derivados del Gobierno Estatal</t>
  </si>
  <si>
    <t>8.3.1.9</t>
  </si>
  <si>
    <t>Otros Convenios</t>
  </si>
  <si>
    <t>INCENTIVOS DERIVADOS DE LA COLABORACION FISCAL</t>
  </si>
  <si>
    <t>FONDOS DISTINTOS DE APORTACIONES</t>
  </si>
  <si>
    <t>TRANSFERENCIAS, ASIGNACIONES, SUBSIDIOS Y SUBVENCIONES, Y PENSIONES Y JUBILACIONES</t>
  </si>
  <si>
    <t>TRANSFERENCIAS Y ASIGNACIONES</t>
  </si>
  <si>
    <t>9.1.1</t>
  </si>
  <si>
    <t>Transferencias internas y asignaciones al sector público</t>
  </si>
  <si>
    <t>9.1.1.1</t>
  </si>
  <si>
    <t>9.3.1</t>
  </si>
  <si>
    <t>Subsidio</t>
  </si>
  <si>
    <t>9.3.1.1</t>
  </si>
  <si>
    <t>9.3.2</t>
  </si>
  <si>
    <t>Subvenciones</t>
  </si>
  <si>
    <t>9.3.2.1</t>
  </si>
  <si>
    <t>PENSIONES Y JUBILACIONES</t>
  </si>
  <si>
    <t>TRANSFERENCIAS A FIDEICOISOS MANDATOS Y ANALOGOS</t>
  </si>
  <si>
    <t>INGRESOS DERIVADOS DE FINANCIAMIENTO</t>
  </si>
  <si>
    <t>ENDEUDAMIENTO INTERNO</t>
  </si>
  <si>
    <t>10.1.0.1</t>
  </si>
  <si>
    <t>Financiamientos</t>
  </si>
  <si>
    <t>10.1.0.1.1</t>
  </si>
  <si>
    <t>Banca oficial</t>
  </si>
  <si>
    <t>10.1.0.1.2</t>
  </si>
  <si>
    <t>Banca comercial</t>
  </si>
  <si>
    <t>10.1.0.1.3</t>
  </si>
  <si>
    <t>Créditos financieros</t>
  </si>
  <si>
    <t>10.1.0.1.9</t>
  </si>
  <si>
    <t>Otros financiamientos no especificados</t>
  </si>
  <si>
    <t>ENDEUDAMIENTO EXTERNO</t>
  </si>
  <si>
    <t>FINANCIAMIENTO INTERNO</t>
  </si>
  <si>
    <t>Otros  accesorios</t>
  </si>
  <si>
    <t xml:space="preserve">CUOTAS PARA LA SEGURIDAD SOCIAL </t>
  </si>
  <si>
    <t xml:space="preserve">Arrendamiento o concesión de kioscos en plazas y jardines </t>
  </si>
  <si>
    <t xml:space="preserve">Servicios en oficina fuera del horario </t>
  </si>
  <si>
    <t>Uso, goce, aprovechamiento o explotación de  bienes de dominio privado</t>
  </si>
  <si>
    <t>Otros  aprovechamientos</t>
  </si>
  <si>
    <t xml:space="preserve">Otros ingresos y beneficios varios </t>
  </si>
  <si>
    <t xml:space="preserve"> INGRESO PRIMERA MODIFICACIÓN 2021</t>
  </si>
  <si>
    <t>Fuente de Financiamiento</t>
  </si>
  <si>
    <t>Tipo de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</si>
</sst>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16365C"/>
        <bgColor rgb="FF16365C"/>
      </patternFill>
    </fill>
    <fill>
      <patternFill patternType="solid">
        <fgColor rgb="FF538DD5"/>
        <bgColor rgb="FF538DD5"/>
      </patternFill>
    </fill>
    <fill>
      <patternFill patternType="solid">
        <fgColor rgb="FFC5D9F1"/>
        <bgColor rgb="FFC5D9F1"/>
      </patternFill>
    </fill>
    <fill>
      <patternFill patternType="solid">
        <fgColor rgb="FFDCE6F1"/>
        <bgColor rgb="FFDCE6F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79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4" fontId="1" fillId="2" borderId="0" xfId="0" applyNumberFormat="1" applyFont="1" applyFill="1"/>
    <xf numFmtId="4" fontId="1" fillId="3" borderId="0" xfId="0" applyNumberFormat="1" applyFont="1" applyFill="1"/>
    <xf numFmtId="4" fontId="1" fillId="4" borderId="0" xfId="0" applyNumberFormat="1" applyFont="1" applyFill="1"/>
    <xf numFmtId="4" fontId="1" fillId="5" borderId="0" xfId="0" applyNumberFormat="1" applyFont="1" applyFill="1"/>
    <xf numFmtId="4" fontId="1" fillId="6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/>
    <xf numFmtId="0" fontId="2" fillId="7" borderId="5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3" fontId="3" fillId="8" borderId="6" xfId="0" applyNumberFormat="1" applyFont="1" applyFill="1" applyBorder="1" applyAlignment="1">
      <alignment horizontal="right" vertical="center"/>
    </xf>
    <xf numFmtId="0" fontId="4" fillId="9" borderId="5" xfId="0" applyFont="1" applyFill="1" applyBorder="1" applyAlignment="1">
      <alignment horizontal="center" vertical="center"/>
    </xf>
    <xf numFmtId="3" fontId="3" fillId="9" borderId="6" xfId="0" applyNumberFormat="1" applyFont="1" applyFill="1" applyBorder="1" applyAlignment="1">
      <alignment horizontal="right" vertical="center"/>
    </xf>
    <xf numFmtId="0" fontId="0" fillId="10" borderId="5" xfId="0" applyFont="1" applyFill="1" applyBorder="1" applyAlignment="1">
      <alignment horizontal="center" vertical="center"/>
    </xf>
    <xf numFmtId="3" fontId="2" fillId="10" borderId="6" xfId="0" applyNumberFormat="1" applyFont="1" applyFill="1" applyBorder="1" applyAlignment="1">
      <alignment horizontal="right" vertical="center"/>
    </xf>
    <xf numFmtId="0" fontId="0" fillId="7" borderId="5" xfId="0" applyFont="1" applyFill="1" applyBorder="1" applyAlignment="1">
      <alignment horizontal="center" vertical="center"/>
    </xf>
    <xf numFmtId="3" fontId="0" fillId="7" borderId="6" xfId="0" applyNumberFormat="1" applyFont="1" applyFill="1" applyBorder="1" applyAlignment="1">
      <alignment horizontal="right" vertical="center"/>
    </xf>
    <xf numFmtId="0" fontId="0" fillId="7" borderId="6" xfId="0" applyFont="1" applyFill="1" applyBorder="1" applyAlignment="1">
      <alignment horizontal="right" vertical="center"/>
    </xf>
    <xf numFmtId="0" fontId="3" fillId="9" borderId="6" xfId="0" applyFont="1" applyFill="1" applyBorder="1" applyAlignment="1">
      <alignment horizontal="right" vertical="center"/>
    </xf>
    <xf numFmtId="0" fontId="2" fillId="10" borderId="6" xfId="0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0" fontId="3" fillId="8" borderId="6" xfId="0" applyFont="1" applyFill="1" applyBorder="1" applyAlignment="1">
      <alignment horizontal="right" vertical="center"/>
    </xf>
    <xf numFmtId="0" fontId="0" fillId="11" borderId="5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right" vertical="center"/>
    </xf>
    <xf numFmtId="3" fontId="2" fillId="10" borderId="6" xfId="0" applyNumberFormat="1" applyFont="1" applyFill="1" applyBorder="1" applyAlignment="1">
      <alignment horizontal="right" vertical="center" wrapText="1"/>
    </xf>
    <xf numFmtId="0" fontId="0" fillId="7" borderId="6" xfId="0" applyFont="1" applyFill="1" applyBorder="1" applyAlignment="1">
      <alignment horizontal="left" vertical="center" wrapText="1"/>
    </xf>
    <xf numFmtId="3" fontId="0" fillId="0" borderId="6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3" fontId="2" fillId="11" borderId="6" xfId="0" applyNumberFormat="1" applyFont="1" applyFill="1" applyBorder="1" applyAlignment="1">
      <alignment horizontal="right" vertical="center"/>
    </xf>
    <xf numFmtId="0" fontId="2" fillId="11" borderId="6" xfId="0" applyFont="1" applyFill="1" applyBorder="1" applyAlignment="1">
      <alignment horizontal="right" vertical="center" wrapText="1"/>
    </xf>
    <xf numFmtId="3" fontId="2" fillId="11" borderId="6" xfId="0" applyNumberFormat="1" applyFont="1" applyFill="1" applyBorder="1" applyAlignment="1">
      <alignment horizontal="right" vertical="center" wrapText="1"/>
    </xf>
    <xf numFmtId="0" fontId="3" fillId="9" borderId="6" xfId="0" applyFont="1" applyFill="1" applyBorder="1" applyAlignment="1">
      <alignment horizontal="right" vertical="center" wrapText="1"/>
    </xf>
    <xf numFmtId="3" fontId="3" fillId="9" borderId="6" xfId="0" applyNumberFormat="1" applyFont="1" applyFill="1" applyBorder="1" applyAlignment="1">
      <alignment horizontal="right" vertical="center" wrapText="1"/>
    </xf>
    <xf numFmtId="3" fontId="2" fillId="7" borderId="6" xfId="0" applyNumberFormat="1" applyFont="1" applyFill="1" applyBorder="1" applyAlignment="1">
      <alignment horizontal="right" vertical="center" wrapText="1"/>
    </xf>
    <xf numFmtId="0" fontId="3" fillId="8" borderId="6" xfId="0" applyFont="1" applyFill="1" applyBorder="1" applyAlignment="1">
      <alignment horizontal="right" vertical="center" wrapText="1"/>
    </xf>
    <xf numFmtId="0" fontId="2" fillId="11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 wrapText="1"/>
    </xf>
    <xf numFmtId="0" fontId="2" fillId="7" borderId="6" xfId="0" applyFont="1" applyFill="1" applyBorder="1" applyAlignment="1">
      <alignment horizontal="left" vertical="center" wrapText="1"/>
    </xf>
    <xf numFmtId="0" fontId="2" fillId="11" borderId="6" xfId="0" applyFont="1" applyFill="1" applyBorder="1" applyAlignment="1">
      <alignment horizontal="left" vertical="center" wrapText="1"/>
    </xf>
    <xf numFmtId="0" fontId="2" fillId="10" borderId="6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left" vertical="center" wrapText="1"/>
    </xf>
    <xf numFmtId="3" fontId="0" fillId="0" borderId="0" xfId="0" applyNumberFormat="1" applyFont="1" applyAlignment="1"/>
    <xf numFmtId="0" fontId="0" fillId="7" borderId="7" xfId="0" applyFont="1" applyFill="1" applyBorder="1" applyAlignment="1">
      <alignment horizontal="left" vertical="center" wrapText="1"/>
    </xf>
    <xf numFmtId="3" fontId="2" fillId="10" borderId="8" xfId="0" applyNumberFormat="1" applyFont="1" applyFill="1" applyBorder="1" applyAlignment="1">
      <alignment horizontal="right" vertical="center"/>
    </xf>
    <xf numFmtId="4" fontId="0" fillId="7" borderId="6" xfId="0" applyNumberFormat="1" applyFont="1" applyFill="1" applyBorder="1" applyAlignment="1">
      <alignment horizontal="right" vertical="center"/>
    </xf>
    <xf numFmtId="4" fontId="2" fillId="7" borderId="6" xfId="0" applyNumberFormat="1" applyFont="1" applyFill="1" applyBorder="1" applyAlignment="1">
      <alignment horizontal="right" vertical="center"/>
    </xf>
    <xf numFmtId="4" fontId="3" fillId="9" borderId="6" xfId="0" applyNumberFormat="1" applyFont="1" applyFill="1" applyBorder="1" applyAlignment="1">
      <alignment horizontal="right" vertical="center"/>
    </xf>
    <xf numFmtId="0" fontId="0" fillId="7" borderId="9" xfId="0" applyFont="1" applyFill="1" applyBorder="1" applyAlignment="1">
      <alignment horizontal="right" vertical="center"/>
    </xf>
    <xf numFmtId="3" fontId="0" fillId="7" borderId="9" xfId="0" applyNumberFormat="1" applyFont="1" applyFill="1" applyBorder="1" applyAlignment="1">
      <alignment horizontal="right" vertical="center"/>
    </xf>
    <xf numFmtId="3" fontId="6" fillId="0" borderId="10" xfId="0" applyNumberFormat="1" applyFont="1" applyBorder="1" applyAlignment="1">
      <alignment vertical="center" wrapText="1"/>
    </xf>
    <xf numFmtId="3" fontId="6" fillId="0" borderId="9" xfId="0" applyNumberFormat="1" applyFont="1" applyBorder="1" applyAlignment="1">
      <alignment vertical="center" wrapText="1"/>
    </xf>
    <xf numFmtId="4" fontId="3" fillId="8" borderId="6" xfId="0" applyNumberFormat="1" applyFont="1" applyFill="1" applyBorder="1" applyAlignment="1">
      <alignment horizontal="right" vertical="center"/>
    </xf>
    <xf numFmtId="3" fontId="2" fillId="7" borderId="8" xfId="0" applyNumberFormat="1" applyFont="1" applyFill="1" applyBorder="1" applyAlignment="1">
      <alignment horizontal="right" vertical="center"/>
    </xf>
    <xf numFmtId="4" fontId="6" fillId="0" borderId="0" xfId="0" applyNumberFormat="1" applyFont="1" applyAlignment="1">
      <alignment vertical="center" wrapText="1"/>
    </xf>
    <xf numFmtId="8" fontId="0" fillId="0" borderId="0" xfId="0" applyNumberFormat="1" applyFont="1" applyAlignment="1"/>
    <xf numFmtId="3" fontId="0" fillId="0" borderId="9" xfId="0" applyNumberFormat="1" applyFont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 wrapText="1"/>
    </xf>
    <xf numFmtId="4" fontId="0" fillId="0" borderId="9" xfId="0" applyNumberFormat="1" applyBorder="1"/>
    <xf numFmtId="8" fontId="2" fillId="7" borderId="9" xfId="0" applyNumberFormat="1" applyFont="1" applyFill="1" applyBorder="1" applyAlignment="1">
      <alignment horizontal="center" vertical="center"/>
    </xf>
    <xf numFmtId="43" fontId="0" fillId="0" borderId="0" xfId="1" applyFont="1"/>
    <xf numFmtId="0" fontId="0" fillId="12" borderId="0" xfId="0" applyFill="1"/>
    <xf numFmtId="4" fontId="0" fillId="12" borderId="0" xfId="0" applyNumberFormat="1" applyFill="1"/>
    <xf numFmtId="0" fontId="0" fillId="13" borderId="0" xfId="0" applyFill="1"/>
    <xf numFmtId="0" fontId="0" fillId="12" borderId="0" xfId="0" applyFill="1" applyAlignment="1">
      <alignment horizontal="left"/>
    </xf>
    <xf numFmtId="0" fontId="0" fillId="13" borderId="0" xfId="0" applyFill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3" xfId="0" applyFont="1" applyBorder="1"/>
  </cellXfs>
  <cellStyles count="2">
    <cellStyle name="Millares" xfId="1" builtinId="3"/>
    <cellStyle name="Normal" xfId="0" builtinId="0"/>
  </cellStyles>
  <dxfs count="72"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4" formatCode="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4" formatCode="#,##0.0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4" formatCode="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4" formatCode="#,##0.0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4" formatCode="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4" formatCode="#,##0.0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4" formatCode="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4" formatCode="#,##0.0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4" formatCode="#,##0.00"/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numFmt numFmtId="4" formatCode="#,##0.00"/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RODRIGUEZ RUBIO" refreshedDate="44242.592560763886" createdVersion="4" refreshedVersion="4" minRefreshableVersion="3" recordCount="214">
  <cacheSource type="worksheet">
    <worksheetSource ref="A1:AW215" sheet="BASE"/>
  </cacheSource>
  <cacheFields count="49">
    <cacheField name="Clave" numFmtId="0">
      <sharedItems/>
    </cacheField>
    <cacheField name="Codigo Origen" numFmtId="0">
      <sharedItems/>
    </cacheField>
    <cacheField name="Etiquetado" numFmtId="0">
      <sharedItems/>
    </cacheField>
    <cacheField name="Codigo Finalidad" numFmtId="0">
      <sharedItems containsSemiMixedTypes="0" containsString="0" containsNumber="1" containsInteger="1" minValue="1" maxValue="3" count="3">
        <n v="1"/>
        <n v="2"/>
        <n v="3"/>
      </sharedItems>
    </cacheField>
    <cacheField name="Nombre finalidad" numFmtId="0">
      <sharedItems count="3">
        <s v="GOBIERNO"/>
        <s v="DESARROLLO SOCIAL"/>
        <s v="DESARROLLO ECONÓMICO"/>
      </sharedItems>
    </cacheField>
    <cacheField name="Codigo Funcion" numFmtId="0">
      <sharedItems containsSemiMixedTypes="0" containsString="0" containsNumber="1" minValue="1.3" maxValue="3.8" count="9">
        <n v="1.3"/>
        <n v="1.7"/>
        <n v="2.1"/>
        <n v="3.8"/>
        <n v="2.2000000000000002"/>
        <n v="2.4"/>
        <n v="2.6"/>
        <n v="2.7"/>
        <n v="3.1"/>
      </sharedItems>
    </cacheField>
    <cacheField name="Nombre Funcion" numFmtId="0">
      <sharedItems count="9">
        <s v="COORDINACIÓN DE LA POLÍTICA DE GOBIERNO"/>
        <s v="ASUNTOS DE ORDEN PÚBLICO Y DE SEGURIDAD INTERIOR"/>
        <s v="PROTECCIÓN AMBIENTAL"/>
        <s v="CIENCIA, TECNOLOGÍA E INNOVACIÓN"/>
        <s v="VIVIENDA Y SERVICIOS A LA COMUNIDAD"/>
        <s v="RECREACIÓN, CULTURA Y OTRAS MANIFESTACIONES SOCIALES"/>
        <s v="PROTECCIÓN SOCIAL"/>
        <s v="OTROS ASUNTOS SOCIALES"/>
        <s v="ASUNTOS ECONÓMICOS, COMERCIALES Y LABORALES EN GENERAL"/>
      </sharedItems>
    </cacheField>
    <cacheField name="Codigo Subfuncion" numFmtId="0">
      <sharedItems count="14">
        <s v="1.3.4"/>
        <s v="1.7.2"/>
        <s v="2.1.1"/>
        <s v="3.8.2"/>
        <s v="1.3.5"/>
        <s v="1.7.1"/>
        <s v="2.1.5"/>
        <s v="2.2.7"/>
        <s v="2.4.2"/>
        <s v="2.4.1"/>
        <s v="2.6.3"/>
        <s v="2.6.8"/>
        <s v="2.7.1"/>
        <s v="3.1.1"/>
      </sharedItems>
    </cacheField>
    <cacheField name="Nombre Subfuncion" numFmtId="0">
      <sharedItems count="14">
        <s v="FUNCIÓN PÚBLICA"/>
        <s v="PROTECCIÓN CIVIL"/>
        <s v="ORDENACIÓN DE DESECHOS"/>
        <s v="DESARROLLO TECNOLÓGICO"/>
        <s v="ASUNTOS JURÍDICOS"/>
        <s v="POLICÍA"/>
        <s v="PROTECCIÓN DE LA DIVERSIDAD BIOLÓGICA Y DEL PAISAJE"/>
        <s v="DESARROLLO REGIONAL"/>
        <s v="CULTURA"/>
        <s v="DEPORTE Y RECREACIÓN"/>
        <s v="FAMILIA E HIJOS"/>
        <s v="OTROS GRUPOS VULNERABLES"/>
        <s v="OTROS ASUNTOS SOCIALES"/>
        <s v="ASUNTOS ECONÓMICOS Y COMERCIALES EN GENERAL"/>
      </sharedItems>
    </cacheField>
    <cacheField name="Codigo Clasifi. Prog" numFmtId="0">
      <sharedItems/>
    </cacheField>
    <cacheField name="Detalle Clasifi Prog" numFmtId="0">
      <sharedItems/>
    </cacheField>
    <cacheField name="Cod. Dependencia" numFmtId="0">
      <sharedItems/>
    </cacheField>
    <cacheField name="Codigo Programa" numFmtId="0">
      <sharedItems containsSemiMixedTypes="0" containsString="0" containsNumber="1" containsInteger="1" minValue="1" maxValue="9"/>
    </cacheField>
    <cacheField name="Codigo Proyecto" numFmtId="0">
      <sharedItems containsSemiMixedTypes="0" containsString="0" containsNumber="1" containsInteger="1" minValue="1" maxValue="60"/>
    </cacheField>
    <cacheField name="Cod. Unidad Ejectura" numFmtId="0">
      <sharedItems/>
    </cacheField>
    <cacheField name="Tipo Gasto Nombre" numFmtId="0">
      <sharedItems count="3">
        <s v="(GCORR) GASTO CORRIENTE"/>
        <s v="(GCAP) GASTO CAPITAL"/>
        <s v="(ADDP) AMORTIZACIÓN DE LA DEUDA Y DISMINUCIÓN DE PASIVOS"/>
      </sharedItems>
    </cacheField>
    <cacheField name="Concepto codigo" numFmtId="0">
      <sharedItems containsSemiMixedTypes="0" containsString="0" containsNumber="1" containsInteger="1" minValue="1100" maxValue="9200"/>
    </cacheField>
    <cacheField name="Concepto nombre" numFmtId="0">
      <sharedItems/>
    </cacheField>
    <cacheField name="Partida generica codigo" numFmtId="0">
      <sharedItems containsSemiMixedTypes="0" containsString="0" containsNumber="1" containsInteger="1" minValue="134" maxValue="9210"/>
    </cacheField>
    <cacheField name="Partida generica nombre" numFmtId="0">
      <sharedItems/>
    </cacheField>
    <cacheField name="Partida" numFmtId="0">
      <sharedItems containsSemiMixedTypes="0" containsString="0" containsNumber="1" containsInteger="1" minValue="1111" maxValue="9211" count="109">
        <n v="3921"/>
        <n v="1111"/>
        <n v="1131"/>
        <n v="3111"/>
        <n v="6121"/>
        <n v="6151"/>
        <n v="9111"/>
        <n v="9211"/>
        <n v="2611"/>
        <n v="3231"/>
        <n v="3251"/>
        <n v="3581"/>
        <n v="5691"/>
        <n v="5911"/>
        <n v="2181"/>
        <n v="3311"/>
        <n v="4211"/>
        <n v="2211"/>
        <n v="3291"/>
        <n v="3811"/>
        <n v="3821"/>
        <n v="2461"/>
        <n v="2521"/>
        <n v="2911"/>
        <n v="3571"/>
        <n v="3371"/>
        <n v="3261"/>
        <n v="2721"/>
        <n v="2421"/>
        <n v="2491"/>
        <n v="2531"/>
        <n v="2541"/>
        <n v="3391"/>
        <n v="3541"/>
        <n v="2591"/>
        <n v="5811"/>
        <n v="4411"/>
        <n v="3411"/>
        <n v="3361"/>
        <n v="3651"/>
        <n v="3661"/>
        <n v="3611"/>
        <n v="3711"/>
        <n v="3751"/>
        <n v="4451"/>
        <n v="3181"/>
        <n v="3331"/>
        <n v="5121"/>
        <n v="5191"/>
        <n v="6321"/>
        <n v="3421"/>
        <n v="3511"/>
        <n v="3942"/>
        <n v="3951"/>
        <n v="4251"/>
        <n v="2161"/>
        <n v="2411"/>
        <n v="2471"/>
        <n v="2961"/>
        <n v="2981"/>
        <n v="3141"/>
        <n v="3161"/>
        <n v="3221"/>
        <n v="3341"/>
        <n v="3441"/>
        <n v="3451"/>
        <n v="3481"/>
        <n v="3551"/>
        <n v="3631"/>
        <n v="3911"/>
        <n v="3922"/>
        <n v="3941"/>
        <n v="3962"/>
        <n v="1221"/>
        <n v="1231"/>
        <n v="1321"/>
        <n v="1322"/>
        <n v="1331"/>
        <n v="1341"/>
        <n v="1411"/>
        <n v="1421"/>
        <n v="1431"/>
        <n v="1432"/>
        <n v="1441"/>
        <n v="1521"/>
        <n v="1591"/>
        <n v="1611"/>
        <n v="1711"/>
        <n v="2111"/>
        <n v="5651"/>
        <n v="2711"/>
        <n v="2821"/>
        <n v="2831"/>
        <n v="4311"/>
        <n v="5311"/>
        <n v="2221"/>
        <n v="3591"/>
        <n v="2511"/>
        <n v="2561"/>
        <n v="3321"/>
        <n v="3381"/>
        <n v="4431"/>
        <n v="3351"/>
        <n v="2351"/>
        <n v="2391"/>
        <n v="2141"/>
        <n v="5151"/>
        <n v="5971"/>
        <n v="6131"/>
      </sharedItems>
    </cacheField>
    <cacheField name="Descripción" numFmtId="0">
      <sharedItems count="109">
        <s v="Reintegro de Remanentes de Recursos Federales y Estatales"/>
        <s v="DIETAS"/>
        <s v="SUELDO BASE AL PERSONAL PERMANENTE"/>
        <s v="ENERGÍA ELÉCTRICA"/>
        <s v="EDIFICACIÓN NO  HABITACIONAL"/>
        <s v="CONSTRUCCIÓN DE VÍAS DE COMUNICACIÓN"/>
        <s v="AMORTIZACIÓN DE LA DEUDA INTERNA CON INSTITUCIONES DE CRÉDITO"/>
        <s v="INTERESES DE LA DEUDA INTERNA CON INSTITUCIONES  DE CRÉDITO"/>
        <s v="COMBUSTIBLES, LUBRICANTES Y ADITIVOS"/>
        <s v="ARRENDAMIENTO DE MOBILIARIO Y EQUIPO DE ADMINISTRACIÓN, EDUCACIONAL Y RECREATIVO"/>
        <s v="ARRENDAMIENTO DE EQUIPO DE TRANSPORTE"/>
        <s v="SERVICIOS DE LIMPIEZA Y MANEJO DE DESECHOS"/>
        <s v="OTROS EQUIPOS"/>
        <s v="SOFTWARE"/>
        <s v="MATERIALES PARA EL REGISTRO E IDENTIFICACIÓN DE BIENES Y PERSONAS"/>
        <s v="SERVICIOS LEGALES, DE CONTABILIDAD, AUDITORÍA Y RELACIONADOS"/>
        <s v="TRANSFERENCIAS OTORGADAS A ENTIDADES PARAESTATALES NO EMPRESARIALES Y NO FINANCIERAS"/>
        <s v="PRODUCTOS ALIMENTICIOS PARA PERSONAS"/>
        <s v="OTROS ARRENDAMIENTOS"/>
        <s v="GASTOS DE CEREMONIAL"/>
        <s v="GASTOS DE ORDEN  SOCIAL Y CULTURAL"/>
        <s v="MATERIAL ELÉCTRICO Y ELECTRÓNICO"/>
        <s v="FERTILIZANTES, PESTICIDAS Y OTROS AGROQUÍMICOS"/>
        <s v="HERRAMIENTAS MENORES"/>
        <s v="INSTALACIÓN, REPARACIÓN Y MANTENIMIENTO DE MAQUINARIA, OTROS EQUIPOS Y HERRAMIENTA"/>
        <s v="SERVICIOS DE PROTECCIÓN Y SEGURIDAD"/>
        <s v="ARRENDAMIENTO DE MAQUINARIA, OTROS EQUIPOS Y HERRAMIENTAS"/>
        <s v="PRENDAS DE SEGURIDAD Y PROTECCIÓN PERSONAL"/>
        <s v="CEMENTO Y PRODUCTOS DE CONCRETO"/>
        <s v="OTROS MATERIALES Y ARTÍCULOS DE CONSTRUCCIÓN Y REPARACIÓN"/>
        <s v="MEDICINAS Y PRODUCTOS FARMACÉUTICOS"/>
        <s v="MATERIALES, ACCESORIOS Y SUMINISTROS MÉDICOS"/>
        <s v="SERVICIOS PROFESIONALES, CIENTÍFICOS Y TÉCNICOS INTEGRALES"/>
        <s v="INSTALACIÓN, REPARACIÓN Y MANTENIMIENTO DE EQUIPO E INSTRUMENTAL MÉDICO Y DE LABORATORIO"/>
        <s v="OTROS PRODUCTOS QUÍMICOS"/>
        <s v="TERRENOS"/>
        <s v="AYUDAS SOCIALES A PERSONAS"/>
        <s v="SERVICIOS FINANCIEROS Y BANCARIOS"/>
        <s v="SERVICIOS DE APOYO ADMINISTRATIVO, FOTOCOPIADO E IMPRESIÓN"/>
        <s v="SERVICIOS DE LA INDUSTRIA FÍLMICA, DEL SONIDO Y DEL VIDEO"/>
        <s v="SERVICIO DE CREACIÓN Y DIFUSIÓN DE CONTENIDO EXCLUSIVAMENTE A  TRAVÉS DE INTERNET"/>
        <s v="DIFUSIÓN POR RADIO, TELEVISIÓN Y OTROS MEDIOS DE MENSAJES SOBRE PROGRAMAS Y ACTIVIDADES GUBERNAMENTALES"/>
        <s v="PASAJES AÉREOS"/>
        <s v="VIÁTICOS EN EL PAÍS"/>
        <s v="AYUDAS SOCIALES A INSTITUCIONES SIN FINES DE LUCRO"/>
        <s v="SERVICIOS POSTALES Y TELEGRÁFICOS"/>
        <s v="SERVICIOS DE CONSULTORÍA ADMINISTRATIVA, PROCESOS, TÉCNICA Y EN TECNOLOGÍAS DE LA INFORMACIÓN"/>
        <s v="MUEBLES, EXCEPTO DE OFICINA Y ESTANTERÍA"/>
        <s v="OTROS MOBILIARIOS Y EQUIPOS DE ADMINISTRACIÓN"/>
        <s v="EJECUCIÓN DE PROYECTOS PRODUCTIVOS NO INCLUIDOS EN CONCEPTOS ANTERIORES DE ESTE CAPÍTULO"/>
        <s v="SERVICIOS DE COBRANZA, INVESTIGACIÓN CREDITICIA Y SIMILAR"/>
        <s v="CONSERVACIÓN Y MANTENIMIENTO MENOR DE INMUEBLES"/>
        <s v="DIVERSAS DEVOLUCIONES"/>
        <s v="PENAS, MULTAS, ACCESORIOS Y ACTUALIZACIONES"/>
        <s v="TRANSFERENCIAS A FIDEICOMISOS DE ENTIDADES FEDERATIVAS Y MUNICIPIOS"/>
        <s v="MATERIAL DE LIMPIEZA"/>
        <s v="PRODUCTOS MINERALES NO METÁLICOS"/>
        <s v="ARTÍCULOS METÁLICOS PARA LA CONSTRUCCIÓN"/>
        <s v="REFACCIONES Y ACCESORIOS MENORES DE EQUIPO DE TRANSPORTE"/>
        <s v="REFACCIONES Y ACCESORIOS MENORES DE MAQUINARIA Y OTROS EQUIPOS"/>
        <s v="TELEFONÍA TRADICIONAL"/>
        <s v="SERVICIOS DE TELECOMUNICACIONES Y SATÉLITES"/>
        <s v="ARRENDAMIENTO DE EDIFICIOS"/>
        <s v="SERVICIOS DE CAPACITACIÓN"/>
        <s v="SEGUROS DE RESPONSABILIDAD PATRIMONIAL Y FIANZAS"/>
        <s v="SEGURO DE BIENES PATRIMONIALES"/>
        <s v="COMISIONES POR VENTAS"/>
        <s v="REPARACIÓN Y MANTENIMIENTO DE EQUIPO DE TRANSPORTE"/>
        <s v="SERVICIOS DE CREATIVIDAD, PREPRODUCCIÓN Y PRODUCCIÓN DE PUBLICIDAD, EXCEPTO INTERNET"/>
        <s v="SERVICIOS FUNERARIOS Y DE CEMENTERIOS"/>
        <s v="IMPUESTOS Y DERECHOS"/>
        <s v="SENTENCIAS Y RESOLUCIONES POR AUTORIDAD COMPETENTE"/>
        <s v="DIVERSOS GASTOS POR INCIDENTE VIAL"/>
        <s v="SUELDOS BASE AL PERSONAL EVENTUAL"/>
        <s v="RETRIBUCIONES POR SERVICIOS DE CARÁCTER SOCIAL"/>
        <s v="PRIMAS VACACIONALES"/>
        <s v="GRATIFICACIÓN DE FIN DE AÑO"/>
        <s v="HORAS EXTRAORDINARIAS"/>
        <s v="COMPENSACIONES"/>
        <s v="CUOTAS AL IMSS POR ENFERMEDADES Y MATERNIDAD (Modalidad 38)"/>
        <s v="CUOTAS PARA LA VIVIENDA (IPEJAL 3%)"/>
        <s v="APORTACIONES AL SISTEMA DE RETIRO SEDAR"/>
        <s v="APORTACIONES AL SISTEMA DE RETIRO DE PENSIONES"/>
        <s v="APORTACIONES PARA SEGUROS"/>
        <s v="INDEMNIZACIONES"/>
        <s v="OTRAS PRESTACIONES SOCIALES Y ECONÓMICAS"/>
        <s v="IMPACTO AL SALARIO EN EL TRANSCURSO DEL AÑO"/>
        <s v="ESTÍMULOS"/>
        <s v="MATERIALES, ÚTILES Y EQUIPOS MENORES DE OFICINA"/>
        <s v="EQUIPO DE COMUNICACIÓN Y TELECOMUNICACIÓN"/>
        <s v="VESTUARIO Y UNIFORMES"/>
        <s v="MATRIALES Y SUMINISTROS PARA SEGURIDAD"/>
        <s v="PRENDAS DE PROTECCIÓN PARA SEGURIDAD PÚBLICA Y NACIONAL"/>
        <s v="SUBSIDIOS A LA PRODUCCIÓN"/>
        <s v="EQUIPO MÉDICO Y DE LABORATORIO"/>
        <s v="PRODUCTOS ALIMENTICIOS PARA ANIMALES"/>
        <s v="SERVICIOS DE JARDINERÍA Y FUMIGACIÓN"/>
        <s v="PRODUCTOS QUÍMICOS BÁSICOS"/>
        <s v="FIBRAS SINTÉTICAS, HULES PLÁSTICOS Y DERIVADOS"/>
        <s v="SERVICIOS DE DISEÑO, ARQUITECTURA, INGENIERÍA Y ACTIVIDADES RELACIONADAS"/>
        <s v="SERVICIOS DE VIGILANCIA"/>
        <s v="AYUDAS SOCIALES A INSTITUCIONES DE ENSEÑANZA"/>
        <s v="SERVICIOS DE INVESTIGACION CIENTIFICA Y DESARROLLO"/>
        <s v="PRODUCTOS QUÍMICOS, FARMACÉUTICOS Y DE LABORATORIO ADQUIRIDOS COMO MATERIA PRIMA"/>
        <s v="OTROS PRODUCTOS ADQUIRIDOS COMO MATERIA PRIMA"/>
        <s v="MATERIALES, ÚTILES Y EQUIPOS MENORES DE TECNOLOGÍAS DE LA INFORMACIÓN Y COMUNICACIONES"/>
        <s v="EQUIPO DE CÓMPUTO DE TECNOLOGÍAS DE LA INFORMACIÓN"/>
        <s v="LICENCIAS INFORMÁTICAS E INTELECTUALES"/>
        <s v="CONSTRUCCIÓN DE OBRAS PARA EL ABASTECIMIENTO DE AGUA, PETRÓLEO, GAS, ELECTRICIDAD Y TELECOMUNICACIONES"/>
      </sharedItems>
    </cacheField>
    <cacheField name="Codigo Destino" numFmtId="0">
      <sharedItems containsSemiMixedTypes="0" containsString="0" containsNumber="1" containsInteger="1" minValue="0" maxValue="2"/>
    </cacheField>
    <cacheField name="Concepto Destino" numFmtId="0">
      <sharedItems/>
    </cacheField>
    <cacheField name="Capitulo codigo" numFmtId="0">
      <sharedItems containsSemiMixedTypes="0" containsString="0" containsNumber="1" containsInteger="1" minValue="1000" maxValue="9000" count="7">
        <n v="3000"/>
        <n v="1000"/>
        <n v="6000"/>
        <n v="9000"/>
        <n v="2000"/>
        <n v="5000"/>
        <n v="4000"/>
      </sharedItems>
    </cacheField>
    <cacheField name="Capitulo nombre" numFmtId="0">
      <sharedItems count="8">
        <s v="SERVICIOS GENERALES"/>
        <s v="SERVICIOS PERSONALES"/>
        <s v="INVERSION PUBLICA"/>
        <s v="DEUDA PUBLICA"/>
        <s v="MATERIALES Y SUMINISTROS"/>
        <s v="BIENES MUEBLES, INMUEBLES E INTANGIBLES"/>
        <s v="TRANSFERENCIAS, ASIGNACIONES, SUBSIDIOS Y OTRAS AYUDAS"/>
        <s v="BANOBRAS INFRAESTRUCTURA" u="1"/>
      </sharedItems>
    </cacheField>
    <cacheField name="Origen (FF)" numFmtId="0">
      <sharedItems count="19">
        <s v="FORTASEG 2020 (APORTACIÓN FEDERAL)"/>
        <s v="RECURSOS FISCALES 2021"/>
        <s v="PARTICIPACIONES FEDERALES 2021"/>
        <s v="FONDO DE FORTALECIMIENTO MUNICIPAL 2021 (FORTAMUN)"/>
        <s v="SUCEDE 2020 (APORTACIÓN ESTATAL)"/>
        <s v="FONDO DE INFRAESTRUCTURA SOCIAL MUNICIPAL 2020 (FISM)"/>
        <s v="PROGRAMA EMERGENTE DE REACTIVACIÓN ECONOMICA - CEPE (APORTACIÓN ESTATAL ) 2020"/>
        <s v="PROGRAMA FONDO TALLERES 2020 (APORTACIÓN ESTATAL)"/>
        <s v="PARTICIPACIONES ESTATALES 2021"/>
        <s v="SUBSIDIO POLICÍA METROPOLITANA 2021 (APORTACIÓN ESTATAL)"/>
        <s v="PRODDER 2020 (APORTACIÓN FEDERAL)"/>
        <s v="FONDO DE FORTALECIMIENTO MUNICIPAL 2020 (FORTAMUN)"/>
        <s v="SUBSIDIO POLICÍA METROPOLITANA 2020 (APORTACIÓN ESTATAL)"/>
        <s v="ESTRATEGIA ALE 2020 (APORTACIÓN ESTATAL)"/>
        <s v="PROGRAMA BARRIOS DE PAZ 2020 (APORTACIÓN ESTATAL)"/>
        <s v="INTERVENCION PARA EL MANTO DE CUERPOS DE AGUA 2020 (APORTACIÓN ESTATAL)"/>
        <s v="EMPEDRADOS 2020 (APORTACIÓN ESTATAL)"/>
        <s v="BANOBRAS INFRAESTRUCTURA"/>
        <s v="FONDO DE INFRAESTRUCTURA SOCIAL MUNICIPAL 2021 (FISM)"/>
      </sharedItems>
    </cacheField>
    <cacheField name="Dependencia" numFmtId="0">
      <sharedItems count="18">
        <s v="TESORERÍA"/>
        <s v="OFICIALÍA MAYOR"/>
        <s v="COORDINACIÓN GENERAL DE SERVICIOS MUNICIPALES"/>
        <s v="COORDINACIÓN GENERAL DE INFRAESTRUCTURA Y SERVICIOS PÚBLICOS"/>
        <s v="SECRETARÍA GENERAL DEL AYUNTAMIENTO"/>
        <s v="COORDINACIÓN GENERAL DE GESTIÓN INTEGRAL DE LA CIUDAD"/>
        <s v="PRESIDENCIA MUNICIPAL"/>
        <s v="SINDICATURA"/>
        <s v="CENTRO DE ESTIMULACIÓN PARA PERSONAS CON DISCAPACIDAD INTELECTUAL (CENDI)"/>
        <s v="COMISARÍA DE LA POLICÍA PREVENTIVA MUNICIPAL"/>
        <s v="COORDINACIÓN GENERAL DE DESARROLLO ECONÓMICO Y COMBATE A LA DESIGUALDAD"/>
        <s v="INSTITUTO MUNICIPAL PARA EL MEJORAMIENTO DEL HABITAT"/>
        <s v="INSTITUTO DE CULTURA"/>
        <s v="CONSEJO MUNICIPAL DEL DEPORTE DE TLAJOMULCO"/>
        <s v="SISTEMA INTEGRAL PARA EL DESARROLLO DE LA FAMILIA"/>
        <s v="INSTITUTO MUNICIPAL DE LA MUJER TLAJOMULQUENSE"/>
        <s v="INSTITUTO DE ALTERNATIVAS PARA LOS JÓVENES"/>
        <s v="COORDINACIÓN GENERAL DE PARTICIPACIÓN CIUDADANA Y CONSTRUCCIÓN DE COMUNIDAD"/>
      </sharedItems>
    </cacheField>
    <cacheField name="Nombre programa" numFmtId="0">
      <sharedItems count="9">
        <s v="INNOVACIÓN EN LA ADMINISTRACIÓN PÚBLICA"/>
        <s v="CALIDAD EN LOS SERVICIOS PÚBLICOS E INFRAESTRUCTURA"/>
        <s v="GESTIÓN SOSTENIBLE DE LA CIUDAD"/>
        <s v="CULTURA DE PAZ Y DERECHOS HUMANOS (TRANSVERSAL)"/>
        <s v="CIUDAD CULTA, RECREATIVA Y PARTICIPATIVA"/>
        <s v="SEGURIDAD Y POLÍTICA DE PREVENCIÓN"/>
        <s v="DESARROLLO ECONÓMICO"/>
        <s v="DESARROLLO SUSTENTABLE DE LA CIUDAD"/>
        <s v="POLÍTICA INTEGRAL DEL AGUA"/>
      </sharedItems>
    </cacheField>
    <cacheField name="Proyecto" numFmtId="0">
      <sharedItems count="59">
        <s v="RECURSOS FEDERALES RECIBIDOS"/>
        <s v="SERVICIOS CONTRATADOS"/>
        <s v="SERVICIO DE MANTENIMIENTO DE ALUMBRADO PÚBLICO"/>
        <s v="OBRAS DE INFRAESTRUCTURA MUNICIPAL"/>
        <s v="RECURSOS RECAUDADOS DE MANERA EFICIENTE PROGRAMADOS"/>
        <s v="BIENES ADQUIRIDOS"/>
        <s v="SERVICIO DE UNIDADES MOVILES ARRENDADAS"/>
        <s v="RECOLECCION DE RESIDUOS SOLIDOS  URBANOS"/>
        <s v="ATENCION A EMERGENCIAS Y SERVICIOS PUBLICOS MUNICIPALES ENTREGADOS"/>
        <s v="SISTEMAS INFORMATICOS MODERNIZADOS RECIBIDOS"/>
        <s v="DEFENSORÍA LEGAL"/>
        <s v="ATENCIÓN PARA PERSONAS CON DISCAPACIDAD INTELECTUAL"/>
        <s v="SERVICIOS DE ALIMENTOS"/>
        <s v="SACRIFICIO DE BOVINOS Y PORCINOS EN EL RASTRO MUNICIPAL"/>
        <s v="SERVICIO DE MANTENIMIENTO EN LOS ESPACIOS PÚBLICOS"/>
        <s v="SERVICIO DE RECOLECCIÓN DE MALEZA"/>
        <s v="SERVICIOS DE PODA Y TALA"/>
        <s v="SERVICIO DE BACHEO"/>
        <s v="SERVICIO DE BALIZAMIENTO Y SEÑALETICA"/>
        <s v="SERVICIOS MÉDICOS DE CALIDAD"/>
        <s v="QUEMAS AGRICOLAS E INCENDIOS FORESTALES PREVENIDOS"/>
        <s v="INDUSTRIAS REGULADAS"/>
        <s v="CARTA DE RESIDENCIA Y/O PROCEDENCIA"/>
        <s v="ACTAS DE INSTALACIÓN DE MESAS DE PAZ"/>
        <s v="PROGRAMA DE ECONOMÍA SOLIDARIA TLAJOMULCO"/>
        <s v="CONDONACIÓN Y/O REDUCCIÓN DE SANCIONES"/>
        <s v="PROGRAMAS SOCIALES MUNICIPALES EVALUADOS DE MANERA INTERNA Y EXTERNA"/>
        <s v="SERVIDORES PUBLCIOS MUNICIPALES CAPACITADOS"/>
        <s v="UNIDADES RESPONSABLES DE GASTO EVALUADAS"/>
        <s v="APOYO ECONÓMICO A PERSONAS FÍSICAS, ASOCIACIONES E INSTITUCIONES SIN FINES DE LUCRO"/>
        <s v="PROYECTO DE PRESUPUESTO"/>
        <s v="ADMINISTRACIÓN CENTRAL DE PROTECCIÓN CIVIL Y BOMBEROS"/>
        <s v="EQUIPO Y HERRAMIENTA MANUAL"/>
        <s v="EQUIPOS DE PROTECCIÓN PERSONAL PARA ELEMENTOS DE PCYB"/>
        <s v="CAPACITACIÓN"/>
        <s v="EQUIPAMIENTO"/>
        <s v="APOYO A TRADICIONES"/>
        <s v="CONTROL DE FELINOS, CANINOS Y VIDA SILVESTRE EN EL MUNICIPIO"/>
        <s v="LABORATORIO URBANO Y VIVIENDA"/>
        <s v="SUMINISTRO DE AGUA"/>
        <s v="POLITICA CULTURAL DE TLAJOMULCO DE ZUÑIGA"/>
        <s v="ACTIVIDADES DEPORTIVAS Y RECREATIVAS EN EL MUNICIPIO"/>
        <s v="SISTEMA INTEGRAL PARA EL DESARROLLO DE LA FAMILIA"/>
        <s v="ATENCION A MUJERES DEL MUNICIPIO"/>
        <s v="PROGRAMAS Y ACCIONES CULTURALES, RECREATIVOS Y DEPORTIVAS"/>
        <s v="ADMINISTRACIÓN GENERAL DE LA COORDINACIÓN GENERAL DE PARTICIPACIÓN CIUDADANA Y CONSTRUCCIÓN DE COMUN"/>
        <s v="APOYO A INSTITUCIONES EDUCATIVAS"/>
        <s v="APOYO A LAS AGENCIAS Y DELEGACIONES DEL MUNICIPIO"/>
        <s v="APOYO A LAS JEFAS DE FAMILIA"/>
        <s v="APOYO A LOS ADULTOS MAYORES"/>
        <s v="BECAS  A ESTUDIANTES"/>
        <s v="MOCHILAS Y ÚTILES ESCOLARES"/>
        <s v="UNIFORMES ESCOLARES"/>
        <s v="ADMINISTRACIÓN DEL DESPACHO"/>
        <s v="EVENTOS DE LA COORDINACIÓN GENERAL DE DESARROLLO ECONÓMICO"/>
        <s v="CAL AGRÍCOLA"/>
        <s v="INDEMINIZACIÓN AL PRODUCTOR GANADERO"/>
        <s v="PAQUETE AGROECOLÓGICO"/>
        <s v="INFRAESTRUCTURA TECNOLOGICA ENTREGADA"/>
      </sharedItems>
    </cacheField>
    <cacheField name="Centro costos" numFmtId="0">
      <sharedItems count="38">
        <s v="DIRECCIÓN GENERAL DE INGRESOS"/>
        <s v="DIRECCIÓN GENERAL DE ADMINISTRACIÓN"/>
        <s v="DIRECCIÓN DE ALUMBRADO PÚBLICO"/>
        <s v="DIRECCIÓN GENERAL DE LICITACIÓN Y NORMAT"/>
        <s v="DIRECCIÓN GENERAL DE PROTECCIÓN CIVIL Y"/>
        <s v="DIRECCIÓN DE ASEO PÚBLICO"/>
        <s v="DIRECCION GENERAL DE INNOVACION GUBERNAM"/>
        <s v="DESPACHO DE LA SINDICATURA"/>
        <s v="CENTRO DE ESTIMULACIÓN PARA PERSONAS CON"/>
        <s v="DIRECCIÓN GENERAL DE RELACIONES PÚBLICAS"/>
        <s v="DIRECCIÓN DE RASTRO"/>
        <s v="DIRECCIÓN GENERAL DE MANTENIMIENTO DE ES"/>
        <s v="DIRECCIÓN GENERAL DE MANTENIMIENTO URBAN"/>
        <s v="DIRECCIÓN GENERAL DE SERVICIOS MÉDICOS M"/>
        <s v="DIRECCIÓN DE PROYECTO CAJITITLAN"/>
        <s v="DIRECCIÓN GENERAL DE PROTECCIÓN Y SUSTEN"/>
        <s v="DESPACHO DE LA SECRETARÍA GENERAL"/>
        <s v="DIRECCIÓN GENERAL DE CULTURA DE PAZ"/>
        <s v="DIRECIÓN DE ACUERDOS Y SEGUIMIENTO"/>
        <s v="DESPACHO DE LA JEFATURA DE GABINETE"/>
        <s v="DIRECCION GENERAL DE COMUNICACION SOCIAL"/>
        <s v="SECRETARÍA PARTICULAR DE PRESIDENCIA"/>
        <s v="COMISARÍA DE LA POLICÍA PREVENTIVA MUNIC"/>
        <s v="DIRECCIÓN GENERAL DE TURISMO"/>
        <s v="UNIDAD DE ACOPIO Y SALUD ANIMAL MUNICIPA"/>
        <s v="DIRECCIÓN GENERAL DE LABORATORIO URBANO"/>
        <s v="DIRECCIÓN GENERAL DE VIVIENDA"/>
        <s v="DIRECCIÓN GENERAL DE AGUA POTABLE Y SANE"/>
        <s v="INSTITUTO DE CULTURA"/>
        <s v="CONSEJO MUNICIPAL DEL DEPORTE DE TLAJOMU"/>
        <s v="SISTEMA INTEGRAL PARA EL DESARROLLO DE L"/>
        <s v="INSTITUTO MUNICIPAL DE LA MUJER TLAJOMUL"/>
        <s v="INSTITUTO DE ALTERNATIVAS PARA LOS JÓVEN"/>
        <s v="DESPACHO DE LA COORDINACIÓN GENERAL DE P"/>
        <s v="DIRECCIÓN DE AGENCIAS Y DELEGACIONES"/>
        <s v="DIRECCIÓN GENERAL DE PROGRAMAS SOCIALES"/>
        <s v="DESPACHO DE LA COORDINACIÓN GENERAL DE D"/>
        <s v="DIRECCIÓN GENERAL DE DESARROLLO RURAL"/>
      </sharedItems>
    </cacheField>
    <cacheField name="Importe Ajustado" numFmtId="0">
      <sharedItems containsSemiMixedTypes="0" containsString="0" containsNumber="1" minValue="0" maxValue="623086171.60000002"/>
    </cacheField>
    <cacheField name="Presupuestado" numFmtId="0">
      <sharedItems containsSemiMixedTypes="0" containsString="0" containsNumber="1" minValue="0" maxValue="623086171.60000002"/>
    </cacheField>
    <cacheField name="Pre-Comprometido" numFmtId="0">
      <sharedItems containsSemiMixedTypes="0" containsString="0" containsNumber="1" minValue="-46400" maxValue="53335282.609999999"/>
    </cacheField>
    <cacheField name="Comprometido" numFmtId="0">
      <sharedItems containsSemiMixedTypes="0" containsString="0" containsNumber="1" minValue="0" maxValue="53335282.609999999"/>
    </cacheField>
    <cacheField name="Devengado" numFmtId="0">
      <sharedItems containsSemiMixedTypes="0" containsString="0" containsNumber="1" minValue="0" maxValue="52197394.969999999"/>
    </cacheField>
    <cacheField name="Ejercido" numFmtId="0">
      <sharedItems containsSemiMixedTypes="0" containsString="0" containsNumber="1" minValue="0" maxValue="52194475.07"/>
    </cacheField>
    <cacheField name="Pagado" numFmtId="0">
      <sharedItems containsSemiMixedTypes="0" containsString="0" containsNumber="1" minValue="0" maxValue="52194475.07"/>
    </cacheField>
    <cacheField name="Disponible/Subejercicio" numFmtId="4">
      <sharedItems containsSemiMixedTypes="0" containsString="0" containsNumber="1" minValue="-24353641.449999999" maxValue="597083607.75"/>
    </cacheField>
    <cacheField name="Transferencia Origen" numFmtId="4">
      <sharedItems containsSemiMixedTypes="0" containsString="0" containsNumber="1" minValue="0" maxValue="21985422.440000001"/>
    </cacheField>
    <cacheField name="Transferencia Destino" numFmtId="4">
      <sharedItems containsSemiMixedTypes="0" containsString="0" containsNumber="1" minValue="0" maxValue="28886991.960000001"/>
    </cacheField>
    <cacheField name="Ampiación" numFmtId="4">
      <sharedItems containsSemiMixedTypes="0" containsString="0" containsNumber="1" minValue="-2402018.9499999899" maxValue="24391695.689999998"/>
    </cacheField>
    <cacheField name="Montos 1ra Ampliación" numFmtId="4">
      <sharedItems containsMixedTypes="1" containsNumber="1" minValue="0" maxValue="8780993.6300000008"/>
    </cacheField>
    <cacheField name="Nuevo Importe ajustado" numFmtId="4">
      <sharedItems containsSemiMixedTypes="0" containsString="0" containsNumber="1" minValue="0" maxValue="620763782.24000001"/>
    </cacheField>
    <cacheField name="Ampliación" numFmtId="0">
      <sharedItems containsString="0" containsBlank="1" containsNumber="1" containsInteger="1" minValue="0" maxValue="0"/>
    </cacheField>
    <cacheField name="Ampliación por transferencia" numFmtId="0">
      <sharedItems containsString="0" containsBlank="1" containsNumber="1" containsInteger="1" minValue="0" maxValue="1478180"/>
    </cacheField>
    <cacheField name="Disminución" numFmtId="0">
      <sharedItems containsString="0" containsBlank="1" containsNumber="1" containsInteger="1" minValue="0" maxValue="0"/>
    </cacheField>
    <cacheField name="Disminución por transferencia" numFmtId="0">
      <sharedItems containsString="0" containsBlank="1" containsNumber="1" containsInteger="1" minValue="0" maxValue="1530000"/>
    </cacheField>
    <cacheField name="Ajuste por" numFmtId="0">
      <sharedItems containsString="0" containsBlank="1" containsNumber="1" containsInteger="1" minValue="-1530000" maxValue="147818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4">
  <r>
    <s v="2.5-03-2004_21819011_2139210"/>
    <s v="2.5-03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0"/>
    <x v="0"/>
    <x v="0"/>
    <x v="0"/>
    <x v="0"/>
    <n v="0"/>
    <n v="0"/>
    <n v="925294.99"/>
    <n v="925294.99"/>
    <n v="925294.99"/>
    <n v="925294.99"/>
    <n v="925294.99"/>
    <n v="-925294.99"/>
    <n v="0"/>
    <n v="0"/>
    <n v="925294.99"/>
    <e v="#REF!"/>
    <n v="925294.99"/>
    <n v="0"/>
    <n v="0"/>
    <n v="0"/>
    <n v="0"/>
    <n v="0"/>
  </r>
  <r>
    <s v="1.1-00-2105_21822012_21111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100"/>
    <s v="REMUNERACIONES AL PERSONAL DE CARACTER PERMANENTE"/>
    <n v="1110"/>
    <s v="SERVICIOS PERSONALES"/>
    <x v="1"/>
    <x v="1"/>
    <n v="0"/>
    <s v="SIN DESCRIPCIÓN PARA DESTINOS 00"/>
    <x v="1"/>
    <x v="1"/>
    <x v="1"/>
    <x v="1"/>
    <x v="0"/>
    <x v="1"/>
    <x v="1"/>
    <n v="10457405.279999999"/>
    <n v="10457405.279999999"/>
    <n v="1216730.7"/>
    <n v="1216730.7"/>
    <n v="1216730.7"/>
    <n v="1216730.7"/>
    <n v="1216730.7"/>
    <n v="9240674.5800000001"/>
    <n v="0"/>
    <n v="0"/>
    <n v="0"/>
    <e v="#REF!"/>
    <n v="10457405.279999999"/>
    <n v="0"/>
    <n v="0"/>
    <n v="0"/>
    <n v="0"/>
    <n v="0"/>
  </r>
  <r>
    <s v="1.5-01-2105_21822012_2111310"/>
    <s v="1.5-01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100"/>
    <s v="REMUNERACIONES AL PERSONAL DE CARACTER PERMANENTE"/>
    <n v="1130"/>
    <s v="SERVICIOS PERSONALES"/>
    <x v="2"/>
    <x v="2"/>
    <n v="0"/>
    <s v="SIN DESCRIPCIÓN PARA DESTINOS 00"/>
    <x v="1"/>
    <x v="1"/>
    <x v="2"/>
    <x v="1"/>
    <x v="0"/>
    <x v="1"/>
    <x v="1"/>
    <n v="623086171.60000002"/>
    <n v="623086171.60000002"/>
    <n v="26002563.850000001"/>
    <n v="26002563.850000001"/>
    <n v="26002563.850000001"/>
    <n v="25958683.73"/>
    <n v="25958683.73"/>
    <n v="597083607.75"/>
    <n v="0"/>
    <n v="0"/>
    <n v="-2322389.36"/>
    <e v="#REF!"/>
    <n v="620763782.24000001"/>
    <n v="0"/>
    <n v="0"/>
    <n v="0"/>
    <n v="0"/>
    <n v="0"/>
  </r>
  <r>
    <s v="1.1-00-2105_21822012_21113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100"/>
    <s v="REMUNERACIONES AL PERSONAL DE CARACTER PERMANENTE"/>
    <n v="1130"/>
    <s v="SERVICIOS PERSONALES"/>
    <x v="2"/>
    <x v="2"/>
    <n v="0"/>
    <s v="SIN DESCRIPCIÓN PARA DESTINOS 00"/>
    <x v="1"/>
    <x v="1"/>
    <x v="1"/>
    <x v="1"/>
    <x v="0"/>
    <x v="1"/>
    <x v="1"/>
    <n v="27843753.52"/>
    <n v="27843753.52"/>
    <n v="52197394.969999999"/>
    <n v="52197394.969999999"/>
    <n v="52197394.969999999"/>
    <n v="52194475.07"/>
    <n v="52194475.07"/>
    <n v="-24353641.449999999"/>
    <n v="0"/>
    <n v="0"/>
    <n v="24391695.689999998"/>
    <e v="#REF!"/>
    <n v="52235449.209999993"/>
    <n v="0"/>
    <n v="0"/>
    <n v="0"/>
    <n v="0"/>
    <n v="0"/>
  </r>
  <r>
    <s v="2.5-02-2107_21631016_2131110"/>
    <s v="2.5-02-21"/>
    <s v="Si"/>
    <x v="0"/>
    <x v="0"/>
    <x v="0"/>
    <x v="0"/>
    <x v="0"/>
    <x v="0"/>
    <s v="E"/>
    <s v="Actividades del sector público, que realiza en for"/>
    <s v="07_21"/>
    <n v="6"/>
    <n v="31"/>
    <s v="016_21"/>
    <x v="0"/>
    <n v="3100"/>
    <s v="SERVICIOS BASICOS"/>
    <n v="3110"/>
    <s v="SERVICIOS GENERALES"/>
    <x v="3"/>
    <x v="3"/>
    <n v="0"/>
    <s v="SIN DESCRIPCIÓN PARA DESTINOS 00"/>
    <x v="0"/>
    <x v="0"/>
    <x v="3"/>
    <x v="2"/>
    <x v="1"/>
    <x v="2"/>
    <x v="2"/>
    <n v="69000000"/>
    <n v="69000000"/>
    <n v="12640815.960000001"/>
    <n v="12640815.960000001"/>
    <n v="5760824"/>
    <n v="5760824"/>
    <n v="5760824"/>
    <n v="56359184.039999999"/>
    <n v="0"/>
    <n v="0"/>
    <n v="0"/>
    <e v="#REF!"/>
    <n v="69000000"/>
    <n v="0"/>
    <n v="0"/>
    <n v="0"/>
    <n v="0"/>
    <n v="0"/>
  </r>
  <r>
    <s v="2.5-02-2118_21260038_2161210"/>
    <s v="2.5-02-21"/>
    <s v="Si"/>
    <x v="0"/>
    <x v="0"/>
    <x v="0"/>
    <x v="0"/>
    <x v="0"/>
    <x v="0"/>
    <s v="K"/>
    <s v="Proyectos de inversión sujetos a registro en la Ca"/>
    <s v="18_21"/>
    <n v="2"/>
    <n v="60"/>
    <s v="038_21"/>
    <x v="1"/>
    <n v="6100"/>
    <s v="OBRA PUBLICA EN BIENES DE DOMINIO PUBLICO"/>
    <n v="6120"/>
    <s v="INVERSIÓN PÚBLICA"/>
    <x v="4"/>
    <x v="4"/>
    <n v="0"/>
    <s v="SIN DESCRIPCIÓN PARA DESTINOS 00"/>
    <x v="2"/>
    <x v="2"/>
    <x v="3"/>
    <x v="3"/>
    <x v="2"/>
    <x v="3"/>
    <x v="3"/>
    <n v="60000000"/>
    <n v="60000000"/>
    <n v="0"/>
    <n v="0"/>
    <n v="0"/>
    <n v="0"/>
    <n v="0"/>
    <n v="60000000"/>
    <n v="0"/>
    <n v="0"/>
    <n v="0"/>
    <e v="#REF!"/>
    <n v="60000000"/>
    <n v="0"/>
    <n v="0"/>
    <n v="0"/>
    <n v="0"/>
    <n v="0"/>
  </r>
  <r>
    <s v="2.5-02-2118_21260038_2161510"/>
    <s v="2.5-02-21"/>
    <s v="Si"/>
    <x v="0"/>
    <x v="0"/>
    <x v="0"/>
    <x v="0"/>
    <x v="0"/>
    <x v="0"/>
    <s v="K"/>
    <s v="Proyectos de inversión sujetos a registro en la Ca"/>
    <s v="18_21"/>
    <n v="2"/>
    <n v="60"/>
    <s v="038_21"/>
    <x v="1"/>
    <n v="6100"/>
    <s v="OBRA PUBLICA EN BIENES DE DOMINIO PUBLICO"/>
    <n v="6150"/>
    <s v="INVERSIÓN PÚBLICA"/>
    <x v="5"/>
    <x v="5"/>
    <n v="0"/>
    <s v="SIN DESCRIPCIÓN PARA DESTINOS 00"/>
    <x v="2"/>
    <x v="2"/>
    <x v="3"/>
    <x v="3"/>
    <x v="2"/>
    <x v="3"/>
    <x v="3"/>
    <n v="1292049"/>
    <n v="1292049"/>
    <n v="0"/>
    <n v="0"/>
    <n v="0"/>
    <n v="0"/>
    <n v="0"/>
    <n v="1292049"/>
    <n v="0"/>
    <n v="0"/>
    <n v="0"/>
    <e v="#REF!"/>
    <n v="1292049"/>
    <n v="0"/>
    <n v="0"/>
    <n v="0"/>
    <n v="0"/>
    <n v="0"/>
  </r>
  <r>
    <s v="2.5-02-2104_21820011_2191110"/>
    <s v="2.5-02-21"/>
    <s v="Si"/>
    <x v="0"/>
    <x v="0"/>
    <x v="0"/>
    <x v="0"/>
    <x v="0"/>
    <x v="0"/>
    <s v="M"/>
    <s v="Actividades de apoyo administrativo desarrolladas "/>
    <s v="04_21"/>
    <n v="8"/>
    <n v="20"/>
    <s v="011_21"/>
    <x v="2"/>
    <n v="9100"/>
    <s v="AMORTIZACION DE LA DEUDA PUBLICA"/>
    <n v="9110"/>
    <s v="DEUDA  PÚBLICA"/>
    <x v="6"/>
    <x v="6"/>
    <n v="0"/>
    <s v="SIN DESCRIPCIÓN PARA DESTINOS 00"/>
    <x v="3"/>
    <x v="3"/>
    <x v="3"/>
    <x v="0"/>
    <x v="0"/>
    <x v="4"/>
    <x v="0"/>
    <n v="29861444.02"/>
    <n v="29861444.02"/>
    <n v="2633386.59"/>
    <n v="2633386.59"/>
    <n v="2633386.59"/>
    <n v="2633386.59"/>
    <n v="2633386.59"/>
    <n v="27228057.43"/>
    <n v="0"/>
    <n v="0"/>
    <n v="0"/>
    <e v="#REF!"/>
    <n v="29861444.02"/>
    <n v="0"/>
    <n v="0"/>
    <n v="0"/>
    <n v="0"/>
    <n v="0"/>
  </r>
  <r>
    <s v="2.5-02-2104_21820011_2192110"/>
    <s v="2.5-02-21"/>
    <s v="Si"/>
    <x v="0"/>
    <x v="0"/>
    <x v="0"/>
    <x v="0"/>
    <x v="0"/>
    <x v="0"/>
    <s v="M"/>
    <s v="Actividades de apoyo administrativo desarrolladas "/>
    <s v="04_21"/>
    <n v="8"/>
    <n v="20"/>
    <s v="011_21"/>
    <x v="2"/>
    <n v="9200"/>
    <s v="INTERESES DE LA DEUDA PUBLICA"/>
    <n v="9210"/>
    <s v="DEUDA  PÚBLICA"/>
    <x v="7"/>
    <x v="7"/>
    <n v="0"/>
    <s v="SIN DESCRIPCIÓN PARA DESTINOS 00"/>
    <x v="3"/>
    <x v="3"/>
    <x v="3"/>
    <x v="0"/>
    <x v="0"/>
    <x v="4"/>
    <x v="0"/>
    <n v="20000000"/>
    <n v="20000000"/>
    <n v="1391698.89"/>
    <n v="1391698.89"/>
    <n v="1391698.89"/>
    <n v="1391698.89"/>
    <n v="1391698.89"/>
    <n v="18608301.109999999"/>
    <n v="0"/>
    <n v="0"/>
    <n v="0"/>
    <e v="#REF!"/>
    <n v="20000000"/>
    <n v="0"/>
    <n v="0"/>
    <n v="0"/>
    <n v="0"/>
    <n v="0"/>
  </r>
  <r>
    <s v="2.5-02-2105_21821012_2126111"/>
    <s v="2.5-02-21"/>
    <s v="Si"/>
    <x v="0"/>
    <x v="0"/>
    <x v="0"/>
    <x v="0"/>
    <x v="0"/>
    <x v="0"/>
    <s v="M"/>
    <s v="Actividades de apoyo administrativo desarrolladas "/>
    <s v="05_21"/>
    <n v="8"/>
    <n v="21"/>
    <s v="012_21"/>
    <x v="0"/>
    <n v="2600"/>
    <s v="COMBUSTIBLES, LUBRICANTES Y ADITIVOS"/>
    <n v="2610"/>
    <s v="MATERIALES Y SUMINISTROS"/>
    <x v="8"/>
    <x v="8"/>
    <n v="1"/>
    <s v="COMISARÍA DE LA POLICÍA"/>
    <x v="4"/>
    <x v="4"/>
    <x v="3"/>
    <x v="1"/>
    <x v="0"/>
    <x v="5"/>
    <x v="1"/>
    <n v="26500000"/>
    <n v="26500000"/>
    <n v="3269901.65"/>
    <n v="3269901.66"/>
    <n v="3237116.57"/>
    <n v="2866159.4"/>
    <n v="2866159.4"/>
    <n v="23230098.350000001"/>
    <n v="0"/>
    <n v="0"/>
    <n v="0"/>
    <e v="#REF!"/>
    <n v="26500000"/>
    <n v="0"/>
    <n v="0"/>
    <n v="0"/>
    <n v="0"/>
    <n v="0"/>
  </r>
  <r>
    <s v="2.5-02-2105_21821012_2126112"/>
    <s v="2.5-02-21"/>
    <s v="Si"/>
    <x v="0"/>
    <x v="0"/>
    <x v="0"/>
    <x v="0"/>
    <x v="0"/>
    <x v="0"/>
    <s v="M"/>
    <s v="Actividades de apoyo administrativo desarrolladas "/>
    <s v="05_21"/>
    <n v="8"/>
    <n v="21"/>
    <s v="012_21"/>
    <x v="0"/>
    <n v="2600"/>
    <s v="COMBUSTIBLES, LUBRICANTES Y ADITIVOS"/>
    <n v="2610"/>
    <s v="MATERIALES Y SUMINISTROS"/>
    <x v="8"/>
    <x v="8"/>
    <n v="2"/>
    <s v="PROTECCIÓN CIVIL Y SERVICIOS MÉDICOS"/>
    <x v="4"/>
    <x v="4"/>
    <x v="3"/>
    <x v="1"/>
    <x v="0"/>
    <x v="5"/>
    <x v="1"/>
    <n v="10000000"/>
    <n v="10000000"/>
    <n v="1550604.18"/>
    <n v="1550604.22"/>
    <n v="1329576.78"/>
    <n v="1228110.8899999999"/>
    <n v="1228110.8899999999"/>
    <n v="8449395.8200000003"/>
    <n v="0"/>
    <n v="0"/>
    <n v="0"/>
    <e v="#REF!"/>
    <n v="10000000"/>
    <n v="0"/>
    <n v="0"/>
    <n v="0"/>
    <n v="0"/>
    <n v="0"/>
  </r>
  <r>
    <s v="2.5-02-2105_21821012_2132310"/>
    <s v="2.5-02-21"/>
    <s v="Si"/>
    <x v="0"/>
    <x v="0"/>
    <x v="0"/>
    <x v="0"/>
    <x v="0"/>
    <x v="0"/>
    <s v="M"/>
    <s v="Actividades de apoyo administrativo desarrolladas "/>
    <s v="05_21"/>
    <n v="8"/>
    <n v="21"/>
    <s v="012_21"/>
    <x v="0"/>
    <n v="3200"/>
    <s v="SERVICIOS DE ARRENDAMIENTO"/>
    <n v="3230"/>
    <s v="SERVICIOS GENERALES"/>
    <x v="9"/>
    <x v="9"/>
    <n v="0"/>
    <s v="SIN DESCRIPCIÓN PARA DESTINOS 00"/>
    <x v="0"/>
    <x v="0"/>
    <x v="3"/>
    <x v="1"/>
    <x v="0"/>
    <x v="5"/>
    <x v="1"/>
    <n v="2600000"/>
    <n v="2600000"/>
    <n v="2599995.75"/>
    <n v="0"/>
    <n v="0"/>
    <n v="0"/>
    <n v="0"/>
    <n v="4.25"/>
    <n v="0"/>
    <n v="0"/>
    <n v="0"/>
    <e v="#REF!"/>
    <n v="2600000"/>
    <n v="0"/>
    <n v="0"/>
    <n v="0"/>
    <n v="0"/>
    <n v="0"/>
  </r>
  <r>
    <s v="2.5-02-2105_21821012_2132510"/>
    <s v="2.5-02-21"/>
    <s v="Si"/>
    <x v="0"/>
    <x v="0"/>
    <x v="0"/>
    <x v="0"/>
    <x v="0"/>
    <x v="0"/>
    <s v="M"/>
    <s v="Actividades de apoyo administrativo desarrolladas "/>
    <s v="05_21"/>
    <n v="8"/>
    <n v="21"/>
    <s v="012_21"/>
    <x v="0"/>
    <n v="3200"/>
    <s v="SERVICIOS DE ARRENDAMIENTO"/>
    <n v="3250"/>
    <s v="SERVICIOS GENERALES"/>
    <x v="10"/>
    <x v="10"/>
    <n v="0"/>
    <s v="SIN DESCRIPCIÓN PARA DESTINOS 00"/>
    <x v="0"/>
    <x v="0"/>
    <x v="3"/>
    <x v="1"/>
    <x v="0"/>
    <x v="5"/>
    <x v="1"/>
    <n v="19000000"/>
    <n v="19000000"/>
    <n v="3645036.62"/>
    <n v="3645036.62"/>
    <n v="0"/>
    <n v="0"/>
    <n v="0"/>
    <n v="15354963.379999999"/>
    <n v="0"/>
    <n v="0"/>
    <n v="0"/>
    <e v="#REF!"/>
    <n v="19000000"/>
    <n v="0"/>
    <n v="0"/>
    <n v="0"/>
    <n v="0"/>
    <n v="0"/>
  </r>
  <r>
    <s v="2.5-02-2102_21615008_2132510"/>
    <s v="2.5-02-21"/>
    <s v="Si"/>
    <x v="0"/>
    <x v="0"/>
    <x v="1"/>
    <x v="1"/>
    <x v="1"/>
    <x v="1"/>
    <s v="R"/>
    <s v="Solamente actividades específicas, distintas a las"/>
    <s v="02_21"/>
    <n v="6"/>
    <n v="15"/>
    <s v="008_21"/>
    <x v="0"/>
    <n v="3200"/>
    <s v="SERVICIOS DE ARRENDAMIENTO"/>
    <n v="3250"/>
    <s v="SERVICIOS GENERALES"/>
    <x v="10"/>
    <x v="10"/>
    <n v="0"/>
    <s v="SIN DESCRIPCIÓN PARA DESTINOS 00"/>
    <x v="0"/>
    <x v="0"/>
    <x v="3"/>
    <x v="4"/>
    <x v="1"/>
    <x v="6"/>
    <x v="4"/>
    <n v="7000000"/>
    <n v="7000000"/>
    <n v="5448473.5999999996"/>
    <n v="5402073.5999999996"/>
    <n v="0"/>
    <n v="0"/>
    <n v="0"/>
    <n v="1551526.4000000004"/>
    <n v="0"/>
    <n v="0"/>
    <n v="0"/>
    <e v="#REF!"/>
    <n v="7000000"/>
    <n v="0"/>
    <n v="0"/>
    <n v="0"/>
    <n v="0"/>
    <n v="0"/>
  </r>
  <r>
    <s v="2.5-02-2111_21649027_2135810"/>
    <s v="2.5-02-21"/>
    <s v="Si"/>
    <x v="1"/>
    <x v="1"/>
    <x v="2"/>
    <x v="2"/>
    <x v="2"/>
    <x v="2"/>
    <s v="E"/>
    <s v="Actividades del sector público, que realiza en for"/>
    <s v="11_21"/>
    <n v="6"/>
    <n v="49"/>
    <s v="027_21"/>
    <x v="0"/>
    <n v="3500"/>
    <s v="SERVICIOS DE INSTALACION, REPARACION, MANTENIMIENTO Y CONSERVACION"/>
    <n v="3580"/>
    <s v="SERVICIOS GENERALES"/>
    <x v="11"/>
    <x v="11"/>
    <n v="0"/>
    <s v="SIN DESCRIPCIÓN PARA DESTINOS 00"/>
    <x v="0"/>
    <x v="0"/>
    <x v="3"/>
    <x v="5"/>
    <x v="1"/>
    <x v="7"/>
    <x v="5"/>
    <n v="100000000"/>
    <n v="100000000"/>
    <n v="18577531.550000001"/>
    <n v="18577531.550000001"/>
    <n v="18577531.550000001"/>
    <n v="8935822.3800000008"/>
    <n v="8935822.3800000008"/>
    <n v="81422468.450000003"/>
    <n v="0"/>
    <n v="0"/>
    <n v="0"/>
    <e v="#REF!"/>
    <n v="100000000"/>
    <n v="0"/>
    <n v="0"/>
    <n v="0"/>
    <n v="0"/>
    <n v="0"/>
  </r>
  <r>
    <s v="2.5-02-2101_2184003_2156910"/>
    <s v="2.5-02-21"/>
    <s v="Si"/>
    <x v="2"/>
    <x v="2"/>
    <x v="3"/>
    <x v="3"/>
    <x v="3"/>
    <x v="3"/>
    <s v="E"/>
    <s v="Actividades del sector público, que realiza en for"/>
    <s v="01_21"/>
    <n v="8"/>
    <n v="4"/>
    <s v="003_21"/>
    <x v="1"/>
    <n v="5600"/>
    <s v="MAQUINARIA, OTROS EQUIPOS Y HERRAMIENTAS"/>
    <n v="5690"/>
    <s v="BIENES MUEBLES, INMUEBLES E INTANGIBLES"/>
    <x v="12"/>
    <x v="12"/>
    <n v="0"/>
    <s v="SIN DESCRIPCIÓN PARA DESTINOS 00"/>
    <x v="5"/>
    <x v="5"/>
    <x v="3"/>
    <x v="6"/>
    <x v="0"/>
    <x v="8"/>
    <x v="6"/>
    <n v="33470597.989999998"/>
    <n v="33470597.989999998"/>
    <n v="0"/>
    <n v="0"/>
    <n v="0"/>
    <n v="0"/>
    <n v="0"/>
    <n v="33470597.989999998"/>
    <n v="0"/>
    <n v="0"/>
    <n v="0"/>
    <e v="#REF!"/>
    <n v="33470597.989999998"/>
    <n v="0"/>
    <n v="0"/>
    <n v="0"/>
    <n v="0"/>
    <n v="0"/>
  </r>
  <r>
    <s v="2.5-02-2101_2186003_2159110"/>
    <s v="2.5-02-21"/>
    <s v="Si"/>
    <x v="2"/>
    <x v="2"/>
    <x v="3"/>
    <x v="3"/>
    <x v="3"/>
    <x v="3"/>
    <s v="E"/>
    <s v="Actividades del sector público, que realiza en for"/>
    <s v="01_21"/>
    <n v="8"/>
    <n v="6"/>
    <s v="003_21"/>
    <x v="1"/>
    <n v="5900"/>
    <s v="ACTIVOS INTANGIBLES"/>
    <n v="5910"/>
    <s v="BIENES MUEBLES, INMUEBLES E INTANGIBLES"/>
    <x v="13"/>
    <x v="13"/>
    <n v="0"/>
    <s v="SIN DESCRIPCIÓN PARA DESTINOS 00"/>
    <x v="5"/>
    <x v="5"/>
    <x v="3"/>
    <x v="6"/>
    <x v="0"/>
    <x v="9"/>
    <x v="6"/>
    <n v="4950146.22"/>
    <n v="4950146.22"/>
    <n v="0"/>
    <n v="0"/>
    <n v="0"/>
    <n v="0"/>
    <n v="0"/>
    <n v="4950146.22"/>
    <n v="0"/>
    <n v="0"/>
    <n v="0"/>
    <e v="#REF!"/>
    <n v="4950146.22"/>
    <n v="0"/>
    <n v="0"/>
    <n v="0"/>
    <n v="0"/>
    <n v="0"/>
  </r>
  <r>
    <s v="2.6-09-2004_21819011_2139210"/>
    <s v="2.6-09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4"/>
    <x v="0"/>
    <x v="0"/>
    <x v="0"/>
    <x v="0"/>
    <n v="0"/>
    <n v="0"/>
    <n v="3000.42"/>
    <n v="3000.42"/>
    <n v="3000.42"/>
    <n v="3000.42"/>
    <n v="3000.42"/>
    <n v="-3000.42"/>
    <n v="0"/>
    <n v="0"/>
    <n v="3000.42"/>
    <e v="#REF!"/>
    <n v="3000.42"/>
    <n v="0"/>
    <n v="0"/>
    <n v="0"/>
    <n v="0"/>
    <n v="0"/>
  </r>
  <r>
    <s v="2.5-01-2004_21819011_2139210"/>
    <s v="2.5-01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5"/>
    <x v="0"/>
    <x v="0"/>
    <x v="0"/>
    <x v="0"/>
    <n v="0"/>
    <n v="0"/>
    <n v="357864.7"/>
    <n v="357864.7"/>
    <n v="357864.7"/>
    <n v="357864.7"/>
    <n v="357864.7"/>
    <n v="-357864.7"/>
    <n v="0"/>
    <n v="0"/>
    <n v="357864.7"/>
    <e v="#REF!"/>
    <n v="357864.7"/>
    <n v="0"/>
    <n v="0"/>
    <n v="0"/>
    <n v="0"/>
    <n v="0"/>
  </r>
  <r>
    <s v="2.6-08-2004_21819011_2139210"/>
    <s v="2.6-08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6"/>
    <x v="0"/>
    <x v="0"/>
    <x v="0"/>
    <x v="0"/>
    <n v="0"/>
    <n v="0"/>
    <n v="6006.42"/>
    <n v="6006.42"/>
    <n v="6006.42"/>
    <n v="6006.42"/>
    <n v="6006.42"/>
    <n v="-6006.42"/>
    <n v="0"/>
    <n v="0"/>
    <n v="6006.42"/>
    <e v="#REF!"/>
    <n v="6006.42"/>
    <n v="0"/>
    <n v="0"/>
    <n v="0"/>
    <n v="0"/>
    <n v="0"/>
  </r>
  <r>
    <s v="2.6-03-2004_21819011_2139210"/>
    <s v="2.6-03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7"/>
    <x v="0"/>
    <x v="0"/>
    <x v="0"/>
    <x v="0"/>
    <n v="0"/>
    <n v="0"/>
    <n v="0.95"/>
    <n v="0.95"/>
    <n v="0.95"/>
    <n v="0.95"/>
    <n v="0.95"/>
    <n v="-0.95"/>
    <n v="0"/>
    <n v="0"/>
    <n v="0.95"/>
    <e v="#REF!"/>
    <n v="0.95"/>
    <n v="0"/>
    <n v="0"/>
    <n v="0"/>
    <n v="0"/>
    <n v="0"/>
  </r>
  <r>
    <s v="1.1-00-2103_21117010_2121810"/>
    <s v="1.1-00-21"/>
    <s v="No"/>
    <x v="0"/>
    <x v="0"/>
    <x v="0"/>
    <x v="0"/>
    <x v="4"/>
    <x v="4"/>
    <s v="O"/>
    <s v="Actividades que realizan la función pública o cont"/>
    <s v="03_21"/>
    <n v="1"/>
    <n v="17"/>
    <s v="010_21"/>
    <x v="0"/>
    <n v="2100"/>
    <s v="MATERIALES DE ADMINISTRACION, EMISION DE DOCUMENTOS Y ARTICULOS OFICIALES"/>
    <n v="2180"/>
    <s v="MATERIALES Y SUMINISTROS"/>
    <x v="14"/>
    <x v="14"/>
    <n v="0"/>
    <s v="SIN DESCRIPCIÓN PARA DESTINOS 00"/>
    <x v="4"/>
    <x v="4"/>
    <x v="1"/>
    <x v="7"/>
    <x v="3"/>
    <x v="10"/>
    <x v="7"/>
    <n v="174000"/>
    <n v="174000"/>
    <n v="19000.8"/>
    <n v="19000.8"/>
    <n v="0"/>
    <n v="0"/>
    <n v="0"/>
    <n v="154999.20000000001"/>
    <n v="0"/>
    <n v="0"/>
    <n v="0"/>
    <e v="#REF!"/>
    <n v="174000"/>
    <n v="0"/>
    <n v="0"/>
    <n v="0"/>
    <n v="0"/>
    <n v="0"/>
  </r>
  <r>
    <s v="1.1-00-2103_21117010_2133110"/>
    <s v="1.1-00-21"/>
    <s v="No"/>
    <x v="0"/>
    <x v="0"/>
    <x v="0"/>
    <x v="0"/>
    <x v="4"/>
    <x v="4"/>
    <s v="O"/>
    <s v="Actividades que realizan la función pública o cont"/>
    <s v="03_21"/>
    <n v="1"/>
    <n v="17"/>
    <s v="010_21"/>
    <x v="0"/>
    <n v="3300"/>
    <s v="SERVICIOS PROFESIONALES, CIENTIFICOS, TECNICOS Y OTROS SERVICIOS"/>
    <n v="3310"/>
    <s v="SERVICIOS GENERALES"/>
    <x v="15"/>
    <x v="15"/>
    <n v="0"/>
    <s v="SIN DESCRIPCIÓN PARA DESTINOS 00"/>
    <x v="0"/>
    <x v="0"/>
    <x v="1"/>
    <x v="7"/>
    <x v="3"/>
    <x v="10"/>
    <x v="7"/>
    <n v="2500000"/>
    <n v="2500000"/>
    <n v="1430512"/>
    <n v="1430512"/>
    <n v="150800"/>
    <n v="0"/>
    <n v="0"/>
    <n v="1069488"/>
    <n v="0"/>
    <n v="0"/>
    <n v="0"/>
    <e v="#REF!"/>
    <n v="2500000"/>
    <n v="0"/>
    <n v="0"/>
    <n v="0"/>
    <n v="0"/>
    <n v="0"/>
  </r>
  <r>
    <s v="1.1-00-2114_21854032_2142110"/>
    <s v="1.1-00-21"/>
    <s v="No"/>
    <x v="0"/>
    <x v="0"/>
    <x v="0"/>
    <x v="0"/>
    <x v="0"/>
    <x v="0"/>
    <s v="R"/>
    <s v="Solamente actividades específicas, distintas a las"/>
    <s v="14_21"/>
    <n v="8"/>
    <n v="54"/>
    <s v="032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8"/>
    <x v="0"/>
    <x v="11"/>
    <x v="8"/>
    <n v="7000000"/>
    <n v="7000000"/>
    <n v="0"/>
    <n v="0"/>
    <n v="0"/>
    <n v="0"/>
    <n v="0"/>
    <n v="7000000"/>
    <n v="0"/>
    <n v="0"/>
    <n v="0"/>
    <e v="#REF!"/>
    <n v="7000000"/>
    <n v="0"/>
    <n v="0"/>
    <n v="0"/>
    <n v="0"/>
    <n v="0"/>
  </r>
  <r>
    <s v="1.1-00-2101_2197004_2122110"/>
    <s v="1.1-00-21"/>
    <s v="No"/>
    <x v="0"/>
    <x v="0"/>
    <x v="0"/>
    <x v="0"/>
    <x v="0"/>
    <x v="0"/>
    <s v="E"/>
    <s v="Actividades del sector público, que realiza en for"/>
    <s v="01_21"/>
    <n v="9"/>
    <n v="7"/>
    <s v="004_21"/>
    <x v="0"/>
    <n v="2200"/>
    <s v="ALIMENTOS Y UTENSILIOS"/>
    <n v="2210"/>
    <s v="MATERIALES Y SUMINISTROS"/>
    <x v="17"/>
    <x v="17"/>
    <n v="0"/>
    <s v="SIN DESCRIPCIÓN PARA DESTINOS 00"/>
    <x v="4"/>
    <x v="4"/>
    <x v="1"/>
    <x v="6"/>
    <x v="4"/>
    <x v="12"/>
    <x v="9"/>
    <n v="50000"/>
    <n v="50000"/>
    <n v="1201"/>
    <n v="1201"/>
    <n v="1201"/>
    <n v="1201"/>
    <n v="1201"/>
    <n v="48799"/>
    <n v="0"/>
    <n v="0"/>
    <n v="0"/>
    <e v="#REF!"/>
    <n v="50000"/>
    <n v="0"/>
    <n v="0"/>
    <n v="0"/>
    <n v="0"/>
    <n v="0"/>
  </r>
  <r>
    <s v="1.1-00-2101_2197004_2132910"/>
    <s v="1.1-00-21"/>
    <s v="No"/>
    <x v="0"/>
    <x v="0"/>
    <x v="0"/>
    <x v="0"/>
    <x v="0"/>
    <x v="0"/>
    <s v="E"/>
    <s v="Actividades del sector público, que realiza en for"/>
    <s v="01_21"/>
    <n v="9"/>
    <n v="7"/>
    <s v="004_21"/>
    <x v="0"/>
    <n v="3200"/>
    <s v="SERVICIOS DE ARRENDAMIENTO"/>
    <n v="3290"/>
    <s v="SERVICIOS GENERALES"/>
    <x v="18"/>
    <x v="18"/>
    <n v="0"/>
    <s v="SIN DESCRIPCIÓN PARA DESTINOS 00"/>
    <x v="0"/>
    <x v="0"/>
    <x v="1"/>
    <x v="6"/>
    <x v="4"/>
    <x v="12"/>
    <x v="9"/>
    <n v="200000"/>
    <n v="200000"/>
    <n v="0"/>
    <n v="0"/>
    <n v="0"/>
    <n v="0"/>
    <n v="0"/>
    <n v="200000"/>
    <n v="0"/>
    <n v="0"/>
    <n v="0"/>
    <e v="#REF!"/>
    <n v="200000"/>
    <n v="0"/>
    <n v="0"/>
    <n v="0"/>
    <n v="0"/>
    <n v="0"/>
  </r>
  <r>
    <s v="1.1-00-2101_2197004_2138110"/>
    <s v="1.1-00-21"/>
    <s v="No"/>
    <x v="0"/>
    <x v="0"/>
    <x v="0"/>
    <x v="0"/>
    <x v="0"/>
    <x v="0"/>
    <s v="E"/>
    <s v="Actividades del sector público, que realiza en for"/>
    <s v="01_21"/>
    <n v="9"/>
    <n v="7"/>
    <s v="004_21"/>
    <x v="0"/>
    <n v="3800"/>
    <s v="SERVICIOS OFICIALES"/>
    <n v="3810"/>
    <s v="SERVICIOS GENERALES"/>
    <x v="19"/>
    <x v="19"/>
    <n v="0"/>
    <s v="SIN DESCRIPCIÓN PARA DESTINOS 00"/>
    <x v="0"/>
    <x v="0"/>
    <x v="1"/>
    <x v="6"/>
    <x v="4"/>
    <x v="12"/>
    <x v="9"/>
    <n v="15000"/>
    <n v="15000"/>
    <n v="8000"/>
    <n v="8000"/>
    <n v="0"/>
    <n v="0"/>
    <n v="0"/>
    <n v="7000"/>
    <n v="0"/>
    <n v="0"/>
    <n v="0"/>
    <e v="#REF!"/>
    <n v="15000"/>
    <n v="0"/>
    <n v="0"/>
    <n v="0"/>
    <n v="0"/>
    <n v="0"/>
  </r>
  <r>
    <s v="1.1-00-2101_2197004_2138210"/>
    <s v="1.1-00-21"/>
    <s v="No"/>
    <x v="0"/>
    <x v="0"/>
    <x v="0"/>
    <x v="0"/>
    <x v="0"/>
    <x v="0"/>
    <s v="E"/>
    <s v="Actividades del sector público, que realiza en for"/>
    <s v="01_21"/>
    <n v="9"/>
    <n v="7"/>
    <s v="004_21"/>
    <x v="0"/>
    <n v="3800"/>
    <s v="SERVICIOS OFICIALES"/>
    <n v="3820"/>
    <s v="SERVICIOS GENERALES"/>
    <x v="20"/>
    <x v="20"/>
    <n v="0"/>
    <s v="SIN DESCRIPCIÓN PARA DESTINOS 00"/>
    <x v="0"/>
    <x v="0"/>
    <x v="1"/>
    <x v="6"/>
    <x v="4"/>
    <x v="12"/>
    <x v="9"/>
    <n v="20000"/>
    <n v="20000"/>
    <n v="0"/>
    <n v="0"/>
    <n v="0"/>
    <n v="0"/>
    <n v="0"/>
    <n v="20000"/>
    <n v="0"/>
    <n v="0"/>
    <n v="0"/>
    <e v="#REF!"/>
    <n v="20000"/>
    <n v="0"/>
    <n v="0"/>
    <n v="0"/>
    <n v="0"/>
    <n v="0"/>
  </r>
  <r>
    <s v="1.1-00-2107_21631016_2124610"/>
    <s v="1.1-00-21"/>
    <s v="No"/>
    <x v="0"/>
    <x v="0"/>
    <x v="0"/>
    <x v="0"/>
    <x v="0"/>
    <x v="0"/>
    <s v="E"/>
    <s v="Actividades del sector público, que realiza en for"/>
    <s v="07_21"/>
    <n v="6"/>
    <n v="31"/>
    <s v="016_21"/>
    <x v="0"/>
    <n v="2400"/>
    <s v="MATERIALES Y ARTÍCULOS DE CONSTRUCCIÓN Y DE REPARACIÓN."/>
    <n v="2460"/>
    <s v="MATERIALES Y SUMINISTROS"/>
    <x v="21"/>
    <x v="21"/>
    <n v="0"/>
    <s v="SIN DESCRIPCIÓN PARA DESTINOS 00"/>
    <x v="4"/>
    <x v="4"/>
    <x v="1"/>
    <x v="2"/>
    <x v="1"/>
    <x v="2"/>
    <x v="2"/>
    <n v="6000000"/>
    <n v="6000000"/>
    <n v="5999997.2199999997"/>
    <n v="0"/>
    <n v="0"/>
    <n v="0"/>
    <n v="0"/>
    <n v="2.7800000002607703"/>
    <n v="0"/>
    <n v="0"/>
    <n v="0"/>
    <e v="#REF!"/>
    <n v="6000000"/>
    <n v="0"/>
    <n v="0"/>
    <n v="0"/>
    <n v="0"/>
    <n v="0"/>
  </r>
  <r>
    <s v="1.1-00-2107_21632017_2125210"/>
    <s v="1.1-00-21"/>
    <s v="No"/>
    <x v="0"/>
    <x v="0"/>
    <x v="0"/>
    <x v="0"/>
    <x v="0"/>
    <x v="0"/>
    <s v="E"/>
    <s v="Actividades del sector público, que realiza en for"/>
    <s v="07_21"/>
    <n v="6"/>
    <n v="32"/>
    <s v="017_21"/>
    <x v="0"/>
    <n v="2500"/>
    <s v="PRODUCTOS QUIMICOS, FARMACEUTICOS Y DE LABORATORIO"/>
    <n v="2520"/>
    <s v="MATERIALES Y SUMINISTROS"/>
    <x v="22"/>
    <x v="22"/>
    <n v="0"/>
    <s v="SIN DESCRIPCIÓN PARA DESTINOS 00"/>
    <x v="4"/>
    <x v="4"/>
    <x v="1"/>
    <x v="2"/>
    <x v="1"/>
    <x v="13"/>
    <x v="10"/>
    <n v="10000"/>
    <n v="10000"/>
    <n v="0"/>
    <n v="0"/>
    <n v="0"/>
    <n v="0"/>
    <n v="0"/>
    <n v="10000"/>
    <n v="0"/>
    <n v="0"/>
    <n v="0"/>
    <e v="#REF!"/>
    <n v="10000"/>
    <n v="0"/>
    <n v="0"/>
    <n v="0"/>
    <n v="0"/>
    <n v="0"/>
  </r>
  <r>
    <s v="1.1-00-2107_21632017_2129110"/>
    <s v="1.1-00-21"/>
    <s v="No"/>
    <x v="0"/>
    <x v="0"/>
    <x v="0"/>
    <x v="0"/>
    <x v="0"/>
    <x v="0"/>
    <s v="E"/>
    <s v="Actividades del sector público, que realiza en for"/>
    <s v="07_21"/>
    <n v="6"/>
    <n v="32"/>
    <s v="017_21"/>
    <x v="0"/>
    <n v="2900"/>
    <s v="HERRAMIENTAS, REFACCIONES Y ACCESORIOS MENORES"/>
    <n v="2910"/>
    <s v="MATERIALES Y SUMINISTROS"/>
    <x v="23"/>
    <x v="23"/>
    <n v="0"/>
    <s v="SIN DESCRIPCIÓN PARA DESTINOS 00"/>
    <x v="4"/>
    <x v="4"/>
    <x v="1"/>
    <x v="2"/>
    <x v="1"/>
    <x v="13"/>
    <x v="10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7_21632017_2135710"/>
    <s v="1.1-00-21"/>
    <s v="No"/>
    <x v="0"/>
    <x v="0"/>
    <x v="0"/>
    <x v="0"/>
    <x v="0"/>
    <x v="0"/>
    <s v="E"/>
    <s v="Actividades del sector público, que realiza en for"/>
    <s v="07_21"/>
    <n v="6"/>
    <n v="32"/>
    <s v="017_21"/>
    <x v="0"/>
    <n v="3500"/>
    <s v="SERVICIOS DE INSTALACION, REPARACION, MANTENIMIENTO Y CONSERVACION"/>
    <n v="3570"/>
    <s v="SERVICIOS GENERALES"/>
    <x v="24"/>
    <x v="24"/>
    <n v="0"/>
    <s v="SIN DESCRIPCIÓN PARA DESTINOS 00"/>
    <x v="0"/>
    <x v="0"/>
    <x v="1"/>
    <x v="2"/>
    <x v="1"/>
    <x v="13"/>
    <x v="10"/>
    <n v="20000"/>
    <n v="20000"/>
    <n v="16240"/>
    <n v="0"/>
    <n v="0"/>
    <n v="0"/>
    <n v="0"/>
    <n v="3760"/>
    <n v="0"/>
    <n v="0"/>
    <n v="0"/>
    <e v="#REF!"/>
    <n v="20000"/>
    <n v="0"/>
    <n v="0"/>
    <n v="0"/>
    <n v="0"/>
    <n v="0"/>
  </r>
  <r>
    <s v="1.1-00-2107_21633018_2129110"/>
    <s v="1.1-00-21"/>
    <s v="No"/>
    <x v="0"/>
    <x v="0"/>
    <x v="0"/>
    <x v="0"/>
    <x v="0"/>
    <x v="0"/>
    <s v="E"/>
    <s v="Actividades del sector público, que realiza en for"/>
    <s v="07_21"/>
    <n v="6"/>
    <n v="33"/>
    <s v="018_21"/>
    <x v="0"/>
    <n v="2900"/>
    <s v="HERRAMIENTAS, REFACCIONES Y ACCESORIOS MENORES"/>
    <n v="2910"/>
    <s v="MATERIALES Y SUMINISTROS"/>
    <x v="23"/>
    <x v="23"/>
    <n v="0"/>
    <s v="SIN DESCRIPCIÓN PARA DESTINOS 00"/>
    <x v="4"/>
    <x v="4"/>
    <x v="1"/>
    <x v="2"/>
    <x v="1"/>
    <x v="14"/>
    <x v="11"/>
    <n v="300000"/>
    <n v="300000"/>
    <n v="93225.72"/>
    <n v="0"/>
    <n v="0"/>
    <n v="0"/>
    <n v="0"/>
    <n v="206774.28"/>
    <n v="0"/>
    <n v="0"/>
    <n v="0"/>
    <e v="#REF!"/>
    <n v="300000"/>
    <n v="0"/>
    <n v="0"/>
    <n v="0"/>
    <n v="0"/>
    <n v="0"/>
  </r>
  <r>
    <s v="1.1-00-2107_21633018_2133710"/>
    <s v="1.1-00-21"/>
    <s v="No"/>
    <x v="0"/>
    <x v="0"/>
    <x v="0"/>
    <x v="0"/>
    <x v="0"/>
    <x v="0"/>
    <s v="E"/>
    <s v="Actividades del sector público, que realiza en for"/>
    <s v="07_21"/>
    <n v="6"/>
    <n v="33"/>
    <s v="018_21"/>
    <x v="0"/>
    <n v="3300"/>
    <s v="SERVICIOS PROFESIONALES, CIENTIFICOS, TECNICOS Y OTROS SERVICIOS"/>
    <n v="3370"/>
    <s v="SERVICIOS GENERALES"/>
    <x v="25"/>
    <x v="25"/>
    <n v="0"/>
    <s v="SIN DESCRIPCIÓN PARA DESTINOS 00"/>
    <x v="0"/>
    <x v="0"/>
    <x v="1"/>
    <x v="2"/>
    <x v="1"/>
    <x v="14"/>
    <x v="11"/>
    <n v="5478180"/>
    <n v="4000000"/>
    <n v="5029180"/>
    <n v="3868600"/>
    <n v="0"/>
    <n v="0"/>
    <n v="0"/>
    <n v="449000"/>
    <n v="0"/>
    <n v="0"/>
    <n v="0"/>
    <e v="#REF!"/>
    <n v="5478180"/>
    <n v="0"/>
    <n v="1478180"/>
    <n v="0"/>
    <n v="0"/>
    <n v="1478180"/>
  </r>
  <r>
    <s v="1.1-00-2107_21634018_2132610"/>
    <s v="1.1-00-21"/>
    <s v="No"/>
    <x v="0"/>
    <x v="0"/>
    <x v="0"/>
    <x v="0"/>
    <x v="0"/>
    <x v="0"/>
    <s v="E"/>
    <s v="Actividades del sector público, que realiza en for"/>
    <s v="07_21"/>
    <n v="6"/>
    <n v="34"/>
    <s v="018_21"/>
    <x v="0"/>
    <n v="3200"/>
    <s v="SERVICIOS DE ARRENDAMIENTO"/>
    <n v="3260"/>
    <s v="SERVICIOS GENERALES"/>
    <x v="26"/>
    <x v="26"/>
    <n v="0"/>
    <s v="SIN DESCRIPCIÓN PARA DESTINOS 00"/>
    <x v="0"/>
    <x v="0"/>
    <x v="1"/>
    <x v="2"/>
    <x v="1"/>
    <x v="15"/>
    <x v="11"/>
    <n v="8521820"/>
    <n v="10000000"/>
    <n v="6680857.5999999996"/>
    <n v="0"/>
    <n v="0"/>
    <n v="0"/>
    <n v="0"/>
    <n v="1840962.4000000004"/>
    <n v="0"/>
    <n v="0"/>
    <n v="0"/>
    <e v="#REF!"/>
    <n v="8521820"/>
    <n v="0"/>
    <n v="0"/>
    <n v="0"/>
    <n v="1478180"/>
    <n v="-1478180"/>
  </r>
  <r>
    <s v="1.1-00-2107_21635018_2127210"/>
    <s v="1.1-00-21"/>
    <s v="No"/>
    <x v="0"/>
    <x v="0"/>
    <x v="0"/>
    <x v="0"/>
    <x v="0"/>
    <x v="0"/>
    <s v="E"/>
    <s v="Actividades del sector público, que realiza en for"/>
    <s v="07_21"/>
    <n v="6"/>
    <n v="35"/>
    <s v="018_21"/>
    <x v="0"/>
    <n v="2700"/>
    <s v="VESTUARIO, BLANCOS, PRENDAS DE PROTECCION Y ARTICULOS DEPORTIVOS"/>
    <n v="2720"/>
    <s v="MATERIALES Y SUMINISTROS"/>
    <x v="27"/>
    <x v="27"/>
    <n v="0"/>
    <s v="SIN DESCRIPCIÓN PARA DESTINOS 00"/>
    <x v="4"/>
    <x v="4"/>
    <x v="1"/>
    <x v="2"/>
    <x v="1"/>
    <x v="16"/>
    <x v="11"/>
    <n v="100000"/>
    <n v="100000"/>
    <n v="73138"/>
    <n v="0"/>
    <n v="0"/>
    <n v="0"/>
    <n v="0"/>
    <n v="26862"/>
    <n v="0"/>
    <n v="0"/>
    <n v="0"/>
    <e v="#REF!"/>
    <n v="100000"/>
    <n v="0"/>
    <n v="0"/>
    <n v="0"/>
    <n v="0"/>
    <n v="0"/>
  </r>
  <r>
    <s v="1.1-00-2107_21636019_2124210"/>
    <s v="1.1-00-21"/>
    <s v="No"/>
    <x v="0"/>
    <x v="0"/>
    <x v="0"/>
    <x v="0"/>
    <x v="0"/>
    <x v="0"/>
    <s v="E"/>
    <s v="Actividades del sector público, que realiza en for"/>
    <s v="07_21"/>
    <n v="6"/>
    <n v="36"/>
    <s v="019_21"/>
    <x v="0"/>
    <n v="2400"/>
    <s v="MATERIALES Y ARTÍCULOS DE CONSTRUCCIÓN Y DE REPARACIÓN."/>
    <n v="2420"/>
    <s v="MATERIALES Y SUMINISTROS"/>
    <x v="28"/>
    <x v="28"/>
    <n v="0"/>
    <s v="SIN DESCRIPCIÓN PARA DESTINOS 00"/>
    <x v="4"/>
    <x v="4"/>
    <x v="1"/>
    <x v="2"/>
    <x v="1"/>
    <x v="17"/>
    <x v="12"/>
    <n v="14000000"/>
    <n v="14000000"/>
    <n v="9934241.1600000001"/>
    <n v="11717.16"/>
    <n v="0"/>
    <n v="0"/>
    <n v="0"/>
    <n v="4065758.84"/>
    <n v="1500000"/>
    <n v="0"/>
    <n v="0"/>
    <e v="#REF!"/>
    <n v="12500000"/>
    <n v="0"/>
    <n v="0"/>
    <n v="0"/>
    <n v="0"/>
    <n v="0"/>
  </r>
  <r>
    <s v="1.1-00-2107_21637019_2124910"/>
    <s v="1.1-00-21"/>
    <s v="No"/>
    <x v="0"/>
    <x v="0"/>
    <x v="0"/>
    <x v="0"/>
    <x v="0"/>
    <x v="0"/>
    <s v="E"/>
    <s v="Actividades del sector público, que realiza en for"/>
    <s v="07_21"/>
    <n v="6"/>
    <n v="37"/>
    <s v="019_21"/>
    <x v="0"/>
    <n v="2400"/>
    <s v="MATERIALES Y ARTÍCULOS DE CONSTRUCCIÓN Y DE REPARACIÓN."/>
    <n v="2490"/>
    <s v="MATERIALES Y SUMINISTROS"/>
    <x v="29"/>
    <x v="29"/>
    <n v="0"/>
    <s v="SIN DESCRIPCIÓN PARA DESTINOS 00"/>
    <x v="4"/>
    <x v="4"/>
    <x v="1"/>
    <x v="2"/>
    <x v="1"/>
    <x v="18"/>
    <x v="12"/>
    <n v="3000000"/>
    <n v="3000000"/>
    <n v="622173.63"/>
    <n v="0"/>
    <n v="0"/>
    <n v="0"/>
    <n v="0"/>
    <n v="2377826.37"/>
    <n v="0"/>
    <n v="0"/>
    <n v="0"/>
    <e v="#REF!"/>
    <n v="3000000"/>
    <n v="0"/>
    <n v="0"/>
    <n v="0"/>
    <n v="0"/>
    <n v="0"/>
  </r>
  <r>
    <s v="1.1-00-2107_21637019_2132610"/>
    <s v="1.1-00-21"/>
    <s v="No"/>
    <x v="0"/>
    <x v="0"/>
    <x v="0"/>
    <x v="0"/>
    <x v="0"/>
    <x v="0"/>
    <s v="E"/>
    <s v="Actividades del sector público, que realiza en for"/>
    <s v="07_21"/>
    <n v="6"/>
    <n v="37"/>
    <s v="019_21"/>
    <x v="0"/>
    <n v="3200"/>
    <s v="SERVICIOS DE ARRENDAMIENTO"/>
    <n v="3260"/>
    <s v="SERVICIOS GENERALES"/>
    <x v="26"/>
    <x v="26"/>
    <n v="0"/>
    <s v="SIN DESCRIPCIÓN PARA DESTINOS 00"/>
    <x v="0"/>
    <x v="0"/>
    <x v="1"/>
    <x v="2"/>
    <x v="1"/>
    <x v="18"/>
    <x v="12"/>
    <n v="4000000"/>
    <n v="4000000"/>
    <n v="2296220"/>
    <n v="0"/>
    <n v="0"/>
    <n v="0"/>
    <n v="0"/>
    <n v="1703780"/>
    <n v="0"/>
    <n v="0"/>
    <n v="0"/>
    <e v="#REF!"/>
    <n v="4000000"/>
    <n v="0"/>
    <n v="0"/>
    <n v="0"/>
    <n v="0"/>
    <n v="0"/>
  </r>
  <r>
    <s v="1.1-00-2107_21638020_2125210"/>
    <s v="1.1-00-21"/>
    <s v="No"/>
    <x v="0"/>
    <x v="0"/>
    <x v="0"/>
    <x v="0"/>
    <x v="0"/>
    <x v="0"/>
    <s v="E"/>
    <s v="Actividades del sector público, que realiza en for"/>
    <s v="07_21"/>
    <n v="6"/>
    <n v="38"/>
    <s v="020_21"/>
    <x v="0"/>
    <n v="2500"/>
    <s v="PRODUCTOS QUIMICOS, FARMACEUTICOS Y DE LABORATORIO"/>
    <n v="2520"/>
    <s v="MATERIALES Y SUMINISTROS"/>
    <x v="22"/>
    <x v="22"/>
    <n v="0"/>
    <s v="SIN DESCRIPCIÓN PARA DESTINOS 00"/>
    <x v="4"/>
    <x v="4"/>
    <x v="1"/>
    <x v="2"/>
    <x v="1"/>
    <x v="19"/>
    <x v="13"/>
    <n v="300000"/>
    <n v="300000"/>
    <n v="0"/>
    <n v="0"/>
    <n v="0"/>
    <n v="0"/>
    <n v="0"/>
    <n v="300000"/>
    <n v="0"/>
    <n v="0"/>
    <n v="0"/>
    <e v="#REF!"/>
    <n v="300000"/>
    <n v="0"/>
    <n v="0"/>
    <n v="0"/>
    <n v="0"/>
    <n v="0"/>
  </r>
  <r>
    <s v="1.1-00-2107_21638020_2125310"/>
    <s v="1.1-00-21"/>
    <s v="No"/>
    <x v="0"/>
    <x v="0"/>
    <x v="0"/>
    <x v="0"/>
    <x v="0"/>
    <x v="0"/>
    <s v="E"/>
    <s v="Actividades del sector público, que realiza en for"/>
    <s v="07_21"/>
    <n v="6"/>
    <n v="38"/>
    <s v="020_21"/>
    <x v="0"/>
    <n v="2500"/>
    <s v="PRODUCTOS QUIMICOS, FARMACEUTICOS Y DE LABORATORIO"/>
    <n v="2530"/>
    <s v="MATERIALES Y SUMINISTROS"/>
    <x v="30"/>
    <x v="30"/>
    <n v="0"/>
    <s v="SIN DESCRIPCIÓN PARA DESTINOS 00"/>
    <x v="4"/>
    <x v="4"/>
    <x v="1"/>
    <x v="2"/>
    <x v="1"/>
    <x v="19"/>
    <x v="13"/>
    <n v="3500000"/>
    <n v="3500000"/>
    <n v="3368676.16"/>
    <n v="1288561.1499999999"/>
    <n v="689709"/>
    <n v="356580"/>
    <n v="356580"/>
    <n v="131323.83999999985"/>
    <n v="0"/>
    <n v="0"/>
    <n v="0"/>
    <e v="#REF!"/>
    <n v="3500000"/>
    <n v="0"/>
    <n v="0"/>
    <n v="0"/>
    <n v="0"/>
    <n v="0"/>
  </r>
  <r>
    <s v="1.1-00-2107_21638020_2125410"/>
    <s v="1.1-00-21"/>
    <s v="No"/>
    <x v="0"/>
    <x v="0"/>
    <x v="0"/>
    <x v="0"/>
    <x v="0"/>
    <x v="0"/>
    <s v="E"/>
    <s v="Actividades del sector público, que realiza en for"/>
    <s v="07_21"/>
    <n v="6"/>
    <n v="38"/>
    <s v="020_21"/>
    <x v="0"/>
    <n v="2500"/>
    <s v="PRODUCTOS QUIMICOS, FARMACEUTICOS Y DE LABORATORIO"/>
    <n v="2540"/>
    <s v="MATERIALES Y SUMINISTROS"/>
    <x v="31"/>
    <x v="31"/>
    <n v="0"/>
    <s v="SIN DESCRIPCIÓN PARA DESTINOS 00"/>
    <x v="4"/>
    <x v="4"/>
    <x v="1"/>
    <x v="2"/>
    <x v="1"/>
    <x v="19"/>
    <x v="13"/>
    <n v="6000000"/>
    <n v="6000000"/>
    <n v="4487799.2"/>
    <n v="1661624.6"/>
    <n v="391563.8"/>
    <n v="225434.4"/>
    <n v="225434.4"/>
    <n v="1512200.7999999998"/>
    <n v="0"/>
    <n v="0"/>
    <n v="0"/>
    <e v="#REF!"/>
    <n v="6000000"/>
    <n v="0"/>
    <n v="0"/>
    <n v="0"/>
    <n v="0"/>
    <n v="0"/>
  </r>
  <r>
    <s v="1.1-00-2107_21638020_2133910"/>
    <s v="1.1-00-21"/>
    <s v="No"/>
    <x v="0"/>
    <x v="0"/>
    <x v="0"/>
    <x v="0"/>
    <x v="0"/>
    <x v="0"/>
    <s v="E"/>
    <s v="Actividades del sector público, que realiza en for"/>
    <s v="07_21"/>
    <n v="6"/>
    <n v="38"/>
    <s v="020_21"/>
    <x v="0"/>
    <n v="3300"/>
    <s v="SERVICIOS PROFESIONALES, CIENTIFICOS, TECNICOS Y OTROS SERVICIOS"/>
    <n v="3390"/>
    <s v="SERVICIOS GENERALES"/>
    <x v="32"/>
    <x v="32"/>
    <n v="0"/>
    <s v="SIN DESCRIPCIÓN PARA DESTINOS 00"/>
    <x v="0"/>
    <x v="0"/>
    <x v="1"/>
    <x v="2"/>
    <x v="1"/>
    <x v="19"/>
    <x v="13"/>
    <n v="4000000"/>
    <n v="4000000"/>
    <n v="255732.44"/>
    <n v="255732.44"/>
    <n v="0"/>
    <n v="0"/>
    <n v="0"/>
    <n v="3744267.56"/>
    <n v="0"/>
    <n v="0"/>
    <n v="0"/>
    <e v="#REF!"/>
    <n v="4000000"/>
    <n v="0"/>
    <n v="0"/>
    <n v="0"/>
    <n v="0"/>
    <n v="0"/>
  </r>
  <r>
    <s v="1.1-00-2107_21638020_2135410"/>
    <s v="1.1-00-21"/>
    <s v="No"/>
    <x v="0"/>
    <x v="0"/>
    <x v="0"/>
    <x v="0"/>
    <x v="0"/>
    <x v="0"/>
    <s v="E"/>
    <s v="Actividades del sector público, que realiza en for"/>
    <s v="07_21"/>
    <n v="6"/>
    <n v="38"/>
    <s v="020_21"/>
    <x v="0"/>
    <n v="3500"/>
    <s v="SERVICIOS DE INSTALACION, REPARACION, MANTENIMIENTO Y CONSERVACION"/>
    <n v="3540"/>
    <s v="SERVICIOS GENERALES"/>
    <x v="33"/>
    <x v="33"/>
    <n v="0"/>
    <s v="SIN DESCRIPCIÓN PARA DESTINOS 00"/>
    <x v="0"/>
    <x v="0"/>
    <x v="1"/>
    <x v="2"/>
    <x v="1"/>
    <x v="19"/>
    <x v="13"/>
    <n v="600000"/>
    <n v="600000"/>
    <n v="468827.93"/>
    <n v="468827.93"/>
    <n v="52091.99"/>
    <n v="0"/>
    <n v="0"/>
    <n v="131172.07"/>
    <n v="0"/>
    <n v="0"/>
    <n v="0"/>
    <e v="#REF!"/>
    <n v="600000"/>
    <n v="0"/>
    <n v="0"/>
    <n v="0"/>
    <n v="0"/>
    <n v="0"/>
  </r>
  <r>
    <s v="1.1-00-2107_21638020_2135810"/>
    <s v="1.1-00-21"/>
    <s v="No"/>
    <x v="0"/>
    <x v="0"/>
    <x v="0"/>
    <x v="0"/>
    <x v="0"/>
    <x v="0"/>
    <s v="E"/>
    <s v="Actividades del sector público, que realiza en for"/>
    <s v="07_21"/>
    <n v="6"/>
    <n v="38"/>
    <s v="020_21"/>
    <x v="0"/>
    <n v="3500"/>
    <s v="SERVICIOS DE INSTALACION, REPARACION, MANTENIMIENTO Y CONSERVACION"/>
    <n v="3580"/>
    <s v="SERVICIOS GENERALES"/>
    <x v="11"/>
    <x v="11"/>
    <n v="0"/>
    <s v="SIN DESCRIPCIÓN PARA DESTINOS 00"/>
    <x v="0"/>
    <x v="0"/>
    <x v="1"/>
    <x v="2"/>
    <x v="1"/>
    <x v="19"/>
    <x v="13"/>
    <n v="650000"/>
    <n v="650000"/>
    <n v="614184.04"/>
    <n v="563028.04"/>
    <n v="0"/>
    <n v="0"/>
    <n v="0"/>
    <n v="35815.959999999963"/>
    <n v="0"/>
    <n v="0"/>
    <n v="0"/>
    <e v="#REF!"/>
    <n v="650000"/>
    <n v="0"/>
    <n v="0"/>
    <n v="0"/>
    <n v="0"/>
    <n v="0"/>
  </r>
  <r>
    <s v="1.1-00-2111_21250028_2125910"/>
    <s v="1.1-00-21"/>
    <s v="No"/>
    <x v="0"/>
    <x v="0"/>
    <x v="0"/>
    <x v="0"/>
    <x v="0"/>
    <x v="0"/>
    <s v="E"/>
    <s v="Actividades del sector público, que realiza en for"/>
    <s v="11_21"/>
    <n v="2"/>
    <n v="50"/>
    <s v="028_21"/>
    <x v="0"/>
    <n v="2500"/>
    <s v="PRODUCTOS QUIMICOS, FARMACEUTICOS Y DE LABORATORIO"/>
    <n v="2590"/>
    <s v="MATERIALES Y SUMINISTROS"/>
    <x v="34"/>
    <x v="34"/>
    <n v="0"/>
    <s v="SIN DESCRIPCIÓN PARA DESTINOS 00"/>
    <x v="4"/>
    <x v="4"/>
    <x v="1"/>
    <x v="5"/>
    <x v="2"/>
    <x v="20"/>
    <x v="14"/>
    <n v="2000000"/>
    <n v="2000000"/>
    <n v="1299963.28"/>
    <n v="0"/>
    <n v="0"/>
    <n v="0"/>
    <n v="0"/>
    <n v="700036.72"/>
    <n v="274000"/>
    <n v="0"/>
    <n v="0"/>
    <e v="#REF!"/>
    <n v="1726000"/>
    <n v="0"/>
    <n v="0"/>
    <n v="0"/>
    <n v="0"/>
    <n v="0"/>
  </r>
  <r>
    <s v="1.1-00-2111_21250028_2132910"/>
    <s v="1.1-00-21"/>
    <s v="No"/>
    <x v="0"/>
    <x v="0"/>
    <x v="0"/>
    <x v="0"/>
    <x v="0"/>
    <x v="0"/>
    <s v="E"/>
    <s v="Actividades del sector público, que realiza en for"/>
    <s v="11_21"/>
    <n v="2"/>
    <n v="50"/>
    <s v="028_21"/>
    <x v="0"/>
    <n v="3200"/>
    <s v="SERVICIOS DE ARRENDAMIENTO"/>
    <n v="3290"/>
    <s v="SERVICIOS GENERALES"/>
    <x v="18"/>
    <x v="18"/>
    <n v="0"/>
    <s v="SIN DESCRIPCIÓN PARA DESTINOS 00"/>
    <x v="0"/>
    <x v="0"/>
    <x v="1"/>
    <x v="5"/>
    <x v="2"/>
    <x v="20"/>
    <x v="14"/>
    <n v="38000"/>
    <n v="0"/>
    <n v="27000"/>
    <n v="27000"/>
    <n v="0"/>
    <n v="0"/>
    <n v="0"/>
    <n v="11000"/>
    <n v="0"/>
    <n v="0"/>
    <n v="0"/>
    <e v="#REF!"/>
    <n v="38000"/>
    <n v="0"/>
    <n v="38000"/>
    <n v="0"/>
    <n v="0"/>
    <n v="38000"/>
  </r>
  <r>
    <s v="1.1-00-2111_21250028_2133910"/>
    <s v="1.1-00-21"/>
    <s v="No"/>
    <x v="0"/>
    <x v="0"/>
    <x v="0"/>
    <x v="0"/>
    <x v="0"/>
    <x v="0"/>
    <s v="E"/>
    <s v="Actividades del sector público, que realiza en for"/>
    <s v="11_21"/>
    <n v="2"/>
    <n v="50"/>
    <s v="028_21"/>
    <x v="0"/>
    <n v="3300"/>
    <s v="SERVICIOS PROFESIONALES, CIENTIFICOS, TECNICOS Y OTROS SERVICIOS"/>
    <n v="3390"/>
    <s v="SERVICIOS GENERALES"/>
    <x v="32"/>
    <x v="32"/>
    <n v="0"/>
    <s v="SIN DESCRIPCIÓN PARA DESTINOS 00"/>
    <x v="0"/>
    <x v="0"/>
    <x v="1"/>
    <x v="5"/>
    <x v="2"/>
    <x v="20"/>
    <x v="14"/>
    <n v="52000"/>
    <n v="90000"/>
    <n v="0"/>
    <n v="0"/>
    <n v="0"/>
    <n v="0"/>
    <n v="0"/>
    <n v="52000"/>
    <n v="0"/>
    <n v="274000"/>
    <n v="0"/>
    <e v="#REF!"/>
    <n v="326000"/>
    <n v="0"/>
    <n v="0"/>
    <n v="0"/>
    <n v="38000"/>
    <n v="-38000"/>
  </r>
  <r>
    <s v="1.1-00-2111_21251029_2142110"/>
    <s v="1.1-00-21"/>
    <s v="No"/>
    <x v="0"/>
    <x v="0"/>
    <x v="0"/>
    <x v="0"/>
    <x v="0"/>
    <x v="0"/>
    <s v="E"/>
    <s v="Actividades del sector público, que realiza en for"/>
    <s v="11_21"/>
    <n v="2"/>
    <n v="51"/>
    <s v="029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5"/>
    <x v="2"/>
    <x v="21"/>
    <x v="15"/>
    <n v="1286112.99"/>
    <n v="1286112.99"/>
    <n v="0"/>
    <n v="0"/>
    <n v="0"/>
    <n v="0"/>
    <n v="0"/>
    <n v="1286112.99"/>
    <n v="0"/>
    <n v="0"/>
    <n v="0"/>
    <e v="#REF!"/>
    <n v="1286112.99"/>
    <n v="0"/>
    <n v="0"/>
    <n v="0"/>
    <n v="0"/>
    <n v="0"/>
  </r>
  <r>
    <s v="1.1-00-2102_2119006_2158110"/>
    <s v="1.1-00-21"/>
    <s v="No"/>
    <x v="0"/>
    <x v="0"/>
    <x v="0"/>
    <x v="0"/>
    <x v="0"/>
    <x v="0"/>
    <s v="O"/>
    <s v="Actividades que realizan la función pública o cont"/>
    <s v="02_21"/>
    <n v="1"/>
    <n v="9"/>
    <s v="006_21"/>
    <x v="1"/>
    <n v="5800"/>
    <s v="BIENES INMUEBLES"/>
    <n v="5810"/>
    <s v="BIENES MUEBLES, INMUEBLES E INTANGIBLES"/>
    <x v="35"/>
    <x v="35"/>
    <n v="0"/>
    <s v="SIN DESCRIPCIÓN PARA DESTINOS 00"/>
    <x v="5"/>
    <x v="5"/>
    <x v="1"/>
    <x v="4"/>
    <x v="3"/>
    <x v="22"/>
    <x v="16"/>
    <n v="46800000"/>
    <n v="46800000"/>
    <n v="11550599.560000001"/>
    <n v="11550599.560000001"/>
    <n v="11550599.560000001"/>
    <n v="11550599.560000001"/>
    <n v="11550599.560000001"/>
    <n v="35249400.439999998"/>
    <n v="0"/>
    <n v="0"/>
    <n v="0"/>
    <e v="#REF!"/>
    <n v="46800000"/>
    <n v="0"/>
    <n v="0"/>
    <n v="0"/>
    <n v="0"/>
    <n v="0"/>
  </r>
  <r>
    <s v="1.1-00-2102_2119006_2135710"/>
    <s v="1.1-00-21"/>
    <s v="No"/>
    <x v="0"/>
    <x v="0"/>
    <x v="0"/>
    <x v="0"/>
    <x v="0"/>
    <x v="0"/>
    <s v="O"/>
    <s v="Actividades que realizan la función pública o cont"/>
    <s v="02_21"/>
    <n v="1"/>
    <n v="9"/>
    <s v="006_21"/>
    <x v="0"/>
    <n v="3500"/>
    <s v="SERVICIOS DE INSTALACION, REPARACION, MANTENIMIENTO Y CONSERVACION"/>
    <n v="3570"/>
    <s v="SERVICIOS GENERALES"/>
    <x v="24"/>
    <x v="24"/>
    <n v="0"/>
    <s v="SIN DESCRIPCIÓN PARA DESTINOS 00"/>
    <x v="0"/>
    <x v="0"/>
    <x v="1"/>
    <x v="4"/>
    <x v="3"/>
    <x v="22"/>
    <x v="16"/>
    <n v="5044368.4800000004"/>
    <n v="5044368.4800000004"/>
    <n v="2913588.16"/>
    <n v="2913588.16"/>
    <n v="529743.30000000005"/>
    <n v="0"/>
    <n v="0"/>
    <n v="2130780.3200000003"/>
    <n v="0"/>
    <n v="0"/>
    <n v="0"/>
    <e v="#REF!"/>
    <n v="5044368.4800000004"/>
    <n v="0"/>
    <n v="0"/>
    <n v="0"/>
    <n v="0"/>
    <n v="0"/>
  </r>
  <r>
    <s v="1.1-00-2102_21110007_2144110"/>
    <s v="1.1-00-21"/>
    <s v="No"/>
    <x v="0"/>
    <x v="0"/>
    <x v="0"/>
    <x v="0"/>
    <x v="0"/>
    <x v="0"/>
    <s v="O"/>
    <s v="Actividades que realizan la función pública o cont"/>
    <s v="02_21"/>
    <n v="1"/>
    <n v="10"/>
    <s v="007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4"/>
    <x v="3"/>
    <x v="23"/>
    <x v="17"/>
    <n v="500000"/>
    <n v="500000"/>
    <n v="0"/>
    <n v="0"/>
    <n v="0"/>
    <n v="0"/>
    <n v="0"/>
    <n v="500000"/>
    <n v="0"/>
    <n v="0"/>
    <n v="0"/>
    <e v="#REF!"/>
    <n v="500000"/>
    <n v="0"/>
    <n v="0"/>
    <n v="0"/>
    <n v="0"/>
    <n v="0"/>
  </r>
  <r>
    <s v="1.1-00-2102_21111007_2144110"/>
    <s v="1.1-00-21"/>
    <s v="No"/>
    <x v="0"/>
    <x v="0"/>
    <x v="0"/>
    <x v="0"/>
    <x v="0"/>
    <x v="0"/>
    <s v="O"/>
    <s v="Actividades que realizan la función pública o cont"/>
    <s v="02_21"/>
    <n v="1"/>
    <n v="11"/>
    <s v="007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4"/>
    <x v="3"/>
    <x v="24"/>
    <x v="17"/>
    <n v="4000000"/>
    <n v="4000000"/>
    <n v="0"/>
    <n v="0"/>
    <n v="0"/>
    <n v="0"/>
    <n v="0"/>
    <n v="4000000"/>
    <n v="0"/>
    <n v="0"/>
    <n v="0"/>
    <e v="#REF!"/>
    <n v="4000000"/>
    <n v="0"/>
    <n v="0"/>
    <n v="0"/>
    <n v="0"/>
    <n v="0"/>
  </r>
  <r>
    <s v="1.1-00-2102_21116009_2134110"/>
    <s v="1.1-00-21"/>
    <s v="No"/>
    <x v="0"/>
    <x v="0"/>
    <x v="0"/>
    <x v="0"/>
    <x v="0"/>
    <x v="0"/>
    <s v="O"/>
    <s v="Actividades que realizan la función pública o cont"/>
    <s v="02_21"/>
    <n v="1"/>
    <n v="16"/>
    <s v="009_21"/>
    <x v="0"/>
    <n v="3400"/>
    <s v="SERVICIOS FINANCIEROS, BANCARIOS Y COMERCIALES"/>
    <n v="3410"/>
    <s v="SERVICIOS GENERALES"/>
    <x v="37"/>
    <x v="37"/>
    <n v="0"/>
    <s v="SIN DESCRIPCIÓN PARA DESTINOS 00"/>
    <x v="0"/>
    <x v="0"/>
    <x v="1"/>
    <x v="4"/>
    <x v="3"/>
    <x v="25"/>
    <x v="18"/>
    <n v="1000000"/>
    <n v="1000000"/>
    <n v="0"/>
    <n v="0"/>
    <n v="0"/>
    <n v="0"/>
    <n v="0"/>
    <n v="1000000"/>
    <n v="0"/>
    <n v="0"/>
    <n v="0"/>
    <e v="#REF!"/>
    <n v="1000000"/>
    <n v="0"/>
    <n v="0"/>
    <n v="0"/>
    <n v="0"/>
    <n v="0"/>
  </r>
  <r>
    <s v="1.1-00-2101_2181001_2133610"/>
    <s v="1.1-00-21"/>
    <s v="No"/>
    <x v="0"/>
    <x v="0"/>
    <x v="0"/>
    <x v="0"/>
    <x v="0"/>
    <x v="0"/>
    <s v="P"/>
    <s v="Actividades destinadas al desarrollo de programas "/>
    <s v="01_21"/>
    <n v="8"/>
    <n v="1"/>
    <s v="001_21"/>
    <x v="0"/>
    <n v="3300"/>
    <s v="SERVICIOS PROFESIONALES, CIENTIFICOS, TECNICOS Y OTROS SERVICIOS"/>
    <n v="3360"/>
    <s v="SERVICIOS GENERALES"/>
    <x v="38"/>
    <x v="38"/>
    <n v="0"/>
    <s v="SIN DESCRIPCIÓN PARA DESTINOS 00"/>
    <x v="0"/>
    <x v="0"/>
    <x v="1"/>
    <x v="6"/>
    <x v="0"/>
    <x v="26"/>
    <x v="19"/>
    <n v="7000000"/>
    <n v="7000000"/>
    <n v="0"/>
    <n v="0"/>
    <n v="0"/>
    <n v="0"/>
    <n v="0"/>
    <n v="7000000"/>
    <n v="0"/>
    <n v="0"/>
    <n v="0"/>
    <e v="#REF!"/>
    <n v="7000000"/>
    <n v="0"/>
    <n v="0"/>
    <n v="0"/>
    <n v="0"/>
    <n v="0"/>
  </r>
  <r>
    <s v="1.1-00-2101_2182001_2136510"/>
    <s v="1.1-00-21"/>
    <s v="No"/>
    <x v="0"/>
    <x v="0"/>
    <x v="0"/>
    <x v="0"/>
    <x v="0"/>
    <x v="0"/>
    <s v="P"/>
    <s v="Actividades destinadas al desarrollo de programas "/>
    <s v="01_21"/>
    <n v="8"/>
    <n v="2"/>
    <s v="001_21"/>
    <x v="0"/>
    <n v="3600"/>
    <s v="SERVICIOS DE COMUNICACION SOCIAL Y PUBLICIDAD"/>
    <n v="3650"/>
    <s v="SERVICIOS GENERALES"/>
    <x v="39"/>
    <x v="39"/>
    <n v="0"/>
    <s v="SIN DESCRIPCIÓN PARA DESTINOS 00"/>
    <x v="0"/>
    <x v="0"/>
    <x v="1"/>
    <x v="6"/>
    <x v="0"/>
    <x v="27"/>
    <x v="19"/>
    <n v="6000000"/>
    <n v="6000000"/>
    <n v="2336994.0099999998"/>
    <n v="2336994.0099999998"/>
    <n v="0"/>
    <n v="0"/>
    <n v="0"/>
    <n v="3663005.99"/>
    <n v="0"/>
    <n v="0"/>
    <n v="0"/>
    <e v="#REF!"/>
    <n v="6000000"/>
    <n v="0"/>
    <n v="0"/>
    <n v="0"/>
    <n v="0"/>
    <n v="0"/>
  </r>
  <r>
    <s v="1.1-00-2101_2182001_2136610"/>
    <s v="1.1-00-21"/>
    <s v="No"/>
    <x v="0"/>
    <x v="0"/>
    <x v="0"/>
    <x v="0"/>
    <x v="0"/>
    <x v="0"/>
    <s v="P"/>
    <s v="Actividades destinadas al desarrollo de programas "/>
    <s v="01_21"/>
    <n v="8"/>
    <n v="2"/>
    <s v="001_21"/>
    <x v="0"/>
    <n v="3600"/>
    <s v="SERVICIOS DE COMUNICACION SOCIAL Y PUBLICIDAD"/>
    <n v="3660"/>
    <s v="SERVICIOS GENERALES"/>
    <x v="40"/>
    <x v="40"/>
    <n v="0"/>
    <s v="SIN DESCRIPCIÓN PARA DESTINOS 00"/>
    <x v="0"/>
    <x v="0"/>
    <x v="1"/>
    <x v="6"/>
    <x v="0"/>
    <x v="27"/>
    <x v="19"/>
    <n v="6000000"/>
    <n v="6000000"/>
    <n v="4698085.05"/>
    <n v="4698085.05"/>
    <n v="20267.52"/>
    <n v="0"/>
    <n v="0"/>
    <n v="1301914.9500000002"/>
    <n v="0"/>
    <n v="0"/>
    <n v="0"/>
    <e v="#REF!"/>
    <n v="6000000"/>
    <n v="0"/>
    <n v="0"/>
    <n v="0"/>
    <n v="0"/>
    <n v="0"/>
  </r>
  <r>
    <s v="1.1-00-2101_2183002_2136110"/>
    <s v="1.1-00-21"/>
    <s v="No"/>
    <x v="0"/>
    <x v="0"/>
    <x v="0"/>
    <x v="0"/>
    <x v="0"/>
    <x v="0"/>
    <s v="P"/>
    <s v="Actividades destinadas al desarrollo de programas "/>
    <s v="01_21"/>
    <n v="8"/>
    <n v="3"/>
    <s v="002_21"/>
    <x v="0"/>
    <n v="3600"/>
    <s v="SERVICIOS DE COMUNICACION SOCIAL Y PUBLICIDAD"/>
    <n v="3610"/>
    <s v="SERVICIOS GENERALES"/>
    <x v="41"/>
    <x v="41"/>
    <n v="0"/>
    <s v="SIN DESCRIPCIÓN PARA DESTINOS 00"/>
    <x v="0"/>
    <x v="0"/>
    <x v="1"/>
    <x v="6"/>
    <x v="0"/>
    <x v="28"/>
    <x v="20"/>
    <n v="20000000"/>
    <n v="20000000"/>
    <n v="8211858.4800000004"/>
    <n v="8211858.4800000004"/>
    <n v="7739080.8600000003"/>
    <n v="6494518.7199999997"/>
    <n v="733722.68"/>
    <n v="11788141.52"/>
    <n v="0"/>
    <n v="0"/>
    <n v="0"/>
    <e v="#REF!"/>
    <n v="20000000"/>
    <n v="0"/>
    <n v="0"/>
    <n v="0"/>
    <n v="0"/>
    <n v="0"/>
  </r>
  <r>
    <s v="1.1-00-2118_21260038_2137110"/>
    <s v="1.1-00-21"/>
    <s v="No"/>
    <x v="0"/>
    <x v="0"/>
    <x v="0"/>
    <x v="0"/>
    <x v="0"/>
    <x v="0"/>
    <s v="K"/>
    <s v="Proyectos de inversión sujetos a registro en la Ca"/>
    <s v="18_21"/>
    <n v="2"/>
    <n v="60"/>
    <s v="038_21"/>
    <x v="0"/>
    <n v="3700"/>
    <s v="SERVICIOS DE TRASLADO Y VIATICOS"/>
    <n v="3710"/>
    <s v="SERVICIOS GENERALES"/>
    <x v="42"/>
    <x v="42"/>
    <n v="0"/>
    <s v="SIN DESCRIPCIÓN PARA DESTINOS 00"/>
    <x v="0"/>
    <x v="0"/>
    <x v="1"/>
    <x v="3"/>
    <x v="2"/>
    <x v="3"/>
    <x v="3"/>
    <n v="5000"/>
    <n v="5000"/>
    <n v="0"/>
    <n v="0"/>
    <n v="0"/>
    <n v="0"/>
    <n v="0"/>
    <n v="5000"/>
    <n v="0"/>
    <n v="0"/>
    <n v="0"/>
    <e v="#REF!"/>
    <n v="5000"/>
    <n v="0"/>
    <n v="0"/>
    <n v="0"/>
    <n v="0"/>
    <n v="0"/>
  </r>
  <r>
    <s v="1.1-00-2118_21260038_2137510"/>
    <s v="1.1-00-21"/>
    <s v="No"/>
    <x v="0"/>
    <x v="0"/>
    <x v="0"/>
    <x v="0"/>
    <x v="0"/>
    <x v="0"/>
    <s v="K"/>
    <s v="Proyectos de inversión sujetos a registro en la Ca"/>
    <s v="18_21"/>
    <n v="2"/>
    <n v="60"/>
    <s v="038_21"/>
    <x v="0"/>
    <n v="3700"/>
    <s v="SERVICIOS DE TRASLADO Y VIATICOS"/>
    <n v="3750"/>
    <s v="SERVICIOS GENERALES"/>
    <x v="43"/>
    <x v="43"/>
    <n v="0"/>
    <s v="SIN DESCRIPCIÓN PARA DESTINOS 00"/>
    <x v="0"/>
    <x v="0"/>
    <x v="1"/>
    <x v="3"/>
    <x v="2"/>
    <x v="3"/>
    <x v="3"/>
    <n v="8000"/>
    <n v="8000"/>
    <n v="0"/>
    <n v="0"/>
    <n v="0"/>
    <n v="0"/>
    <n v="0"/>
    <n v="8000"/>
    <n v="0"/>
    <n v="0"/>
    <n v="0"/>
    <e v="#REF!"/>
    <n v="8000"/>
    <n v="0"/>
    <n v="0"/>
    <n v="0"/>
    <n v="0"/>
    <n v="0"/>
  </r>
  <r>
    <s v="1.1-00-2101_2118005_2137110"/>
    <s v="1.1-00-21"/>
    <s v="No"/>
    <x v="0"/>
    <x v="0"/>
    <x v="0"/>
    <x v="0"/>
    <x v="0"/>
    <x v="0"/>
    <s v="M"/>
    <s v="Actividades de apoyo administrativo desarrolladas "/>
    <s v="01_21"/>
    <n v="1"/>
    <n v="8"/>
    <s v="005_21"/>
    <x v="0"/>
    <n v="3700"/>
    <s v="SERVICIOS DE TRASLADO Y VIATICOS"/>
    <n v="3710"/>
    <s v="SERVICIOS GENERALES"/>
    <x v="42"/>
    <x v="42"/>
    <n v="0"/>
    <s v="SIN DESCRIPCIÓN PARA DESTINOS 00"/>
    <x v="0"/>
    <x v="0"/>
    <x v="1"/>
    <x v="6"/>
    <x v="3"/>
    <x v="29"/>
    <x v="21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1_2118005_2137510"/>
    <s v="1.1-00-21"/>
    <s v="No"/>
    <x v="0"/>
    <x v="0"/>
    <x v="0"/>
    <x v="0"/>
    <x v="0"/>
    <x v="0"/>
    <s v="M"/>
    <s v="Actividades de apoyo administrativo desarrolladas "/>
    <s v="01_21"/>
    <n v="1"/>
    <n v="8"/>
    <s v="005_21"/>
    <x v="0"/>
    <n v="3700"/>
    <s v="SERVICIOS DE TRASLADO Y VIATICOS"/>
    <n v="3750"/>
    <s v="SERVICIOS GENERALES"/>
    <x v="43"/>
    <x v="43"/>
    <n v="0"/>
    <s v="SIN DESCRIPCIÓN PARA DESTINOS 00"/>
    <x v="0"/>
    <x v="0"/>
    <x v="1"/>
    <x v="6"/>
    <x v="3"/>
    <x v="29"/>
    <x v="21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1_2118005_2144110"/>
    <s v="1.1-00-21"/>
    <s v="No"/>
    <x v="0"/>
    <x v="0"/>
    <x v="0"/>
    <x v="0"/>
    <x v="0"/>
    <x v="0"/>
    <s v="M"/>
    <s v="Actividades de apoyo administrativo desarrolladas "/>
    <s v="01_21"/>
    <n v="1"/>
    <n v="8"/>
    <s v="005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6"/>
    <x v="3"/>
    <x v="29"/>
    <x v="21"/>
    <n v="500000"/>
    <n v="500000"/>
    <n v="230000"/>
    <n v="230000"/>
    <n v="230000"/>
    <n v="30000"/>
    <n v="30000"/>
    <n v="270000"/>
    <n v="0"/>
    <n v="0"/>
    <n v="0"/>
    <e v="#REF!"/>
    <n v="500000"/>
    <n v="0"/>
    <n v="0"/>
    <n v="0"/>
    <n v="0"/>
    <n v="0"/>
  </r>
  <r>
    <s v="1.1-00-2101_2118005_2144510"/>
    <s v="1.1-00-21"/>
    <s v="No"/>
    <x v="0"/>
    <x v="0"/>
    <x v="0"/>
    <x v="0"/>
    <x v="0"/>
    <x v="0"/>
    <s v="M"/>
    <s v="Actividades de apoyo administrativo desarrolladas "/>
    <s v="01_21"/>
    <n v="1"/>
    <n v="8"/>
    <s v="005_21"/>
    <x v="0"/>
    <n v="4400"/>
    <s v="AYUDAS SOCIALES"/>
    <n v="4450"/>
    <s v="TRANSFERENCIAS, ASIGNACIONES, SUBSIDIOS Y OTRAS  AYUDAS"/>
    <x v="44"/>
    <x v="44"/>
    <n v="0"/>
    <s v="SIN DESCRIPCIÓN PARA DESTINOS 00"/>
    <x v="6"/>
    <x v="6"/>
    <x v="1"/>
    <x v="6"/>
    <x v="3"/>
    <x v="29"/>
    <x v="21"/>
    <n v="1000000"/>
    <n v="1000000"/>
    <n v="0"/>
    <n v="0"/>
    <n v="0"/>
    <n v="0"/>
    <n v="0"/>
    <n v="1000000"/>
    <n v="0"/>
    <n v="0"/>
    <n v="0"/>
    <e v="#REF!"/>
    <n v="1000000"/>
    <n v="0"/>
    <n v="0"/>
    <n v="0"/>
    <n v="0"/>
    <n v="0"/>
  </r>
  <r>
    <s v="1.1-00-2104_21818011_2121810"/>
    <s v="1.1-00-21"/>
    <s v="No"/>
    <x v="0"/>
    <x v="0"/>
    <x v="0"/>
    <x v="0"/>
    <x v="0"/>
    <x v="0"/>
    <s v="M"/>
    <s v="Actividades de apoyo administrativo desarrolladas "/>
    <s v="04_21"/>
    <n v="8"/>
    <n v="18"/>
    <s v="011_21"/>
    <x v="0"/>
    <n v="2100"/>
    <s v="MATERIALES DE ADMINISTRACION, EMISION DE DOCUMENTOS Y ARTICULOS OFICIALES"/>
    <n v="2180"/>
    <s v="MATERIALES Y SUMINISTROS"/>
    <x v="14"/>
    <x v="14"/>
    <n v="0"/>
    <s v="SIN DESCRIPCIÓN PARA DESTINOS 00"/>
    <x v="4"/>
    <x v="4"/>
    <x v="1"/>
    <x v="0"/>
    <x v="0"/>
    <x v="30"/>
    <x v="0"/>
    <n v="3470000"/>
    <n v="3500000"/>
    <n v="0"/>
    <n v="0"/>
    <n v="0"/>
    <n v="0"/>
    <n v="0"/>
    <n v="3470000"/>
    <n v="0"/>
    <n v="0"/>
    <n v="0"/>
    <e v="#REF!"/>
    <n v="3470000"/>
    <n v="0"/>
    <n v="0"/>
    <n v="0"/>
    <n v="30000"/>
    <n v="-30000"/>
  </r>
  <r>
    <s v="1.1-00-2104_21819011_2131810"/>
    <s v="1.1-00-21"/>
    <s v="No"/>
    <x v="0"/>
    <x v="0"/>
    <x v="0"/>
    <x v="0"/>
    <x v="0"/>
    <x v="0"/>
    <s v="M"/>
    <s v="Actividades de apoyo administrativo desarrolladas "/>
    <s v="04_21"/>
    <n v="8"/>
    <n v="19"/>
    <s v="011_21"/>
    <x v="0"/>
    <n v="3100"/>
    <s v="SERVICIOS BASICOS"/>
    <n v="3180"/>
    <s v="SERVICIOS GENERALES"/>
    <x v="45"/>
    <x v="45"/>
    <n v="0"/>
    <s v="SIN DESCRIPCIÓN PARA DESTINOS 00"/>
    <x v="0"/>
    <x v="0"/>
    <x v="1"/>
    <x v="0"/>
    <x v="0"/>
    <x v="0"/>
    <x v="0"/>
    <n v="1000"/>
    <n v="1000"/>
    <n v="0"/>
    <n v="0"/>
    <n v="0"/>
    <n v="0"/>
    <n v="0"/>
    <n v="1000"/>
    <n v="0"/>
    <n v="0"/>
    <n v="0"/>
    <e v="#REF!"/>
    <n v="1000"/>
    <n v="0"/>
    <n v="0"/>
    <n v="0"/>
    <n v="0"/>
    <n v="0"/>
  </r>
  <r>
    <s v="1.1-00-2104_21819011_2133110"/>
    <s v="1.1-00-21"/>
    <s v="No"/>
    <x v="0"/>
    <x v="0"/>
    <x v="0"/>
    <x v="0"/>
    <x v="0"/>
    <x v="0"/>
    <s v="M"/>
    <s v="Actividades de apoyo administrativo desarrolladas "/>
    <s v="04_21"/>
    <n v="8"/>
    <n v="19"/>
    <s v="011_21"/>
    <x v="0"/>
    <n v="3300"/>
    <s v="SERVICIOS PROFESIONALES, CIENTIFICOS, TECNICOS Y OTROS SERVICIOS"/>
    <n v="3310"/>
    <s v="SERVICIOS GENERALES"/>
    <x v="15"/>
    <x v="15"/>
    <n v="0"/>
    <s v="SIN DESCRIPCIÓN PARA DESTINOS 00"/>
    <x v="0"/>
    <x v="0"/>
    <x v="1"/>
    <x v="0"/>
    <x v="0"/>
    <x v="0"/>
    <x v="0"/>
    <n v="400000"/>
    <n v="400000"/>
    <n v="0"/>
    <n v="0"/>
    <n v="0"/>
    <n v="0"/>
    <n v="0"/>
    <n v="400000"/>
    <n v="0"/>
    <n v="0"/>
    <n v="0"/>
    <e v="#REF!"/>
    <n v="400000"/>
    <n v="0"/>
    <n v="0"/>
    <n v="0"/>
    <n v="0"/>
    <n v="0"/>
  </r>
  <r>
    <s v="1.1-00-2104_21819011_2133310"/>
    <s v="1.1-00-21"/>
    <s v="No"/>
    <x v="0"/>
    <x v="0"/>
    <x v="0"/>
    <x v="0"/>
    <x v="0"/>
    <x v="0"/>
    <s v="M"/>
    <s v="Actividades de apoyo administrativo desarrolladas "/>
    <s v="04_21"/>
    <n v="8"/>
    <n v="19"/>
    <s v="011_21"/>
    <x v="0"/>
    <n v="3300"/>
    <s v="SERVICIOS PROFESIONALES, CIENTIFICOS, TECNICOS Y OTROS SERVICIOS"/>
    <n v="3330"/>
    <s v="SERVICIOS GENERALES"/>
    <x v="46"/>
    <x v="46"/>
    <n v="0"/>
    <s v="SIN DESCRIPCIÓN PARA DESTINOS 00"/>
    <x v="0"/>
    <x v="0"/>
    <x v="1"/>
    <x v="0"/>
    <x v="0"/>
    <x v="0"/>
    <x v="0"/>
    <n v="1000000"/>
    <n v="1000000"/>
    <n v="381060"/>
    <n v="381060"/>
    <n v="42340"/>
    <n v="0"/>
    <n v="0"/>
    <n v="618940"/>
    <n v="0"/>
    <n v="0"/>
    <n v="0"/>
    <e v="#REF!"/>
    <n v="1000000"/>
    <n v="0"/>
    <n v="0"/>
    <n v="0"/>
    <n v="0"/>
    <n v="0"/>
  </r>
  <r>
    <s v="1.1-00-2104_21820011_21512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1"/>
    <n v="5100"/>
    <s v="MOBILIARIO Y EQUIPO DE ADMINISTRACION"/>
    <n v="5120"/>
    <s v="BIENES MUEBLES, INMUEBLES E INTANGIBLES"/>
    <x v="47"/>
    <x v="47"/>
    <n v="0"/>
    <s v="SIN DESCRIPCIÓN PARA DESTINOS 00"/>
    <x v="5"/>
    <x v="5"/>
    <x v="1"/>
    <x v="0"/>
    <x v="0"/>
    <x v="4"/>
    <x v="0"/>
    <n v="20000"/>
    <n v="20000"/>
    <n v="0"/>
    <n v="0"/>
    <n v="0"/>
    <n v="0"/>
    <n v="0"/>
    <n v="20000"/>
    <n v="0"/>
    <n v="0"/>
    <n v="0"/>
    <e v="#REF!"/>
    <n v="20000"/>
    <n v="0"/>
    <n v="0"/>
    <n v="0"/>
    <n v="0"/>
    <n v="0"/>
  </r>
  <r>
    <s v="1.1-00-2104_21820011_21519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1"/>
    <n v="5100"/>
    <s v="MOBILIARIO Y EQUIPO DE ADMINISTRACION"/>
    <n v="5190"/>
    <s v="BIENES MUEBLES, INMUEBLES E INTANGIBLES"/>
    <x v="48"/>
    <x v="48"/>
    <n v="0"/>
    <s v="SIN DESCRIPCIÓN PARA DESTINOS 00"/>
    <x v="5"/>
    <x v="5"/>
    <x v="1"/>
    <x v="0"/>
    <x v="0"/>
    <x v="4"/>
    <x v="0"/>
    <n v="0"/>
    <n v="0"/>
    <n v="146465.89000000001"/>
    <n v="146465.89000000001"/>
    <n v="0"/>
    <n v="0"/>
    <n v="0"/>
    <n v="-146465.89000000001"/>
    <n v="0"/>
    <n v="0"/>
    <n v="0"/>
    <e v="#REF!"/>
    <n v="0"/>
    <n v="0"/>
    <n v="0"/>
    <n v="0"/>
    <n v="0"/>
    <n v="0"/>
  </r>
  <r>
    <s v="1.1-00-2104_21820011_21581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1"/>
    <n v="5800"/>
    <s v="BIENES INMUEBLES"/>
    <n v="5810"/>
    <s v="BIENES MUEBLES, INMUEBLES E INTANGIBLES"/>
    <x v="35"/>
    <x v="35"/>
    <n v="0"/>
    <s v="SIN DESCRIPCIÓN PARA DESTINOS 00"/>
    <x v="5"/>
    <x v="5"/>
    <x v="1"/>
    <x v="0"/>
    <x v="0"/>
    <x v="4"/>
    <x v="0"/>
    <n v="0"/>
    <n v="0"/>
    <n v="22734.82"/>
    <n v="22734.82"/>
    <n v="22734.82"/>
    <n v="22734.82"/>
    <n v="22734.82"/>
    <n v="-22734.82"/>
    <n v="0"/>
    <n v="0"/>
    <n v="0"/>
    <e v="#REF!"/>
    <n v="0"/>
    <n v="0"/>
    <n v="0"/>
    <n v="0"/>
    <n v="0"/>
    <n v="0"/>
  </r>
  <r>
    <s v="1.1-00-2104_21820011_21615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1"/>
    <n v="6100"/>
    <s v="OBRA PUBLICA EN BIENES DE DOMINIO PUBLICO"/>
    <n v="6150"/>
    <s v="INVERSIÓN PÚBLICA"/>
    <x v="5"/>
    <x v="5"/>
    <n v="0"/>
    <s v="SIN DESCRIPCIÓN PARA DESTINOS 00"/>
    <x v="2"/>
    <x v="2"/>
    <x v="1"/>
    <x v="0"/>
    <x v="0"/>
    <x v="4"/>
    <x v="0"/>
    <n v="0"/>
    <n v="0"/>
    <n v="0"/>
    <n v="0"/>
    <n v="0"/>
    <n v="0"/>
    <n v="0"/>
    <n v="0"/>
    <n v="0"/>
    <n v="0"/>
    <n v="0"/>
    <e v="#REF!"/>
    <n v="0"/>
    <n v="0"/>
    <n v="0"/>
    <n v="0"/>
    <n v="0"/>
    <n v="0"/>
  </r>
  <r>
    <s v="1.1-00-2104_21820011_21632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1"/>
    <n v="6300"/>
    <s v="PROYECTOS PRODUCTIVOS Y ACCIONES DE FOMENTO"/>
    <n v="6320"/>
    <s v="INVERSIÓN PÚBLICA"/>
    <x v="49"/>
    <x v="49"/>
    <n v="0"/>
    <s v="SIN DESCRIPCIÓN PARA DESTINOS 00"/>
    <x v="2"/>
    <x v="2"/>
    <x v="1"/>
    <x v="0"/>
    <x v="0"/>
    <x v="4"/>
    <x v="0"/>
    <n v="96000000"/>
    <n v="96000000"/>
    <n v="9173371.2699999996"/>
    <n v="9173371.2699999996"/>
    <n v="9173371.2699999996"/>
    <n v="9173371.2699999996"/>
    <n v="9173371.2699999996"/>
    <n v="86826628.730000004"/>
    <n v="0"/>
    <n v="0"/>
    <n v="0"/>
    <e v="#REF!"/>
    <n v="96000000"/>
    <n v="0"/>
    <n v="0"/>
    <n v="0"/>
    <n v="0"/>
    <n v="0"/>
  </r>
  <r>
    <s v="1.1-00-2104_21820011_21329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200"/>
    <s v="SERVICIOS DE ARRENDAMIENTO"/>
    <n v="3290"/>
    <s v="SERVICIOS GENERALES"/>
    <x v="18"/>
    <x v="18"/>
    <n v="0"/>
    <s v="SIN DESCRIPCIÓN PARA DESTINOS 00"/>
    <x v="0"/>
    <x v="0"/>
    <x v="1"/>
    <x v="0"/>
    <x v="0"/>
    <x v="4"/>
    <x v="0"/>
    <n v="110000"/>
    <n v="110000"/>
    <n v="81645"/>
    <n v="81645"/>
    <n v="0"/>
    <n v="0"/>
    <n v="0"/>
    <n v="28355"/>
    <n v="0"/>
    <n v="0"/>
    <n v="0"/>
    <e v="#REF!"/>
    <n v="110000"/>
    <n v="0"/>
    <n v="0"/>
    <n v="0"/>
    <n v="0"/>
    <n v="0"/>
  </r>
  <r>
    <s v="1.1-00-2104_21820011_21341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400"/>
    <s v="SERVICIOS FINANCIEROS, BANCARIOS Y COMERCIALES"/>
    <n v="3410"/>
    <s v="SERVICIOS GENERALES"/>
    <x v="37"/>
    <x v="37"/>
    <n v="0"/>
    <s v="SIN DESCRIPCIÓN PARA DESTINOS 00"/>
    <x v="0"/>
    <x v="0"/>
    <x v="1"/>
    <x v="0"/>
    <x v="0"/>
    <x v="4"/>
    <x v="0"/>
    <n v="4000000"/>
    <n v="4000000"/>
    <n v="0"/>
    <n v="0"/>
    <n v="0"/>
    <n v="0"/>
    <n v="0"/>
    <n v="4000000"/>
    <n v="0"/>
    <n v="0"/>
    <n v="0"/>
    <e v="#REF!"/>
    <n v="4000000"/>
    <n v="0"/>
    <n v="0"/>
    <n v="0"/>
    <n v="0"/>
    <n v="0"/>
  </r>
  <r>
    <s v="1.1-00-2104_21820011_21342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400"/>
    <s v="SERVICIOS FINANCIEROS, BANCARIOS Y COMERCIALES"/>
    <n v="3420"/>
    <s v="SERVICIOS GENERALES"/>
    <x v="50"/>
    <x v="50"/>
    <n v="0"/>
    <s v="SIN DESCRIPCIÓN PARA DESTINOS 00"/>
    <x v="0"/>
    <x v="0"/>
    <x v="1"/>
    <x v="0"/>
    <x v="0"/>
    <x v="4"/>
    <x v="0"/>
    <n v="30000000"/>
    <n v="30000000"/>
    <n v="20140000"/>
    <n v="20140000"/>
    <n v="2294710.63"/>
    <n v="0"/>
    <n v="0"/>
    <n v="9860000"/>
    <n v="0"/>
    <n v="0"/>
    <n v="0"/>
    <e v="#REF!"/>
    <n v="30000000"/>
    <n v="0"/>
    <n v="0"/>
    <n v="0"/>
    <n v="0"/>
    <n v="0"/>
  </r>
  <r>
    <s v="1.1-00-2104_21820011_21351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500"/>
    <s v="SERVICIOS DE INSTALACION, REPARACION, MANTENIMIENTO Y CONSERVACION"/>
    <n v="3510"/>
    <s v="SERVICIOS GENERALES"/>
    <x v="51"/>
    <x v="51"/>
    <n v="0"/>
    <s v="SIN DESCRIPCIÓN PARA DESTINOS 00"/>
    <x v="0"/>
    <x v="0"/>
    <x v="1"/>
    <x v="0"/>
    <x v="0"/>
    <x v="4"/>
    <x v="0"/>
    <n v="14000000"/>
    <n v="14000000"/>
    <n v="1270758.0900000001"/>
    <n v="1270758.0900000001"/>
    <n v="1270758.0900000001"/>
    <n v="1270758.0900000001"/>
    <n v="1270758.0900000001"/>
    <n v="12729241.91"/>
    <n v="0"/>
    <n v="0"/>
    <n v="0"/>
    <e v="#REF!"/>
    <n v="14000000"/>
    <n v="0"/>
    <n v="0"/>
    <n v="0"/>
    <n v="0"/>
    <n v="0"/>
  </r>
  <r>
    <s v="1.1-00-2104_21820011_21382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800"/>
    <s v="SERVICIOS OFICIALES"/>
    <n v="3820"/>
    <s v="SERVICIOS GENERALES"/>
    <x v="20"/>
    <x v="20"/>
    <n v="0"/>
    <s v="SIN DESCRIPCIÓN PARA DESTINOS 00"/>
    <x v="0"/>
    <x v="0"/>
    <x v="1"/>
    <x v="0"/>
    <x v="0"/>
    <x v="4"/>
    <x v="0"/>
    <n v="1000000"/>
    <n v="1000000"/>
    <n v="0"/>
    <n v="0"/>
    <n v="0"/>
    <n v="0"/>
    <n v="0"/>
    <n v="1000000"/>
    <n v="0"/>
    <n v="0"/>
    <n v="0"/>
    <e v="#REF!"/>
    <n v="1000000"/>
    <n v="0"/>
    <n v="0"/>
    <n v="0"/>
    <n v="0"/>
    <n v="0"/>
  </r>
  <r>
    <s v="1.1-00-2104_21820011_213942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900"/>
    <s v="OTROS SERVICIOS GENERALES"/>
    <n v="3940"/>
    <s v="SERVICIOS GENERALES"/>
    <x v="52"/>
    <x v="52"/>
    <n v="0"/>
    <s v="SIN DESCRIPCIÓN PARA DESTINOS 00"/>
    <x v="0"/>
    <x v="0"/>
    <x v="1"/>
    <x v="0"/>
    <x v="0"/>
    <x v="4"/>
    <x v="0"/>
    <n v="300000"/>
    <n v="300000"/>
    <n v="1994.12"/>
    <n v="1994.12"/>
    <n v="1994.12"/>
    <n v="1994.12"/>
    <n v="1994.12"/>
    <n v="298005.88"/>
    <n v="0"/>
    <n v="0"/>
    <n v="0"/>
    <e v="#REF!"/>
    <n v="300000"/>
    <n v="0"/>
    <n v="0"/>
    <n v="0"/>
    <n v="0"/>
    <n v="0"/>
  </r>
  <r>
    <s v="1.1-00-2104_21820011_21395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3900"/>
    <s v="OTROS SERVICIOS GENERALES"/>
    <n v="3950"/>
    <s v="SERVICIOS GENERALES"/>
    <x v="53"/>
    <x v="53"/>
    <n v="0"/>
    <s v="SIN DESCRIPCIÓN PARA DESTINOS 00"/>
    <x v="0"/>
    <x v="0"/>
    <x v="1"/>
    <x v="0"/>
    <x v="0"/>
    <x v="4"/>
    <x v="0"/>
    <n v="300000"/>
    <n v="300000"/>
    <n v="0"/>
    <n v="0"/>
    <n v="0"/>
    <n v="0"/>
    <n v="0"/>
    <n v="300000"/>
    <n v="0"/>
    <n v="0"/>
    <n v="0"/>
    <e v="#REF!"/>
    <n v="300000"/>
    <n v="0"/>
    <n v="0"/>
    <n v="0"/>
    <n v="0"/>
    <n v="0"/>
  </r>
  <r>
    <s v="1.1-00-2104_21820011_21421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0"/>
    <x v="0"/>
    <x v="4"/>
    <x v="0"/>
    <n v="2200000"/>
    <n v="2200000"/>
    <n v="1052783.3799999999"/>
    <n v="1052783.3799999999"/>
    <n v="1052783.3799999999"/>
    <n v="1052783.3799999999"/>
    <n v="1052783.3799999999"/>
    <n v="1147216.6200000001"/>
    <n v="0"/>
    <n v="0"/>
    <n v="0"/>
    <e v="#REF!"/>
    <n v="2200000"/>
    <n v="0"/>
    <n v="0"/>
    <n v="0"/>
    <n v="0"/>
    <n v="0"/>
  </r>
  <r>
    <s v="1.1-00-2104_21820011_2142510"/>
    <s v="1.1-00-21"/>
    <s v="No"/>
    <x v="0"/>
    <x v="0"/>
    <x v="0"/>
    <x v="0"/>
    <x v="0"/>
    <x v="0"/>
    <s v="M"/>
    <s v="Actividades de apoyo administrativo desarrolladas "/>
    <s v="04_21"/>
    <n v="8"/>
    <n v="20"/>
    <s v="011_21"/>
    <x v="0"/>
    <n v="4200"/>
    <s v="TRANSFERENCIAS AL RESTO DEL SECTOR PUBLICO"/>
    <n v="4250"/>
    <s v="TRANSFERENCIAS, ASIGNACIONES, SUBSIDIOS Y OTRAS  AYUDAS"/>
    <x v="54"/>
    <x v="54"/>
    <n v="0"/>
    <s v="SIN DESCRIPCIÓN PARA DESTINOS 00"/>
    <x v="6"/>
    <x v="6"/>
    <x v="1"/>
    <x v="0"/>
    <x v="0"/>
    <x v="4"/>
    <x v="0"/>
    <n v="3000000"/>
    <n v="3000000"/>
    <n v="0"/>
    <n v="0"/>
    <n v="0"/>
    <n v="0"/>
    <n v="0"/>
    <n v="3000000"/>
    <n v="0"/>
    <n v="0"/>
    <n v="0"/>
    <e v="#REF!"/>
    <n v="3000000"/>
    <n v="0"/>
    <n v="0"/>
    <n v="0"/>
    <n v="0"/>
    <n v="0"/>
  </r>
  <r>
    <s v="1.1-00-2105_21821012_21216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100"/>
    <s v="MATERIALES DE ADMINISTRACION, EMISION DE DOCUMENTOS Y ARTICULOS OFICIALES"/>
    <n v="2160"/>
    <s v="MATERIALES Y SUMINISTROS"/>
    <x v="55"/>
    <x v="55"/>
    <n v="0"/>
    <s v="SIN DESCRIPCIÓN PARA DESTINOS 00"/>
    <x v="4"/>
    <x v="4"/>
    <x v="1"/>
    <x v="1"/>
    <x v="0"/>
    <x v="5"/>
    <x v="1"/>
    <n v="2000000"/>
    <n v="2000000"/>
    <n v="181401.5"/>
    <n v="36535.589999999997"/>
    <n v="0"/>
    <n v="0"/>
    <n v="0"/>
    <n v="1818598.5"/>
    <n v="0"/>
    <n v="0"/>
    <n v="0"/>
    <e v="#REF!"/>
    <n v="2000000"/>
    <n v="0"/>
    <n v="0"/>
    <n v="0"/>
    <n v="0"/>
    <n v="0"/>
  </r>
  <r>
    <s v="1.1-00-2105_21821012_2122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200"/>
    <s v="ALIMENTOS Y UTENSILIOS"/>
    <n v="2210"/>
    <s v="MATERIALES Y SUMINISTROS"/>
    <x v="17"/>
    <x v="17"/>
    <n v="0"/>
    <s v="SIN DESCRIPCIÓN PARA DESTINOS 00"/>
    <x v="4"/>
    <x v="4"/>
    <x v="1"/>
    <x v="1"/>
    <x v="0"/>
    <x v="5"/>
    <x v="1"/>
    <n v="200000"/>
    <n v="200000"/>
    <n v="197328.1"/>
    <n v="197328.1"/>
    <n v="12343.1"/>
    <n v="12343.1"/>
    <n v="0"/>
    <n v="2671.8999999999942"/>
    <n v="0"/>
    <n v="0"/>
    <n v="0"/>
    <e v="#REF!"/>
    <n v="200000"/>
    <n v="0"/>
    <n v="0"/>
    <n v="0"/>
    <n v="0"/>
    <n v="0"/>
  </r>
  <r>
    <s v="1.1-00-2105_21821012_2124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400"/>
    <s v="MATERIALES Y ARTÍCULOS DE CONSTRUCCIÓN Y DE REPARACIÓN."/>
    <n v="2410"/>
    <s v="MATERIALES Y SUMINISTROS"/>
    <x v="56"/>
    <x v="56"/>
    <n v="0"/>
    <s v="SIN DESCRIPCIÓN PARA DESTINOS 00"/>
    <x v="4"/>
    <x v="4"/>
    <x v="1"/>
    <x v="1"/>
    <x v="0"/>
    <x v="5"/>
    <x v="1"/>
    <n v="300000"/>
    <n v="300000"/>
    <n v="296867.20000000001"/>
    <n v="0"/>
    <n v="0"/>
    <n v="0"/>
    <n v="0"/>
    <n v="3132.7999999999884"/>
    <n v="0"/>
    <n v="0"/>
    <n v="0"/>
    <e v="#REF!"/>
    <n v="300000"/>
    <n v="0"/>
    <n v="0"/>
    <n v="0"/>
    <n v="0"/>
    <n v="0"/>
  </r>
  <r>
    <s v="1.1-00-2105_21821012_21246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400"/>
    <s v="MATERIALES Y ARTÍCULOS DE CONSTRUCCIÓN Y DE REPARACIÓN."/>
    <n v="2460"/>
    <s v="MATERIALES Y SUMINISTROS"/>
    <x v="21"/>
    <x v="21"/>
    <n v="0"/>
    <s v="SIN DESCRIPCIÓN PARA DESTINOS 00"/>
    <x v="4"/>
    <x v="4"/>
    <x v="1"/>
    <x v="1"/>
    <x v="0"/>
    <x v="5"/>
    <x v="1"/>
    <n v="120000"/>
    <n v="120000"/>
    <n v="71894.77"/>
    <n v="0"/>
    <n v="0"/>
    <n v="0"/>
    <n v="0"/>
    <n v="48105.229999999996"/>
    <n v="0"/>
    <n v="0"/>
    <n v="0"/>
    <e v="#REF!"/>
    <n v="120000"/>
    <n v="0"/>
    <n v="0"/>
    <n v="0"/>
    <n v="0"/>
    <n v="0"/>
  </r>
  <r>
    <s v="1.1-00-2105_21821012_21247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400"/>
    <s v="MATERIALES Y ARTÍCULOS DE CONSTRUCCIÓN Y DE REPARACIÓN."/>
    <n v="2470"/>
    <s v="MATERIALES Y SUMINISTROS"/>
    <x v="57"/>
    <x v="57"/>
    <n v="0"/>
    <s v="SIN DESCRIPCIÓN PARA DESTINOS 00"/>
    <x v="4"/>
    <x v="4"/>
    <x v="1"/>
    <x v="1"/>
    <x v="0"/>
    <x v="5"/>
    <x v="1"/>
    <n v="120000"/>
    <n v="120000"/>
    <n v="53527.040000000001"/>
    <n v="0"/>
    <n v="0"/>
    <n v="0"/>
    <n v="0"/>
    <n v="66472.959999999992"/>
    <n v="0"/>
    <n v="0"/>
    <n v="0"/>
    <e v="#REF!"/>
    <n v="120000"/>
    <n v="0"/>
    <n v="0"/>
    <n v="0"/>
    <n v="0"/>
    <n v="0"/>
  </r>
  <r>
    <s v="1.1-00-2105_21821012_21249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400"/>
    <s v="MATERIALES Y ARTÍCULOS DE CONSTRUCCIÓN Y DE REPARACIÓN."/>
    <n v="2490"/>
    <s v="MATERIALES Y SUMINISTROS"/>
    <x v="29"/>
    <x v="29"/>
    <n v="0"/>
    <s v="SIN DESCRIPCIÓN PARA DESTINOS 00"/>
    <x v="4"/>
    <x v="4"/>
    <x v="1"/>
    <x v="1"/>
    <x v="0"/>
    <x v="5"/>
    <x v="1"/>
    <n v="120000"/>
    <n v="120000"/>
    <n v="31876.57"/>
    <n v="31006.57"/>
    <n v="0"/>
    <n v="0"/>
    <n v="0"/>
    <n v="88123.43"/>
    <n v="0"/>
    <n v="0"/>
    <n v="0"/>
    <e v="#REF!"/>
    <n v="120000"/>
    <n v="0"/>
    <n v="0"/>
    <n v="0"/>
    <n v="0"/>
    <n v="0"/>
  </r>
  <r>
    <s v="1.1-00-2105_21821012_21252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500"/>
    <s v="PRODUCTOS QUIMICOS, FARMACEUTICOS Y DE LABORATORIO"/>
    <n v="2520"/>
    <s v="MATERIALES Y SUMINISTROS"/>
    <x v="22"/>
    <x v="22"/>
    <n v="0"/>
    <s v="SIN DESCRIPCIÓN PARA DESTINOS 00"/>
    <x v="4"/>
    <x v="4"/>
    <x v="1"/>
    <x v="1"/>
    <x v="0"/>
    <x v="5"/>
    <x v="1"/>
    <n v="25000"/>
    <n v="25000"/>
    <n v="0"/>
    <n v="0"/>
    <n v="0"/>
    <n v="0"/>
    <n v="0"/>
    <n v="25000"/>
    <n v="0"/>
    <n v="0"/>
    <n v="0"/>
    <e v="#REF!"/>
    <n v="25000"/>
    <n v="0"/>
    <n v="0"/>
    <n v="0"/>
    <n v="0"/>
    <n v="0"/>
  </r>
  <r>
    <s v="1.1-00-2105_21821012_2126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600"/>
    <s v="COMBUSTIBLES, LUBRICANTES Y ADITIVOS"/>
    <n v="2610"/>
    <s v="MATERIALES Y SUMINISTROS"/>
    <x v="8"/>
    <x v="8"/>
    <n v="0"/>
    <s v="SIN DESCRIPCIÓN PARA DESTINOS 00"/>
    <x v="4"/>
    <x v="4"/>
    <x v="1"/>
    <x v="1"/>
    <x v="0"/>
    <x v="5"/>
    <x v="1"/>
    <n v="28000000"/>
    <n v="28000000"/>
    <n v="5006745.07"/>
    <n v="4777818.41"/>
    <n v="4092254.08"/>
    <n v="3738621.53"/>
    <n v="3738621.53"/>
    <n v="22993254.93"/>
    <n v="0"/>
    <n v="0"/>
    <n v="0"/>
    <e v="#REF!"/>
    <n v="28000000"/>
    <n v="0"/>
    <n v="0"/>
    <n v="0"/>
    <n v="0"/>
    <n v="0"/>
  </r>
  <r>
    <s v="1.1-00-2105_21821012_2129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900"/>
    <s v="HERRAMIENTAS, REFACCIONES Y ACCESORIOS MENORES"/>
    <n v="2910"/>
    <s v="MATERIALES Y SUMINISTROS"/>
    <x v="23"/>
    <x v="23"/>
    <n v="0"/>
    <s v="SIN DESCRIPCIÓN PARA DESTINOS 00"/>
    <x v="4"/>
    <x v="4"/>
    <x v="1"/>
    <x v="1"/>
    <x v="0"/>
    <x v="5"/>
    <x v="1"/>
    <n v="250000"/>
    <n v="50000"/>
    <n v="244316.88"/>
    <n v="0"/>
    <n v="0"/>
    <n v="0"/>
    <n v="0"/>
    <n v="5683.1199999999953"/>
    <n v="0"/>
    <n v="0"/>
    <n v="0"/>
    <e v="#REF!"/>
    <n v="250000"/>
    <n v="0"/>
    <n v="200000"/>
    <n v="0"/>
    <n v="0"/>
    <n v="200000"/>
  </r>
  <r>
    <s v="1.1-00-2105_21821012_21296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900"/>
    <s v="HERRAMIENTAS, REFACCIONES Y ACCESORIOS MENORES"/>
    <n v="2960"/>
    <s v="MATERIALES Y SUMINISTROS"/>
    <x v="58"/>
    <x v="58"/>
    <n v="0"/>
    <s v="SIN DESCRIPCIÓN PARA DESTINOS 00"/>
    <x v="4"/>
    <x v="4"/>
    <x v="1"/>
    <x v="1"/>
    <x v="0"/>
    <x v="5"/>
    <x v="1"/>
    <n v="4900000"/>
    <n v="5000000"/>
    <n v="2547645.16"/>
    <n v="1316860.8"/>
    <n v="73575.179999999993"/>
    <n v="0"/>
    <n v="0"/>
    <n v="2352354.84"/>
    <n v="0"/>
    <n v="0"/>
    <n v="0"/>
    <e v="#REF!"/>
    <n v="4900000"/>
    <n v="0"/>
    <n v="0"/>
    <n v="0"/>
    <n v="100000"/>
    <n v="-100000"/>
  </r>
  <r>
    <s v="1.1-00-2105_21821012_21298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2900"/>
    <s v="HERRAMIENTAS, REFACCIONES Y ACCESORIOS MENORES"/>
    <n v="2980"/>
    <s v="MATERIALES Y SUMINISTROS"/>
    <x v="59"/>
    <x v="59"/>
    <n v="0"/>
    <s v="SIN DESCRIPCIÓN PARA DESTINOS 00"/>
    <x v="4"/>
    <x v="4"/>
    <x v="1"/>
    <x v="1"/>
    <x v="0"/>
    <x v="5"/>
    <x v="1"/>
    <n v="1900000"/>
    <n v="2000000"/>
    <n v="1164930"/>
    <n v="0"/>
    <n v="0"/>
    <n v="0"/>
    <n v="0"/>
    <n v="735070"/>
    <n v="0"/>
    <n v="0"/>
    <n v="0"/>
    <e v="#REF!"/>
    <n v="1900000"/>
    <n v="0"/>
    <n v="0"/>
    <n v="0"/>
    <n v="100000"/>
    <n v="-100000"/>
  </r>
  <r>
    <s v="1.1-00-2105_21821012_2131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100"/>
    <s v="SERVICIOS BASICOS"/>
    <n v="3110"/>
    <s v="SERVICIOS GENERALES"/>
    <x v="3"/>
    <x v="3"/>
    <n v="0"/>
    <s v="SIN DESCRIPCIÓN PARA DESTINOS 00"/>
    <x v="0"/>
    <x v="0"/>
    <x v="1"/>
    <x v="1"/>
    <x v="0"/>
    <x v="5"/>
    <x v="1"/>
    <n v="4300000"/>
    <n v="4300000"/>
    <n v="3480504"/>
    <n v="3480504"/>
    <n v="280504"/>
    <n v="280504"/>
    <n v="280504"/>
    <n v="819496"/>
    <n v="0"/>
    <n v="0"/>
    <n v="0"/>
    <e v="#REF!"/>
    <n v="4300000"/>
    <n v="0"/>
    <n v="0"/>
    <n v="0"/>
    <n v="0"/>
    <n v="0"/>
  </r>
  <r>
    <s v="1.1-00-2105_21821012_21314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100"/>
    <s v="SERVICIOS BASICOS"/>
    <n v="3140"/>
    <s v="SERVICIOS GENERALES"/>
    <x v="60"/>
    <x v="60"/>
    <n v="0"/>
    <s v="SIN DESCRIPCIÓN PARA DESTINOS 00"/>
    <x v="0"/>
    <x v="0"/>
    <x v="1"/>
    <x v="1"/>
    <x v="0"/>
    <x v="5"/>
    <x v="1"/>
    <n v="1300000"/>
    <n v="1300000"/>
    <n v="800000"/>
    <n v="800000"/>
    <n v="47931.34"/>
    <n v="0"/>
    <n v="0"/>
    <n v="500000"/>
    <n v="0"/>
    <n v="0"/>
    <n v="0"/>
    <e v="#REF!"/>
    <n v="1300000"/>
    <n v="0"/>
    <n v="0"/>
    <n v="0"/>
    <n v="0"/>
    <n v="0"/>
  </r>
  <r>
    <s v="1.1-00-2105_21821012_21316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100"/>
    <s v="SERVICIOS BASICOS"/>
    <n v="316"/>
    <s v="SERVICIOS DE TELECOMUNICACIONES Y SATÉLITES"/>
    <x v="61"/>
    <x v="61"/>
    <n v="0"/>
    <s v="SIN DESCRIPCIÓN PARA DESTINOS 00"/>
    <x v="0"/>
    <x v="0"/>
    <x v="1"/>
    <x v="1"/>
    <x v="0"/>
    <x v="5"/>
    <x v="1"/>
    <n v="2200000"/>
    <n v="2200000"/>
    <n v="1832220"/>
    <n v="1832220"/>
    <n v="366444"/>
    <n v="0"/>
    <n v="0"/>
    <n v="367780"/>
    <n v="0"/>
    <n v="0"/>
    <n v="0"/>
    <e v="#REF!"/>
    <n v="2200000"/>
    <n v="0"/>
    <n v="0"/>
    <n v="0"/>
    <n v="0"/>
    <n v="0"/>
  </r>
  <r>
    <s v="1.1-00-2105_21821012_21322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200"/>
    <s v="SERVICIOS DE ARRENDAMIENTO"/>
    <n v="3220"/>
    <s v="SERVICIOS GENERALES"/>
    <x v="62"/>
    <x v="62"/>
    <n v="0"/>
    <s v="SIN DESCRIPCIÓN PARA DESTINOS 00"/>
    <x v="0"/>
    <x v="0"/>
    <x v="1"/>
    <x v="1"/>
    <x v="0"/>
    <x v="5"/>
    <x v="1"/>
    <n v="2080088.87"/>
    <n v="2080088.87"/>
    <n v="1565946.65"/>
    <n v="1512180.65"/>
    <n v="0"/>
    <n v="0"/>
    <n v="0"/>
    <n v="514142.2200000002"/>
    <n v="0"/>
    <n v="0"/>
    <n v="0"/>
    <e v="#REF!"/>
    <n v="2080088.87"/>
    <n v="0"/>
    <n v="0"/>
    <n v="0"/>
    <n v="0"/>
    <n v="0"/>
  </r>
  <r>
    <s v="1.1-00-2105_21821012_2133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300"/>
    <s v="SERVICIOS PROFESIONALES, CIENTIFICOS, TECNICOS Y OTROS SERVICIOS"/>
    <n v="3310"/>
    <s v="SERVICIOS GENERALES"/>
    <x v="15"/>
    <x v="15"/>
    <n v="0"/>
    <s v="SIN DESCRIPCIÓN PARA DESTINOS 00"/>
    <x v="0"/>
    <x v="0"/>
    <x v="1"/>
    <x v="1"/>
    <x v="0"/>
    <x v="5"/>
    <x v="1"/>
    <n v="200000"/>
    <n v="200000"/>
    <n v="197954"/>
    <n v="197954"/>
    <n v="0"/>
    <n v="0"/>
    <n v="0"/>
    <n v="2046"/>
    <n v="0"/>
    <n v="0"/>
    <n v="0"/>
    <e v="#REF!"/>
    <n v="200000"/>
    <n v="0"/>
    <n v="0"/>
    <n v="0"/>
    <n v="0"/>
    <n v="0"/>
  </r>
  <r>
    <s v="1.1-00-2105_21821012_21333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300"/>
    <s v="SERVICIOS PROFESIONALES, CIENTIFICOS, TECNICOS Y OTROS SERVICIOS"/>
    <n v="3330"/>
    <s v="SERVICIOS GENERALES"/>
    <x v="46"/>
    <x v="46"/>
    <n v="0"/>
    <s v="SIN DESCRIPCIÓN PARA DESTINOS 00"/>
    <x v="0"/>
    <x v="0"/>
    <x v="1"/>
    <x v="1"/>
    <x v="0"/>
    <x v="5"/>
    <x v="1"/>
    <n v="300000"/>
    <n v="300000"/>
    <n v="88740.59"/>
    <n v="0"/>
    <n v="0"/>
    <n v="0"/>
    <n v="0"/>
    <n v="211259.41"/>
    <n v="0"/>
    <n v="0"/>
    <n v="0"/>
    <e v="#REF!"/>
    <n v="300000"/>
    <n v="0"/>
    <n v="0"/>
    <n v="0"/>
    <n v="0"/>
    <n v="0"/>
  </r>
  <r>
    <s v="1.1-00-2105_21821012_21334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300"/>
    <s v="SERVICIOS PROFESIONALES, CIENTIFICOS, TECNICOS Y OTROS SERVICIOS"/>
    <n v="3340"/>
    <s v="SERVICIOS GENERALES"/>
    <x v="63"/>
    <x v="63"/>
    <n v="0"/>
    <s v="SIN DESCRIPCIÓN PARA DESTINOS 00"/>
    <x v="0"/>
    <x v="0"/>
    <x v="1"/>
    <x v="1"/>
    <x v="0"/>
    <x v="5"/>
    <x v="1"/>
    <n v="450000"/>
    <n v="450000"/>
    <n v="0"/>
    <n v="0"/>
    <n v="0"/>
    <n v="0"/>
    <n v="0"/>
    <n v="450000"/>
    <n v="0"/>
    <n v="0"/>
    <n v="0"/>
    <e v="#REF!"/>
    <n v="450000"/>
    <n v="0"/>
    <n v="0"/>
    <n v="0"/>
    <n v="0"/>
    <n v="0"/>
  </r>
  <r>
    <s v="1.1-00-2105_21821012_21337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300"/>
    <s v="SERVICIOS PROFESIONALES, CIENTIFICOS, TECNICOS Y OTROS SERVICIOS"/>
    <n v="3370"/>
    <s v="SERVICIOS GENERALES"/>
    <x v="25"/>
    <x v="25"/>
    <n v="0"/>
    <s v="SIN DESCRIPCIÓN PARA DESTINOS 00"/>
    <x v="0"/>
    <x v="0"/>
    <x v="1"/>
    <x v="1"/>
    <x v="0"/>
    <x v="5"/>
    <x v="1"/>
    <n v="16153812"/>
    <n v="16153812"/>
    <n v="1794868"/>
    <n v="1794868"/>
    <n v="1794868"/>
    <n v="0"/>
    <n v="0"/>
    <n v="14358944"/>
    <n v="0"/>
    <n v="0"/>
    <n v="0"/>
    <e v="#REF!"/>
    <n v="16153812"/>
    <n v="0"/>
    <n v="0"/>
    <n v="0"/>
    <n v="0"/>
    <n v="0"/>
  </r>
  <r>
    <s v="1.1-00-2105_21821012_21344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400"/>
    <s v="SERVICIOS FINANCIEROS, BANCARIOS Y COMERCIALES"/>
    <n v="3440"/>
    <s v="SERVICIOS GENERALES"/>
    <x v="64"/>
    <x v="64"/>
    <n v="0"/>
    <s v="SIN DESCRIPCIÓN PARA DESTINOS 00"/>
    <x v="0"/>
    <x v="0"/>
    <x v="1"/>
    <x v="1"/>
    <x v="0"/>
    <x v="5"/>
    <x v="1"/>
    <n v="120000"/>
    <n v="120000"/>
    <n v="106717.91"/>
    <n v="0"/>
    <n v="0"/>
    <n v="0"/>
    <n v="0"/>
    <n v="13282.089999999997"/>
    <n v="0"/>
    <n v="0"/>
    <n v="0"/>
    <e v="#REF!"/>
    <n v="120000"/>
    <n v="0"/>
    <n v="0"/>
    <n v="0"/>
    <n v="0"/>
    <n v="0"/>
  </r>
  <r>
    <s v="1.1-00-2105_21821012_21345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400"/>
    <s v="SERVICIOS FINANCIEROS, BANCARIOS Y COMERCIALES"/>
    <n v="3450"/>
    <s v="SERVICIOS GENERALES"/>
    <x v="65"/>
    <x v="65"/>
    <n v="0"/>
    <s v="SIN DESCRIPCIÓN PARA DESTINOS 00"/>
    <x v="0"/>
    <x v="0"/>
    <x v="1"/>
    <x v="1"/>
    <x v="0"/>
    <x v="5"/>
    <x v="1"/>
    <n v="4200000"/>
    <n v="4200000"/>
    <n v="2229080.16"/>
    <n v="2229080.16"/>
    <n v="2229080.16"/>
    <n v="2229080.16"/>
    <n v="2229080.16"/>
    <n v="1970919.8399999999"/>
    <n v="0"/>
    <n v="0"/>
    <n v="0"/>
    <e v="#REF!"/>
    <n v="4200000"/>
    <n v="0"/>
    <n v="0"/>
    <n v="0"/>
    <n v="0"/>
    <n v="0"/>
  </r>
  <r>
    <s v="1.1-00-2105_21821012_21348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400"/>
    <s v="SERVICIOS FINANCIEROS, BANCARIOS Y COMERCIALES"/>
    <n v="348"/>
    <s v="COMISIONES POR VENTAS"/>
    <x v="66"/>
    <x v="66"/>
    <n v="0"/>
    <s v="SIN DESCRIPCIÓN PARA DESTINOS 00"/>
    <x v="0"/>
    <x v="0"/>
    <x v="1"/>
    <x v="1"/>
    <x v="0"/>
    <x v="5"/>
    <x v="1"/>
    <n v="70000"/>
    <n v="70000"/>
    <n v="0"/>
    <n v="0"/>
    <n v="0"/>
    <n v="0"/>
    <n v="0"/>
    <n v="70000"/>
    <n v="0"/>
    <n v="0"/>
    <n v="0"/>
    <e v="#REF!"/>
    <n v="70000"/>
    <n v="0"/>
    <n v="0"/>
    <n v="0"/>
    <n v="0"/>
    <n v="0"/>
  </r>
  <r>
    <s v="1.1-00-2105_21821012_2135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500"/>
    <s v="SERVICIOS DE INSTALACION, REPARACION, MANTENIMIENTO Y CONSERVACION"/>
    <n v="3510"/>
    <s v="SERVICIOS GENERALES"/>
    <x v="51"/>
    <x v="51"/>
    <n v="0"/>
    <s v="SIN DESCRIPCIÓN PARA DESTINOS 00"/>
    <x v="0"/>
    <x v="0"/>
    <x v="1"/>
    <x v="1"/>
    <x v="0"/>
    <x v="5"/>
    <x v="1"/>
    <n v="700000"/>
    <n v="700000"/>
    <n v="505849.84"/>
    <n v="505849.84"/>
    <n v="0"/>
    <n v="0"/>
    <n v="0"/>
    <n v="194150.15999999997"/>
    <n v="0"/>
    <n v="0"/>
    <n v="0"/>
    <e v="#REF!"/>
    <n v="700000"/>
    <n v="0"/>
    <n v="0"/>
    <n v="0"/>
    <n v="0"/>
    <n v="0"/>
  </r>
  <r>
    <s v="1.1-00-2105_21821012_21355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500"/>
    <s v="SERVICIOS DE INSTALACION, REPARACION, MANTENIMIENTO Y CONSERVACION"/>
    <n v="3550"/>
    <s v="SERVICIOS GENERALES"/>
    <x v="67"/>
    <x v="67"/>
    <n v="0"/>
    <s v="SIN DESCRIPCIÓN PARA DESTINOS 00"/>
    <x v="0"/>
    <x v="0"/>
    <x v="1"/>
    <x v="1"/>
    <x v="0"/>
    <x v="5"/>
    <x v="1"/>
    <n v="5000000"/>
    <n v="5000000"/>
    <n v="656867.38"/>
    <n v="631115.38"/>
    <n v="143608"/>
    <n v="0"/>
    <n v="0"/>
    <n v="4343132.62"/>
    <n v="0"/>
    <n v="0"/>
    <n v="0"/>
    <e v="#REF!"/>
    <n v="5000000"/>
    <n v="0"/>
    <n v="0"/>
    <n v="0"/>
    <n v="0"/>
    <n v="0"/>
  </r>
  <r>
    <s v="1.1-00-2105_21821012_21357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500"/>
    <s v="SERVICIOS DE INSTALACION, REPARACION, MANTENIMIENTO Y CONSERVACION"/>
    <n v="3570"/>
    <s v="SERVICIOS GENERALES"/>
    <x v="24"/>
    <x v="24"/>
    <n v="0"/>
    <s v="SIN DESCRIPCIÓN PARA DESTINOS 00"/>
    <x v="0"/>
    <x v="0"/>
    <x v="1"/>
    <x v="1"/>
    <x v="0"/>
    <x v="5"/>
    <x v="1"/>
    <n v="11000000"/>
    <n v="11000000"/>
    <n v="6243345.7199999997"/>
    <n v="1503377.91"/>
    <n v="989965.42"/>
    <n v="0"/>
    <n v="0"/>
    <n v="4756654.28"/>
    <n v="0"/>
    <n v="0"/>
    <n v="0"/>
    <e v="#REF!"/>
    <n v="11000000"/>
    <n v="0"/>
    <n v="0"/>
    <n v="0"/>
    <n v="0"/>
    <n v="0"/>
  </r>
  <r>
    <s v="1.1-00-2105_21821012_21363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600"/>
    <s v="SERVICIOS DE COMUNICACION SOCIAL Y PUBLICIDAD"/>
    <n v="3630"/>
    <s v="SERVICIOS GENERALES"/>
    <x v="68"/>
    <x v="68"/>
    <n v="0"/>
    <s v="SIN DESCRIPCIÓN PARA DESTINOS 00"/>
    <x v="0"/>
    <x v="0"/>
    <x v="1"/>
    <x v="1"/>
    <x v="0"/>
    <x v="5"/>
    <x v="1"/>
    <n v="2500000"/>
    <n v="2500000"/>
    <n v="2157247.27"/>
    <n v="0"/>
    <n v="0"/>
    <n v="0"/>
    <n v="0"/>
    <n v="342752.73"/>
    <n v="0"/>
    <n v="0"/>
    <n v="0"/>
    <e v="#REF!"/>
    <n v="2500000"/>
    <n v="0"/>
    <n v="0"/>
    <n v="0"/>
    <n v="0"/>
    <n v="0"/>
  </r>
  <r>
    <s v="1.1-00-2105_21821012_21391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900"/>
    <s v="OTROS SERVICIOS GENERALES"/>
    <n v="3910"/>
    <s v="SERVICIOS GENERALES"/>
    <x v="69"/>
    <x v="69"/>
    <n v="0"/>
    <s v="SIN DESCRIPCIÓN PARA DESTINOS 00"/>
    <x v="0"/>
    <x v="0"/>
    <x v="1"/>
    <x v="1"/>
    <x v="0"/>
    <x v="5"/>
    <x v="1"/>
    <n v="750000"/>
    <n v="750000"/>
    <n v="139065"/>
    <n v="139065"/>
    <n v="139065"/>
    <n v="0"/>
    <n v="0"/>
    <n v="610935"/>
    <n v="0"/>
    <n v="0"/>
    <n v="0"/>
    <e v="#REF!"/>
    <n v="750000"/>
    <n v="0"/>
    <n v="0"/>
    <n v="0"/>
    <n v="0"/>
    <n v="0"/>
  </r>
  <r>
    <s v="1.1-00-2105_21821012_213922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900"/>
    <s v="OTROS SERVICIOS GENERALES"/>
    <n v="3920"/>
    <s v="SERVICIOS GENERALES"/>
    <x v="70"/>
    <x v="70"/>
    <n v="0"/>
    <s v="SIN DESCRIPCIÓN PARA DESTINOS 00"/>
    <x v="0"/>
    <x v="0"/>
    <x v="1"/>
    <x v="1"/>
    <x v="0"/>
    <x v="5"/>
    <x v="1"/>
    <n v="450000"/>
    <n v="450000"/>
    <n v="0"/>
    <n v="0"/>
    <n v="0"/>
    <n v="0"/>
    <n v="0"/>
    <n v="450000"/>
    <n v="0"/>
    <n v="0"/>
    <n v="0"/>
    <e v="#REF!"/>
    <n v="450000"/>
    <n v="0"/>
    <n v="0"/>
    <n v="0"/>
    <n v="0"/>
    <n v="0"/>
  </r>
  <r>
    <s v="1.1-00-2105_21821012_213941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900"/>
    <s v="OTROS SERVICIOS GENERALES"/>
    <n v="3940"/>
    <s v="SERVICIOS GENERALES"/>
    <x v="71"/>
    <x v="71"/>
    <n v="0"/>
    <s v="SIN DESCRIPCIÓN PARA DESTINOS 00"/>
    <x v="0"/>
    <x v="0"/>
    <x v="1"/>
    <x v="1"/>
    <x v="0"/>
    <x v="5"/>
    <x v="1"/>
    <n v="10000000"/>
    <n v="10000000"/>
    <n v="0"/>
    <n v="0"/>
    <n v="0"/>
    <n v="0"/>
    <n v="0"/>
    <n v="10000000"/>
    <n v="0"/>
    <n v="0"/>
    <n v="0"/>
    <e v="#REF!"/>
    <n v="10000000"/>
    <n v="0"/>
    <n v="0"/>
    <n v="0"/>
    <n v="0"/>
    <n v="0"/>
  </r>
  <r>
    <s v="1.1-00-2105_21821012_2139620"/>
    <s v="1.1-00-21"/>
    <s v="No"/>
    <x v="0"/>
    <x v="0"/>
    <x v="0"/>
    <x v="0"/>
    <x v="0"/>
    <x v="0"/>
    <s v="M"/>
    <s v="Actividades de apoyo administrativo desarrolladas "/>
    <s v="05_21"/>
    <n v="8"/>
    <n v="21"/>
    <s v="012_21"/>
    <x v="0"/>
    <n v="3900"/>
    <s v="OTROS SERVICIOS GENERALES"/>
    <n v="396"/>
    <s v="OTROS GASTOS POR RESPONSABILIDADES"/>
    <x v="72"/>
    <x v="72"/>
    <n v="0"/>
    <s v="SIN DESCRIPCIÓN PARA DESTINOS 00"/>
    <x v="0"/>
    <x v="0"/>
    <x v="1"/>
    <x v="1"/>
    <x v="0"/>
    <x v="5"/>
    <x v="1"/>
    <n v="20000"/>
    <n v="20000"/>
    <n v="0"/>
    <n v="0"/>
    <n v="0"/>
    <n v="0"/>
    <n v="0"/>
    <n v="20000"/>
    <n v="0"/>
    <n v="0"/>
    <n v="0"/>
    <e v="#REF!"/>
    <n v="20000"/>
    <n v="0"/>
    <n v="0"/>
    <n v="0"/>
    <n v="0"/>
    <n v="0"/>
  </r>
  <r>
    <s v="1.6-01-2105_21822012_2112210"/>
    <s v="1.6-01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200"/>
    <s v="REMUNERACIONES AL PERSONAL DE CARACTER TRANSITORIO"/>
    <n v="1220"/>
    <s v="SERVICIOS PERSONALES"/>
    <x v="73"/>
    <x v="73"/>
    <n v="0"/>
    <s v="SIN DESCRIPCIÓN PARA DESTINOS 00"/>
    <x v="1"/>
    <x v="1"/>
    <x v="8"/>
    <x v="1"/>
    <x v="0"/>
    <x v="1"/>
    <x v="1"/>
    <n v="107178586.41"/>
    <n v="107178586.41"/>
    <n v="6268.3"/>
    <n v="6268.3"/>
    <n v="6268.3"/>
    <n v="0"/>
    <n v="0"/>
    <n v="107172318.11"/>
    <n v="0"/>
    <n v="0"/>
    <n v="2322389.36"/>
    <e v="#REF!"/>
    <n v="109500975.77"/>
    <n v="0"/>
    <n v="0"/>
    <n v="0"/>
    <n v="0"/>
    <n v="0"/>
  </r>
  <r>
    <s v="1.1-00-2105_21822012_21122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200"/>
    <s v="REMUNERACIONES AL PERSONAL DE CARACTER TRANSITORIO"/>
    <n v="1220"/>
    <s v="SERVICIOS PERSONALES"/>
    <x v="73"/>
    <x v="73"/>
    <n v="0"/>
    <s v="SIN DESCRIPCIÓN PARA DESTINOS 00"/>
    <x v="1"/>
    <x v="1"/>
    <x v="1"/>
    <x v="1"/>
    <x v="0"/>
    <x v="1"/>
    <x v="1"/>
    <n v="52821413.590000004"/>
    <n v="52821413.590000004"/>
    <n v="19623904.059999999"/>
    <n v="19623904.059999999"/>
    <n v="19623904.059999999"/>
    <n v="19610448.949999999"/>
    <n v="19610448.949999999"/>
    <n v="33197509.530000005"/>
    <n v="21985422.440000001"/>
    <n v="0"/>
    <n v="-2402018.9499999899"/>
    <e v="#REF!"/>
    <n v="28433972.20000001"/>
    <n v="0"/>
    <n v="0"/>
    <n v="0"/>
    <n v="0"/>
    <n v="0"/>
  </r>
  <r>
    <s v="1.1-00-2105_21822012_21123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200"/>
    <s v="REMUNERACIONES AL PERSONAL DE CARACTER TRANSITORIO"/>
    <n v="1230"/>
    <s v="SERVICIOS PERSONALES"/>
    <x v="74"/>
    <x v="74"/>
    <n v="0"/>
    <s v="SIN DESCRIPCIÓN PARA DESTINOS 00"/>
    <x v="1"/>
    <x v="1"/>
    <x v="1"/>
    <x v="1"/>
    <x v="0"/>
    <x v="1"/>
    <x v="1"/>
    <n v="26400"/>
    <n v="26400"/>
    <n v="0"/>
    <n v="0"/>
    <n v="0"/>
    <n v="0"/>
    <n v="0"/>
    <n v="26400"/>
    <n v="0"/>
    <n v="0"/>
    <n v="0"/>
    <e v="#REF!"/>
    <n v="26400"/>
    <n v="0"/>
    <n v="0"/>
    <n v="0"/>
    <n v="0"/>
    <n v="0"/>
  </r>
  <r>
    <s v="1.1-00-2105_21822012_21132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300"/>
    <s v="REMUNERACIONES ADICIONALES Y ESPECIALES"/>
    <n v="1321"/>
    <s v="SERVICIOS PERSONALES"/>
    <x v="75"/>
    <x v="75"/>
    <n v="0"/>
    <s v="SIN DESCRIPCIÓN PARA DESTINOS 00"/>
    <x v="1"/>
    <x v="1"/>
    <x v="1"/>
    <x v="1"/>
    <x v="0"/>
    <x v="1"/>
    <x v="1"/>
    <n v="11262915.630000001"/>
    <n v="11262915.630000001"/>
    <n v="50349.49"/>
    <n v="50349.49"/>
    <n v="50349.49"/>
    <n v="0"/>
    <n v="0"/>
    <n v="11212566.140000001"/>
    <n v="194271.4299999997"/>
    <n v="0"/>
    <n v="582.24"/>
    <e v="#REF!"/>
    <n v="11069226.440000001"/>
    <n v="0"/>
    <n v="0"/>
    <n v="0"/>
    <n v="0"/>
    <n v="0"/>
  </r>
  <r>
    <s v="1.1-00-2105_21822012_211322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300"/>
    <s v="REMUNERACIONES ADICIONALES Y ESPECIALES"/>
    <n v="1322"/>
    <s v="SERVICIOS PERSONALES"/>
    <x v="76"/>
    <x v="76"/>
    <n v="0"/>
    <s v="SIN DESCRIPCIÓN PARA DESTINOS 00"/>
    <x v="1"/>
    <x v="1"/>
    <x v="1"/>
    <x v="1"/>
    <x v="0"/>
    <x v="1"/>
    <x v="1"/>
    <n v="112665038.72"/>
    <n v="112665038.72"/>
    <n v="277810.13"/>
    <n v="277810.13"/>
    <n v="277810.13"/>
    <n v="127350.6"/>
    <n v="127350.6"/>
    <n v="112387228.59"/>
    <n v="1942714.3199999928"/>
    <n v="0"/>
    <n v="5822.36"/>
    <e v="#REF!"/>
    <n v="110728146.76000001"/>
    <n v="0"/>
    <n v="0"/>
    <n v="0"/>
    <n v="0"/>
    <n v="0"/>
  </r>
  <r>
    <s v="1.1-00-2105_21822012_21133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300"/>
    <s v="REMUNERACIONES ADICIONALES Y ESPECIALES"/>
    <n v="1330"/>
    <s v="SERVICIOS PERSONALES"/>
    <x v="77"/>
    <x v="77"/>
    <n v="0"/>
    <s v="SIN DESCRIPCIÓN PARA DESTINOS 00"/>
    <x v="1"/>
    <x v="1"/>
    <x v="1"/>
    <x v="1"/>
    <x v="0"/>
    <x v="1"/>
    <x v="1"/>
    <n v="1140000"/>
    <n v="1140000"/>
    <n v="161230.62"/>
    <n v="161230.62"/>
    <n v="161230.62"/>
    <n v="161230.62"/>
    <n v="161230.62"/>
    <n v="978769.38"/>
    <n v="0"/>
    <n v="0"/>
    <n v="0"/>
    <e v="#REF!"/>
    <n v="1140000"/>
    <n v="0"/>
    <n v="0"/>
    <n v="0"/>
    <n v="0"/>
    <n v="0"/>
  </r>
  <r>
    <s v="1.1-00-2105_21822012_21134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300"/>
    <s v="REMUNERACIONES ADICIONALES Y ESPECIALES"/>
    <n v="134"/>
    <s v="COMPENSACIONES"/>
    <x v="78"/>
    <x v="78"/>
    <n v="0"/>
    <s v="SIN DESCRIPCIÓN PARA DESTINOS 00"/>
    <x v="1"/>
    <x v="1"/>
    <x v="1"/>
    <x v="1"/>
    <x v="0"/>
    <x v="1"/>
    <x v="1"/>
    <n v="442876"/>
    <n v="442876"/>
    <n v="5188"/>
    <n v="5188"/>
    <n v="5188"/>
    <n v="5188"/>
    <n v="5188"/>
    <n v="437688"/>
    <n v="0"/>
    <n v="0"/>
    <n v="5057124"/>
    <e v="#REF!"/>
    <n v="5500000"/>
    <n v="0"/>
    <n v="0"/>
    <n v="0"/>
    <n v="0"/>
    <n v="0"/>
  </r>
  <r>
    <s v="1.1-00-2105_21822012_21141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400"/>
    <s v="SEGURIDAD SOCIAL"/>
    <n v="1410"/>
    <s v="SERVICIOS PERSONALES"/>
    <x v="79"/>
    <x v="79"/>
    <n v="0"/>
    <s v="SIN DESCRIPCIÓN PARA DESTINOS 00"/>
    <x v="1"/>
    <x v="1"/>
    <x v="1"/>
    <x v="1"/>
    <x v="0"/>
    <x v="1"/>
    <x v="1"/>
    <n v="45939080.689999998"/>
    <n v="45939080.689999998"/>
    <n v="11141827.99"/>
    <n v="11141827.99"/>
    <n v="11141827.99"/>
    <n v="3733992.81"/>
    <n v="3733992.81"/>
    <n v="34797252.699999996"/>
    <n v="0"/>
    <n v="0"/>
    <n v="12495915.200000001"/>
    <e v="#REF!"/>
    <n v="58434995.890000001"/>
    <n v="0"/>
    <n v="0"/>
    <n v="0"/>
    <n v="0"/>
    <n v="0"/>
  </r>
  <r>
    <s v="1.1-00-2105_21822012_21142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400"/>
    <s v="SEGURIDAD SOCIAL"/>
    <n v="142"/>
    <s v="APORTACIONES A FONDOS DE VIVIENDA"/>
    <x v="80"/>
    <x v="80"/>
    <n v="0"/>
    <s v="SIN DESCRIPCIÓN PARA DESTINOS 00"/>
    <x v="1"/>
    <x v="1"/>
    <x v="1"/>
    <x v="1"/>
    <x v="0"/>
    <x v="1"/>
    <x v="1"/>
    <n v="19527897.75"/>
    <n v="19527897.75"/>
    <n v="1596359.35"/>
    <n v="1596359.35"/>
    <n v="1596359.35"/>
    <n v="1596359.35"/>
    <n v="1596359.35"/>
    <n v="17931538.399999999"/>
    <n v="0"/>
    <n v="0"/>
    <n v="975353.50000000105"/>
    <e v="#REF!"/>
    <n v="20503251.25"/>
    <n v="0"/>
    <n v="0"/>
    <n v="0"/>
    <n v="0"/>
    <n v="0"/>
  </r>
  <r>
    <s v="1.1-00-2105_21822012_21143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400"/>
    <s v="SEGURIDAD SOCIAL"/>
    <n v="1431"/>
    <s v="SERVICIOS PERSONALES"/>
    <x v="81"/>
    <x v="81"/>
    <n v="0"/>
    <s v="SIN DESCRIPCIÓN PARA DESTINOS 00"/>
    <x v="1"/>
    <x v="1"/>
    <x v="1"/>
    <x v="1"/>
    <x v="0"/>
    <x v="1"/>
    <x v="1"/>
    <n v="13018598.5"/>
    <n v="13018598.5"/>
    <n v="1592953.12"/>
    <n v="1592953.12"/>
    <n v="1592953.12"/>
    <n v="1592953.12"/>
    <n v="1592953.12"/>
    <n v="11425645.379999999"/>
    <n v="0"/>
    <n v="0"/>
    <n v="650235.67000000004"/>
    <e v="#REF!"/>
    <n v="13668834.17"/>
    <n v="0"/>
    <n v="0"/>
    <n v="0"/>
    <n v="0"/>
    <n v="0"/>
  </r>
  <r>
    <s v="1.1-00-2105_21822012_211432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400"/>
    <s v="SEGURIDAD SOCIAL"/>
    <n v="1432"/>
    <s v="SERVICIOS PERSONALES"/>
    <x v="82"/>
    <x v="82"/>
    <n v="0"/>
    <s v="SIN DESCRIPCIÓN PARA DESTINOS 00"/>
    <x v="1"/>
    <x v="1"/>
    <x v="1"/>
    <x v="1"/>
    <x v="0"/>
    <x v="1"/>
    <x v="1"/>
    <n v="113912736.90000001"/>
    <n v="113912736.90000001"/>
    <n v="14726834.779999999"/>
    <n v="14726834.779999999"/>
    <n v="14726834.779999999"/>
    <n v="14726834.779999999"/>
    <n v="14726834.779999999"/>
    <n v="99185902.120000005"/>
    <n v="0"/>
    <n v="0"/>
    <n v="5689562.049999997"/>
    <e v="#REF!"/>
    <n v="119602298.95"/>
    <n v="0"/>
    <n v="0"/>
    <n v="0"/>
    <n v="0"/>
    <n v="0"/>
  </r>
  <r>
    <s v="1.1-00-2105_21822012_21144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400"/>
    <s v="SEGURIDAD SOCIAL"/>
    <n v="1440"/>
    <s v="SERVICIOS PERSONALES"/>
    <x v="83"/>
    <x v="83"/>
    <n v="0"/>
    <s v="SIN DESCRIPCIÓN PARA DESTINOS 00"/>
    <x v="1"/>
    <x v="1"/>
    <x v="1"/>
    <x v="1"/>
    <x v="0"/>
    <x v="1"/>
    <x v="1"/>
    <n v="8000000"/>
    <n v="8000000"/>
    <n v="2960009.33"/>
    <n v="2960009.33"/>
    <n v="0"/>
    <n v="0"/>
    <n v="0"/>
    <n v="5039990.67"/>
    <n v="0"/>
    <n v="0"/>
    <n v="0"/>
    <e v="#REF!"/>
    <n v="8000000"/>
    <n v="0"/>
    <n v="0"/>
    <n v="0"/>
    <n v="0"/>
    <n v="0"/>
  </r>
  <r>
    <s v="1.1-00-2105_21822012_21152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500"/>
    <s v="OTRAS PRESTACIONES SOCIALES Y ECONOMICAS"/>
    <n v="1520"/>
    <s v="SERVICIOS PERSONALES"/>
    <x v="84"/>
    <x v="84"/>
    <n v="0"/>
    <s v="SIN DESCRIPCIÓN PARA DESTINOS 00"/>
    <x v="1"/>
    <x v="1"/>
    <x v="1"/>
    <x v="1"/>
    <x v="0"/>
    <x v="1"/>
    <x v="1"/>
    <n v="1000000"/>
    <n v="1000000"/>
    <n v="0"/>
    <n v="0"/>
    <n v="0"/>
    <n v="0"/>
    <n v="0"/>
    <n v="1000000"/>
    <n v="0"/>
    <n v="0"/>
    <n v="0"/>
    <e v="#REF!"/>
    <n v="1000000"/>
    <n v="0"/>
    <n v="0"/>
    <n v="0"/>
    <n v="0"/>
    <n v="0"/>
  </r>
  <r>
    <s v="1.1-00-2105_21822012_21159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500"/>
    <s v="OTRAS PRESTACIONES SOCIALES Y ECONOMICAS"/>
    <n v="1590"/>
    <s v="SERVICIOS PERSONALES"/>
    <x v="85"/>
    <x v="85"/>
    <n v="0"/>
    <s v="SIN DESCRIPCIÓN PARA DESTINOS 00"/>
    <x v="1"/>
    <x v="1"/>
    <x v="1"/>
    <x v="1"/>
    <x v="0"/>
    <x v="1"/>
    <x v="1"/>
    <n v="88677125.409999996"/>
    <n v="88677125.409999996"/>
    <n v="53335282.609999999"/>
    <n v="53335282.609999999"/>
    <n v="7705282.6100000003"/>
    <n v="7697008.2800000003"/>
    <n v="7697008.2800000003"/>
    <n v="35341842.799999997"/>
    <n v="4764583.7699999958"/>
    <n v="0"/>
    <n v="22720.2"/>
    <e v="#REF!"/>
    <n v="83935261.840000004"/>
    <n v="0"/>
    <n v="0"/>
    <n v="0"/>
    <n v="0"/>
    <n v="0"/>
  </r>
  <r>
    <s v="1.1-00-2105_21822012_21161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1600"/>
    <s v="PREVISIONES"/>
    <n v="1610"/>
    <s v="SERVICIOS PERSONALES"/>
    <x v="86"/>
    <x v="86"/>
    <n v="0"/>
    <s v="SIN DESCRIPCIÓN PARA DESTINOS 00"/>
    <x v="1"/>
    <x v="1"/>
    <x v="1"/>
    <x v="1"/>
    <x v="0"/>
    <x v="1"/>
    <x v="1"/>
    <n v="5000000"/>
    <n v="5000000"/>
    <n v="0"/>
    <n v="0"/>
    <n v="0"/>
    <n v="0"/>
    <n v="0"/>
    <n v="5000000"/>
    <n v="0"/>
    <n v="28886991.960000001"/>
    <n v="13113008.039999999"/>
    <e v="#REF!"/>
    <n v="47000000"/>
    <n v="0"/>
    <n v="0"/>
    <n v="0"/>
    <n v="0"/>
    <n v="0"/>
  </r>
  <r>
    <s v="1.6-02-2105_21822012_2117110"/>
    <s v="1.6-02-21"/>
    <s v="Si"/>
    <x v="0"/>
    <x v="0"/>
    <x v="0"/>
    <x v="0"/>
    <x v="0"/>
    <x v="0"/>
    <s v="M"/>
    <s v="Actividades de apoyo administrativo desarrolladas "/>
    <s v="05_21"/>
    <n v="8"/>
    <n v="22"/>
    <s v="012_21"/>
    <x v="0"/>
    <n v="1700"/>
    <s v="PAGO DE ESTIMULOS A SERVIDORES PUBLICOS"/>
    <n v="171"/>
    <s v="ESTÍMULOS"/>
    <x v="87"/>
    <x v="87"/>
    <n v="0"/>
    <s v="SIN DESCRIPCIÓN PARA DESTINOS 00"/>
    <x v="1"/>
    <x v="1"/>
    <x v="9"/>
    <x v="1"/>
    <x v="0"/>
    <x v="1"/>
    <x v="1"/>
    <n v="0"/>
    <n v="0"/>
    <n v="1214625.5"/>
    <n v="1214625.5"/>
    <n v="1214625.5"/>
    <n v="1214625.5"/>
    <n v="1214625.5"/>
    <n v="-1214625.5"/>
    <n v="0"/>
    <n v="0"/>
    <n v="0"/>
    <e v="#REF!"/>
    <n v="0"/>
    <n v="0"/>
    <n v="0"/>
    <n v="0"/>
    <n v="0"/>
    <n v="0"/>
  </r>
  <r>
    <s v="1.1-00-2105_21822012_21211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2100"/>
    <s v="MATERIALES DE ADMINISTRACION, EMISION DE DOCUMENTOS Y ARTICULOS OFICIALES"/>
    <n v="2110"/>
    <s v="MATERIALES Y SUMINISTROS"/>
    <x v="88"/>
    <x v="88"/>
    <n v="0"/>
    <s v="SIN DESCRIPCIÓN PARA DESTINOS 00"/>
    <x v="4"/>
    <x v="4"/>
    <x v="1"/>
    <x v="1"/>
    <x v="0"/>
    <x v="1"/>
    <x v="1"/>
    <n v="1300000"/>
    <n v="1300000"/>
    <n v="682838.59"/>
    <n v="641078.59"/>
    <n v="29705.4"/>
    <n v="0"/>
    <n v="0"/>
    <n v="617161.41"/>
    <n v="0"/>
    <n v="0"/>
    <n v="0"/>
    <e v="#REF!"/>
    <n v="1300000"/>
    <n v="0"/>
    <n v="0"/>
    <n v="0"/>
    <n v="0"/>
    <n v="0"/>
  </r>
  <r>
    <s v="1.1-00-2105_21822012_2132910"/>
    <s v="1.1-00-21"/>
    <s v="No"/>
    <x v="0"/>
    <x v="0"/>
    <x v="0"/>
    <x v="0"/>
    <x v="0"/>
    <x v="0"/>
    <s v="M"/>
    <s v="Actividades de apoyo administrativo desarrolladas "/>
    <s v="05_21"/>
    <n v="8"/>
    <n v="22"/>
    <s v="012_21"/>
    <x v="0"/>
    <n v="3200"/>
    <s v="SERVICIOS DE ARRENDAMIENTO"/>
    <n v="3290"/>
    <s v="SERVICIOS GENERALES"/>
    <x v="18"/>
    <x v="18"/>
    <n v="0"/>
    <s v="SIN DESCRIPCIÓN PARA DESTINOS 00"/>
    <x v="0"/>
    <x v="0"/>
    <x v="1"/>
    <x v="1"/>
    <x v="0"/>
    <x v="1"/>
    <x v="1"/>
    <n v="100000"/>
    <n v="100000"/>
    <n v="0"/>
    <n v="0"/>
    <n v="0"/>
    <n v="0"/>
    <n v="0"/>
    <n v="100000"/>
    <n v="0"/>
    <n v="0"/>
    <n v="0"/>
    <e v="#REF!"/>
    <n v="100000"/>
    <n v="0"/>
    <n v="0"/>
    <n v="0"/>
    <n v="0"/>
    <n v="0"/>
  </r>
  <r>
    <s v="1.1-00-2102_21612008_2121110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2100"/>
    <s v="MATERIALES DE ADMINISTRACION, EMISION DE DOCUMENTOS Y ARTICULOS OFICIALES"/>
    <n v="2110"/>
    <s v="MATERIALES Y SUMINISTROS"/>
    <x v="88"/>
    <x v="88"/>
    <n v="0"/>
    <s v="SIN DESCRIPCIÓN PARA DESTINOS 00"/>
    <x v="4"/>
    <x v="4"/>
    <x v="1"/>
    <x v="4"/>
    <x v="1"/>
    <x v="31"/>
    <x v="4"/>
    <n v="5000"/>
    <n v="5000"/>
    <n v="0"/>
    <n v="0"/>
    <n v="0"/>
    <n v="0"/>
    <n v="0"/>
    <n v="5000"/>
    <n v="0"/>
    <n v="0"/>
    <n v="0"/>
    <e v="#REF!"/>
    <n v="5000"/>
    <n v="0"/>
    <n v="0"/>
    <n v="0"/>
    <n v="0"/>
    <n v="0"/>
  </r>
  <r>
    <s v="1.1-00-2102_21612008_2122110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2200"/>
    <s v="ALIMENTOS Y UTENSILIOS"/>
    <n v="2210"/>
    <s v="MATERIALES Y SUMINISTROS"/>
    <x v="17"/>
    <x v="17"/>
    <n v="0"/>
    <s v="SIN DESCRIPCIÓN PARA DESTINOS 00"/>
    <x v="4"/>
    <x v="4"/>
    <x v="1"/>
    <x v="4"/>
    <x v="1"/>
    <x v="31"/>
    <x v="4"/>
    <n v="110000"/>
    <n v="120000"/>
    <n v="0"/>
    <n v="0"/>
    <n v="0"/>
    <n v="0"/>
    <n v="0"/>
    <n v="110000"/>
    <n v="0"/>
    <n v="0"/>
    <n v="0"/>
    <e v="#REF!"/>
    <n v="110000"/>
    <n v="0"/>
    <n v="0"/>
    <n v="0"/>
    <n v="10000"/>
    <n v="-10000"/>
  </r>
  <r>
    <s v="1.1-00-2102_21612008_2124710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2400"/>
    <s v="MATERIALES Y ARTÍCULOS DE CONSTRUCCIÓN Y DE REPARACIÓN."/>
    <n v="2470"/>
    <s v="MATERIALES Y SUMINISTROS"/>
    <x v="57"/>
    <x v="57"/>
    <n v="0"/>
    <s v="SIN DESCRIPCIÓN PARA DESTINOS 00"/>
    <x v="4"/>
    <x v="4"/>
    <x v="1"/>
    <x v="4"/>
    <x v="1"/>
    <x v="31"/>
    <x v="4"/>
    <n v="5000"/>
    <n v="0"/>
    <n v="0"/>
    <n v="0"/>
    <n v="0"/>
    <n v="0"/>
    <n v="0"/>
    <n v="5000"/>
    <n v="0"/>
    <n v="0"/>
    <n v="0"/>
    <e v="#REF!"/>
    <n v="5000"/>
    <n v="0"/>
    <n v="5000"/>
    <n v="0"/>
    <n v="0"/>
    <n v="5000"/>
  </r>
  <r>
    <s v="1.1-00-2102_21612008_2126111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2600"/>
    <s v="COMBUSTIBLES, LUBRICANTES Y ADITIVOS"/>
    <n v="2610"/>
    <s v="MATERIALES Y SUMINISTROS"/>
    <x v="8"/>
    <x v="8"/>
    <n v="1"/>
    <s v="ACEITES Y LUBRICANTES PARA UNIDADES"/>
    <x v="4"/>
    <x v="4"/>
    <x v="1"/>
    <x v="4"/>
    <x v="1"/>
    <x v="31"/>
    <x v="4"/>
    <n v="5000"/>
    <n v="0"/>
    <n v="0"/>
    <n v="0"/>
    <n v="0"/>
    <n v="0"/>
    <n v="0"/>
    <n v="5000"/>
    <n v="0"/>
    <n v="0"/>
    <n v="0"/>
    <e v="#REF!"/>
    <n v="5000"/>
    <n v="0"/>
    <n v="5000"/>
    <n v="0"/>
    <n v="0"/>
    <n v="5000"/>
  </r>
  <r>
    <s v="1.1-00-2102_21612008_2129610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2900"/>
    <s v="HERRAMIENTAS, REFACCIONES Y ACCESORIOS MENORES"/>
    <n v="2960"/>
    <s v="MATERIALES Y SUMINISTROS"/>
    <x v="58"/>
    <x v="58"/>
    <n v="0"/>
    <s v="SIN DESCRIPCIÓN PARA DESTINOS 00"/>
    <x v="4"/>
    <x v="4"/>
    <x v="1"/>
    <x v="4"/>
    <x v="1"/>
    <x v="31"/>
    <x v="4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2_21612008_2132910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3200"/>
    <s v="SERVICIOS DE ARRENDAMIENTO"/>
    <n v="3290"/>
    <s v="SERVICIOS GENERALES"/>
    <x v="18"/>
    <x v="18"/>
    <n v="0"/>
    <s v="SIN DESCRIPCIÓN PARA DESTINOS 00"/>
    <x v="0"/>
    <x v="0"/>
    <x v="1"/>
    <x v="4"/>
    <x v="1"/>
    <x v="31"/>
    <x v="4"/>
    <n v="52200"/>
    <n v="0"/>
    <n v="52200"/>
    <n v="52200"/>
    <n v="5800"/>
    <n v="0"/>
    <n v="0"/>
    <n v="0"/>
    <n v="0"/>
    <n v="0"/>
    <n v="0"/>
    <e v="#REF!"/>
    <n v="52200"/>
    <n v="0"/>
    <n v="52200"/>
    <n v="0"/>
    <n v="0"/>
    <n v="52200"/>
  </r>
  <r>
    <s v="1.1-00-2102_21612008_2135710"/>
    <s v="1.1-00-21"/>
    <s v="No"/>
    <x v="0"/>
    <x v="0"/>
    <x v="1"/>
    <x v="1"/>
    <x v="1"/>
    <x v="1"/>
    <s v="R"/>
    <s v="Solamente actividades específicas, distintas a las"/>
    <s v="02_21"/>
    <n v="6"/>
    <n v="12"/>
    <s v="008_21"/>
    <x v="0"/>
    <n v="3500"/>
    <s v="SERVICIOS DE INSTALACION, REPARACION, MANTENIMIENTO Y CONSERVACION"/>
    <n v="3570"/>
    <s v="SERVICIOS GENERALES"/>
    <x v="24"/>
    <x v="24"/>
    <n v="0"/>
    <s v="SIN DESCRIPCIÓN PARA DESTINOS 00"/>
    <x v="0"/>
    <x v="0"/>
    <x v="1"/>
    <x v="4"/>
    <x v="1"/>
    <x v="31"/>
    <x v="4"/>
    <n v="47800"/>
    <n v="100000"/>
    <n v="-46400"/>
    <n v="0"/>
    <n v="0"/>
    <n v="0"/>
    <n v="0"/>
    <n v="94200"/>
    <n v="0"/>
    <n v="0"/>
    <n v="0"/>
    <e v="#REF!"/>
    <n v="47800"/>
    <n v="0"/>
    <n v="0"/>
    <n v="0"/>
    <n v="52200"/>
    <n v="-52200"/>
  </r>
  <r>
    <s v="1.1-00-2102_21613008_2156510"/>
    <s v="1.1-00-21"/>
    <s v="No"/>
    <x v="0"/>
    <x v="0"/>
    <x v="1"/>
    <x v="1"/>
    <x v="1"/>
    <x v="1"/>
    <s v="R"/>
    <s v="Solamente actividades específicas, distintas a las"/>
    <s v="02_21"/>
    <n v="6"/>
    <n v="13"/>
    <s v="008_21"/>
    <x v="1"/>
    <n v="5600"/>
    <s v="MAQUINARIA, OTROS EQUIPOS Y HERRAMIENTAS"/>
    <n v="5650"/>
    <s v="BIENES MUEBLES, INMUEBLES E INTANGIBLES"/>
    <x v="89"/>
    <x v="89"/>
    <n v="0"/>
    <s v="SIN DESCRIPCIÓN PARA DESTINOS 00"/>
    <x v="5"/>
    <x v="5"/>
    <x v="1"/>
    <x v="4"/>
    <x v="1"/>
    <x v="32"/>
    <x v="4"/>
    <n v="188000"/>
    <n v="200000"/>
    <n v="0"/>
    <n v="0"/>
    <n v="0"/>
    <n v="0"/>
    <n v="0"/>
    <n v="188000"/>
    <n v="0"/>
    <n v="0"/>
    <n v="0"/>
    <e v="#REF!"/>
    <n v="188000"/>
    <n v="0"/>
    <n v="0"/>
    <n v="0"/>
    <n v="12000"/>
    <n v="-12000"/>
  </r>
  <r>
    <s v="1.1-00-2102_21613008_2156910"/>
    <s v="1.1-00-21"/>
    <s v="No"/>
    <x v="0"/>
    <x v="0"/>
    <x v="1"/>
    <x v="1"/>
    <x v="1"/>
    <x v="1"/>
    <s v="R"/>
    <s v="Solamente actividades específicas, distintas a las"/>
    <s v="02_21"/>
    <n v="6"/>
    <n v="13"/>
    <s v="008_21"/>
    <x v="1"/>
    <n v="5600"/>
    <s v="MAQUINARIA, OTROS EQUIPOS Y HERRAMIENTAS"/>
    <n v="5690"/>
    <s v="BIENES MUEBLES, INMUEBLES E INTANGIBLES"/>
    <x v="12"/>
    <x v="12"/>
    <n v="0"/>
    <s v="SIN DESCRIPCIÓN PARA DESTINOS 00"/>
    <x v="5"/>
    <x v="5"/>
    <x v="1"/>
    <x v="4"/>
    <x v="1"/>
    <x v="32"/>
    <x v="4"/>
    <n v="700000"/>
    <n v="700000"/>
    <n v="0"/>
    <n v="0"/>
    <n v="0"/>
    <n v="0"/>
    <n v="0"/>
    <n v="700000"/>
    <n v="0"/>
    <n v="0"/>
    <n v="0"/>
    <e v="#REF!"/>
    <n v="700000"/>
    <n v="0"/>
    <n v="0"/>
    <n v="0"/>
    <n v="0"/>
    <n v="0"/>
  </r>
  <r>
    <s v="1.1-00-2102_21613008_2125310"/>
    <s v="1.1-00-21"/>
    <s v="No"/>
    <x v="0"/>
    <x v="0"/>
    <x v="1"/>
    <x v="1"/>
    <x v="1"/>
    <x v="1"/>
    <s v="R"/>
    <s v="Solamente actividades específicas, distintas a las"/>
    <s v="02_21"/>
    <n v="6"/>
    <n v="13"/>
    <s v="008_21"/>
    <x v="0"/>
    <n v="2500"/>
    <s v="PRODUCTOS QUIMICOS, FARMACEUTICOS Y DE LABORATORIO"/>
    <n v="2530"/>
    <s v="MATERIALES Y SUMINISTROS"/>
    <x v="30"/>
    <x v="30"/>
    <n v="0"/>
    <s v="SIN DESCRIPCIÓN PARA DESTINOS 00"/>
    <x v="4"/>
    <x v="4"/>
    <x v="1"/>
    <x v="4"/>
    <x v="1"/>
    <x v="32"/>
    <x v="4"/>
    <n v="30000"/>
    <n v="30000"/>
    <n v="0"/>
    <n v="0"/>
    <n v="0"/>
    <n v="0"/>
    <n v="0"/>
    <n v="30000"/>
    <n v="0"/>
    <n v="0"/>
    <n v="0"/>
    <e v="#REF!"/>
    <n v="30000"/>
    <n v="0"/>
    <n v="0"/>
    <n v="0"/>
    <n v="0"/>
    <n v="0"/>
  </r>
  <r>
    <s v="1.1-00-2102_21613008_2125410"/>
    <s v="1.1-00-21"/>
    <s v="No"/>
    <x v="0"/>
    <x v="0"/>
    <x v="1"/>
    <x v="1"/>
    <x v="1"/>
    <x v="1"/>
    <s v="R"/>
    <s v="Solamente actividades específicas, distintas a las"/>
    <s v="02_21"/>
    <n v="6"/>
    <n v="13"/>
    <s v="008_21"/>
    <x v="0"/>
    <n v="2500"/>
    <s v="PRODUCTOS QUIMICOS, FARMACEUTICOS Y DE LABORATORIO"/>
    <n v="2540"/>
    <s v="MATERIALES Y SUMINISTROS"/>
    <x v="31"/>
    <x v="31"/>
    <n v="0"/>
    <s v="SIN DESCRIPCIÓN PARA DESTINOS 00"/>
    <x v="4"/>
    <x v="4"/>
    <x v="1"/>
    <x v="4"/>
    <x v="1"/>
    <x v="32"/>
    <x v="4"/>
    <n v="40000"/>
    <n v="40000"/>
    <n v="0"/>
    <n v="0"/>
    <n v="0"/>
    <n v="0"/>
    <n v="0"/>
    <n v="40000"/>
    <n v="0"/>
    <n v="0"/>
    <n v="0"/>
    <e v="#REF!"/>
    <n v="40000"/>
    <n v="0"/>
    <n v="0"/>
    <n v="0"/>
    <n v="0"/>
    <n v="0"/>
  </r>
  <r>
    <s v="1.1-00-2102_21613008_2129110"/>
    <s v="1.1-00-21"/>
    <s v="No"/>
    <x v="0"/>
    <x v="0"/>
    <x v="1"/>
    <x v="1"/>
    <x v="1"/>
    <x v="1"/>
    <s v="R"/>
    <s v="Solamente actividades específicas, distintas a las"/>
    <s v="02_21"/>
    <n v="6"/>
    <n v="13"/>
    <s v="008_21"/>
    <x v="0"/>
    <n v="2900"/>
    <s v="HERRAMIENTAS, REFACCIONES Y ACCESORIOS MENORES"/>
    <n v="2910"/>
    <s v="MATERIALES Y SUMINISTROS"/>
    <x v="23"/>
    <x v="23"/>
    <n v="0"/>
    <s v="SIN DESCRIPCIÓN PARA DESTINOS 00"/>
    <x v="4"/>
    <x v="4"/>
    <x v="1"/>
    <x v="4"/>
    <x v="1"/>
    <x v="32"/>
    <x v="4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2_21614008_2127210"/>
    <s v="1.1-00-21"/>
    <s v="No"/>
    <x v="0"/>
    <x v="0"/>
    <x v="1"/>
    <x v="1"/>
    <x v="1"/>
    <x v="1"/>
    <s v="R"/>
    <s v="Solamente actividades específicas, distintas a las"/>
    <s v="02_21"/>
    <n v="6"/>
    <n v="14"/>
    <s v="008_21"/>
    <x v="0"/>
    <n v="2700"/>
    <s v="VESTUARIO, BLANCOS, PRENDAS DE PROTECCION Y ARTICULOS DEPORTIVOS"/>
    <n v="2720"/>
    <s v="MATERIALES Y SUMINISTROS"/>
    <x v="27"/>
    <x v="27"/>
    <n v="0"/>
    <s v="SIN DESCRIPCIÓN PARA DESTINOS 00"/>
    <x v="4"/>
    <x v="4"/>
    <x v="1"/>
    <x v="4"/>
    <x v="1"/>
    <x v="33"/>
    <x v="4"/>
    <n v="1500000"/>
    <n v="1500000"/>
    <n v="0"/>
    <n v="0"/>
    <n v="0"/>
    <n v="0"/>
    <n v="0"/>
    <n v="1500000"/>
    <n v="0"/>
    <n v="0"/>
    <n v="0"/>
    <e v="#REF!"/>
    <n v="1500000"/>
    <n v="0"/>
    <n v="0"/>
    <n v="0"/>
    <n v="0"/>
    <n v="0"/>
  </r>
  <r>
    <s v="1.1-00-2108_21340022_2131810"/>
    <s v="1.1-00-21"/>
    <s v="No"/>
    <x v="0"/>
    <x v="0"/>
    <x v="1"/>
    <x v="1"/>
    <x v="5"/>
    <x v="5"/>
    <s v="R"/>
    <s v="Solamente actividades específicas, distintas a las"/>
    <s v="08_21"/>
    <n v="3"/>
    <n v="40"/>
    <s v="022_21"/>
    <x v="0"/>
    <n v="3100"/>
    <s v="SERVICIOS BASICOS"/>
    <n v="3180"/>
    <s v="SERVICIOS GENERALES"/>
    <x v="45"/>
    <x v="45"/>
    <n v="0"/>
    <s v="SIN DESCRIPCIÓN PARA DESTINOS 00"/>
    <x v="0"/>
    <x v="0"/>
    <x v="1"/>
    <x v="9"/>
    <x v="5"/>
    <x v="34"/>
    <x v="22"/>
    <n v="10000"/>
    <n v="10000"/>
    <n v="0"/>
    <n v="0"/>
    <n v="0"/>
    <n v="0"/>
    <n v="0"/>
    <n v="10000"/>
    <n v="0"/>
    <n v="0"/>
    <n v="0"/>
    <e v="#REF!"/>
    <n v="10000"/>
    <n v="0"/>
    <n v="0"/>
    <n v="0"/>
    <n v="0"/>
    <n v="0"/>
  </r>
  <r>
    <s v="1.1-00-2108_21340022_2137110"/>
    <s v="1.1-00-21"/>
    <s v="No"/>
    <x v="0"/>
    <x v="0"/>
    <x v="1"/>
    <x v="1"/>
    <x v="5"/>
    <x v="5"/>
    <s v="R"/>
    <s v="Solamente actividades específicas, distintas a las"/>
    <s v="08_21"/>
    <n v="3"/>
    <n v="40"/>
    <s v="022_21"/>
    <x v="0"/>
    <n v="3700"/>
    <s v="SERVICIOS DE TRASLADO Y VIATICOS"/>
    <n v="3710"/>
    <s v="SERVICIOS GENERALES"/>
    <x v="42"/>
    <x v="42"/>
    <n v="0"/>
    <s v="SIN DESCRIPCIÓN PARA DESTINOS 00"/>
    <x v="0"/>
    <x v="0"/>
    <x v="1"/>
    <x v="9"/>
    <x v="5"/>
    <x v="34"/>
    <x v="22"/>
    <n v="25000"/>
    <n v="25000"/>
    <n v="0"/>
    <n v="0"/>
    <n v="0"/>
    <n v="0"/>
    <n v="0"/>
    <n v="25000"/>
    <n v="0"/>
    <n v="0"/>
    <n v="0"/>
    <e v="#REF!"/>
    <n v="25000"/>
    <n v="0"/>
    <n v="0"/>
    <n v="0"/>
    <n v="0"/>
    <n v="0"/>
  </r>
  <r>
    <s v="1.1-00-2108_21340022_2137510"/>
    <s v="1.1-00-21"/>
    <s v="No"/>
    <x v="0"/>
    <x v="0"/>
    <x v="1"/>
    <x v="1"/>
    <x v="5"/>
    <x v="5"/>
    <s v="R"/>
    <s v="Solamente actividades específicas, distintas a las"/>
    <s v="08_21"/>
    <n v="3"/>
    <n v="40"/>
    <s v="022_21"/>
    <x v="0"/>
    <n v="3700"/>
    <s v="SERVICIOS DE TRASLADO Y VIATICOS"/>
    <n v="3750"/>
    <s v="SERVICIOS GENERALES"/>
    <x v="43"/>
    <x v="43"/>
    <n v="0"/>
    <s v="SIN DESCRIPCIÓN PARA DESTINOS 00"/>
    <x v="0"/>
    <x v="0"/>
    <x v="1"/>
    <x v="9"/>
    <x v="5"/>
    <x v="34"/>
    <x v="22"/>
    <n v="25000"/>
    <n v="25000"/>
    <n v="0"/>
    <n v="0"/>
    <n v="0"/>
    <n v="0"/>
    <n v="0"/>
    <n v="25000"/>
    <n v="0"/>
    <n v="0"/>
    <n v="0"/>
    <e v="#REF!"/>
    <n v="25000"/>
    <n v="0"/>
    <n v="0"/>
    <n v="0"/>
    <n v="0"/>
    <n v="0"/>
  </r>
  <r>
    <s v="1.1-00-2108_21341022_212211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2200"/>
    <s v="ALIMENTOS Y UTENSILIOS"/>
    <n v="2210"/>
    <s v="MATERIALES Y SUMINISTROS"/>
    <x v="17"/>
    <x v="17"/>
    <n v="0"/>
    <s v="SIN DESCRIPCIÓN PARA DESTINOS 00"/>
    <x v="4"/>
    <x v="4"/>
    <x v="1"/>
    <x v="9"/>
    <x v="5"/>
    <x v="35"/>
    <x v="22"/>
    <n v="250000"/>
    <n v="250000"/>
    <n v="164159.72"/>
    <n v="164159.72"/>
    <n v="0"/>
    <n v="0"/>
    <n v="0"/>
    <n v="85840.28"/>
    <n v="0"/>
    <n v="0"/>
    <n v="0"/>
    <e v="#REF!"/>
    <n v="250000"/>
    <n v="0"/>
    <n v="0"/>
    <n v="0"/>
    <n v="0"/>
    <n v="0"/>
  </r>
  <r>
    <s v="1.1-00-2108_21341022_212711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2700"/>
    <s v="VESTUARIO, BLANCOS, PRENDAS DE PROTECCION Y ARTICULOS DEPORTIVOS"/>
    <n v="2710"/>
    <s v="MATERIALES Y SUMINISTROS"/>
    <x v="90"/>
    <x v="90"/>
    <n v="0"/>
    <s v="SIN DESCRIPCIÓN PARA DESTINOS 00"/>
    <x v="4"/>
    <x v="4"/>
    <x v="1"/>
    <x v="9"/>
    <x v="5"/>
    <x v="35"/>
    <x v="22"/>
    <n v="1559204"/>
    <n v="3000000"/>
    <n v="1019118"/>
    <n v="0"/>
    <n v="0"/>
    <n v="0"/>
    <n v="0"/>
    <n v="540086"/>
    <n v="0"/>
    <n v="0"/>
    <n v="0"/>
    <e v="#REF!"/>
    <n v="1559204"/>
    <n v="0"/>
    <n v="0"/>
    <n v="0"/>
    <n v="1440796"/>
    <n v="-1440796"/>
  </r>
  <r>
    <s v="1.1-00-2108_21341022_212821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2800"/>
    <s v="MATERIALES Y SUMINISTROS PARA SEGURIDAD"/>
    <n v="282"/>
    <s v="MATERIALES DE SEGURIDAD PÚBLICA"/>
    <x v="91"/>
    <x v="91"/>
    <n v="0"/>
    <s v="SIN DESCRIPCIÓN PARA DESTINOS 00"/>
    <x v="4"/>
    <x v="4"/>
    <x v="1"/>
    <x v="9"/>
    <x v="5"/>
    <x v="35"/>
    <x v="22"/>
    <n v="19720"/>
    <n v="0"/>
    <n v="19720"/>
    <n v="19720"/>
    <n v="19720"/>
    <n v="0"/>
    <n v="0"/>
    <n v="0"/>
    <n v="0"/>
    <n v="0"/>
    <n v="0"/>
    <e v="#REF!"/>
    <n v="19720"/>
    <n v="0"/>
    <n v="19720"/>
    <n v="0"/>
    <n v="0"/>
    <n v="19720"/>
  </r>
  <r>
    <s v="1.1-00-2108_21341022_212831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2800"/>
    <s v="MATERIALES Y SUMINISTROS PARA SEGURIDAD"/>
    <n v="2830"/>
    <s v="MATERIALES Y SUMINISTROS"/>
    <x v="92"/>
    <x v="92"/>
    <n v="0"/>
    <s v="SIN DESCRIPCIÓN PARA DESTINOS 00"/>
    <x v="4"/>
    <x v="4"/>
    <x v="1"/>
    <x v="9"/>
    <x v="5"/>
    <x v="35"/>
    <x v="22"/>
    <n v="3421076"/>
    <n v="2000000"/>
    <n v="3371076"/>
    <n v="0"/>
    <n v="0"/>
    <n v="0"/>
    <n v="0"/>
    <n v="50000"/>
    <n v="0"/>
    <n v="0"/>
    <n v="0"/>
    <e v="#REF!"/>
    <n v="3421076"/>
    <n v="0"/>
    <n v="1440796"/>
    <n v="0"/>
    <n v="19720"/>
    <n v="1421076"/>
  </r>
  <r>
    <s v="1.1-00-2108_21341022_213341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3300"/>
    <s v="SERVICIOS PROFESIONALES, CIENTIFICOS, TECNICOS Y OTROS SERVICIOS"/>
    <n v="3340"/>
    <s v="SERVICIOS GENERALES"/>
    <x v="63"/>
    <x v="63"/>
    <n v="0"/>
    <s v="SIN DESCRIPCIÓN PARA DESTINOS 00"/>
    <x v="0"/>
    <x v="0"/>
    <x v="1"/>
    <x v="9"/>
    <x v="5"/>
    <x v="35"/>
    <x v="22"/>
    <n v="5000000"/>
    <n v="5000000"/>
    <n v="0"/>
    <n v="0"/>
    <n v="0"/>
    <n v="0"/>
    <n v="0"/>
    <n v="5000000"/>
    <n v="0"/>
    <n v="0"/>
    <n v="0"/>
    <e v="#REF!"/>
    <n v="5000000"/>
    <n v="0"/>
    <n v="0"/>
    <n v="0"/>
    <n v="0"/>
    <n v="0"/>
  </r>
  <r>
    <s v="1.1-00-2108_21341022_213962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3900"/>
    <s v="OTROS SERVICIOS GENERALES"/>
    <n v="396"/>
    <s v="OTROS GASTOS POR RESPONSABILIDADES"/>
    <x v="72"/>
    <x v="72"/>
    <n v="0"/>
    <s v="SIN DESCRIPCIÓN PARA DESTINOS 00"/>
    <x v="0"/>
    <x v="0"/>
    <x v="1"/>
    <x v="9"/>
    <x v="5"/>
    <x v="35"/>
    <x v="22"/>
    <n v="120000"/>
    <n v="120000"/>
    <n v="0"/>
    <n v="0"/>
    <n v="0"/>
    <n v="0"/>
    <n v="0"/>
    <n v="120000"/>
    <n v="0"/>
    <n v="0"/>
    <n v="0"/>
    <e v="#REF!"/>
    <n v="120000"/>
    <n v="0"/>
    <n v="0"/>
    <n v="0"/>
    <n v="0"/>
    <n v="0"/>
  </r>
  <r>
    <s v="1.1-00-2108_21341022_2144110"/>
    <s v="1.1-00-21"/>
    <s v="No"/>
    <x v="0"/>
    <x v="0"/>
    <x v="1"/>
    <x v="1"/>
    <x v="5"/>
    <x v="5"/>
    <s v="R"/>
    <s v="Solamente actividades específicas, distintas a las"/>
    <s v="08_21"/>
    <n v="3"/>
    <n v="41"/>
    <s v="022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9"/>
    <x v="5"/>
    <x v="35"/>
    <x v="22"/>
    <n v="3000000"/>
    <n v="3000000"/>
    <n v="0"/>
    <n v="0"/>
    <n v="0"/>
    <n v="0"/>
    <n v="0"/>
    <n v="3000000"/>
    <n v="0"/>
    <n v="0"/>
    <n v="0"/>
    <e v="#REF!"/>
    <n v="3000000"/>
    <n v="0"/>
    <n v="0"/>
    <n v="0"/>
    <n v="0"/>
    <n v="0"/>
  </r>
  <r>
    <s v="1.1-00-2109_21747025_2143110"/>
    <s v="1.1-00-21"/>
    <s v="No"/>
    <x v="0"/>
    <x v="0"/>
    <x v="1"/>
    <x v="1"/>
    <x v="5"/>
    <x v="5"/>
    <s v="E"/>
    <s v="Actividades del sector público, que realiza en for"/>
    <s v="09_21"/>
    <n v="7"/>
    <n v="47"/>
    <s v="025_21"/>
    <x v="0"/>
    <n v="4300"/>
    <s v="SUBSIDIOS Y SUBVENCIONES"/>
    <n v="4310"/>
    <s v="TRANSFERENCIAS, ASIGNACIONES, SUBSIDIOS Y OTRAS  AYUDAS"/>
    <x v="93"/>
    <x v="93"/>
    <n v="0"/>
    <s v="SIN DESCRIPCIÓN PARA DESTINOS 00"/>
    <x v="6"/>
    <x v="6"/>
    <x v="1"/>
    <x v="10"/>
    <x v="6"/>
    <x v="36"/>
    <x v="23"/>
    <n v="400000"/>
    <n v="400000"/>
    <n v="0"/>
    <n v="0"/>
    <n v="0"/>
    <n v="0"/>
    <n v="0"/>
    <n v="400000"/>
    <n v="0"/>
    <n v="0"/>
    <n v="0"/>
    <e v="#REF!"/>
    <n v="400000"/>
    <n v="0"/>
    <n v="0"/>
    <n v="0"/>
    <n v="0"/>
    <n v="0"/>
  </r>
  <r>
    <s v="1.1-00-2107_21439021_2153110"/>
    <s v="1.1-00-21"/>
    <s v="No"/>
    <x v="1"/>
    <x v="1"/>
    <x v="2"/>
    <x v="2"/>
    <x v="6"/>
    <x v="6"/>
    <s v="R"/>
    <s v="Solamente actividades específicas, distintas a las"/>
    <s v="07_21"/>
    <n v="4"/>
    <n v="39"/>
    <s v="021_21"/>
    <x v="1"/>
    <n v="5300"/>
    <s v="EQUIPO E INSTRUMENTAL MEDICO Y DE LABORATORIO"/>
    <n v="5310"/>
    <s v="BIENES MUEBLES, INMUEBLES E INTANGIBLES"/>
    <x v="94"/>
    <x v="94"/>
    <n v="0"/>
    <s v="SIN DESCRIPCIÓN PARA DESTINOS 00"/>
    <x v="5"/>
    <x v="5"/>
    <x v="1"/>
    <x v="2"/>
    <x v="7"/>
    <x v="37"/>
    <x v="24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7_21439021_2122210"/>
    <s v="1.1-00-21"/>
    <s v="No"/>
    <x v="1"/>
    <x v="1"/>
    <x v="2"/>
    <x v="2"/>
    <x v="6"/>
    <x v="6"/>
    <s v="R"/>
    <s v="Solamente actividades específicas, distintas a las"/>
    <s v="07_21"/>
    <n v="4"/>
    <n v="39"/>
    <s v="021_21"/>
    <x v="0"/>
    <n v="2200"/>
    <s v="ALIMENTOS Y UTENSILIOS"/>
    <n v="2220"/>
    <s v="MATERIALES Y SUMINISTROS"/>
    <x v="95"/>
    <x v="95"/>
    <n v="0"/>
    <s v="SIN DESCRIPCIÓN PARA DESTINOS 00"/>
    <x v="4"/>
    <x v="4"/>
    <x v="1"/>
    <x v="2"/>
    <x v="7"/>
    <x v="37"/>
    <x v="24"/>
    <n v="400000"/>
    <n v="400000"/>
    <n v="0"/>
    <n v="0"/>
    <n v="0"/>
    <n v="0"/>
    <n v="0"/>
    <n v="400000"/>
    <n v="0"/>
    <n v="0"/>
    <n v="0"/>
    <e v="#REF!"/>
    <n v="400000"/>
    <n v="0"/>
    <n v="0"/>
    <n v="0"/>
    <n v="0"/>
    <n v="0"/>
  </r>
  <r>
    <s v="1.1-00-2107_21439021_2125310"/>
    <s v="1.1-00-21"/>
    <s v="No"/>
    <x v="1"/>
    <x v="1"/>
    <x v="2"/>
    <x v="2"/>
    <x v="6"/>
    <x v="6"/>
    <s v="R"/>
    <s v="Solamente actividades específicas, distintas a las"/>
    <s v="07_21"/>
    <n v="4"/>
    <n v="39"/>
    <s v="021_21"/>
    <x v="0"/>
    <n v="2500"/>
    <s v="PRODUCTOS QUIMICOS, FARMACEUTICOS Y DE LABORATORIO"/>
    <n v="2530"/>
    <s v="MATERIALES Y SUMINISTROS"/>
    <x v="30"/>
    <x v="30"/>
    <n v="0"/>
    <s v="SIN DESCRIPCIÓN PARA DESTINOS 00"/>
    <x v="4"/>
    <x v="4"/>
    <x v="1"/>
    <x v="2"/>
    <x v="7"/>
    <x v="37"/>
    <x v="24"/>
    <n v="350000"/>
    <n v="350000"/>
    <n v="0"/>
    <n v="0"/>
    <n v="0"/>
    <n v="0"/>
    <n v="0"/>
    <n v="350000"/>
    <n v="0"/>
    <n v="0"/>
    <n v="0"/>
    <e v="#REF!"/>
    <n v="350000"/>
    <n v="0"/>
    <n v="0"/>
    <n v="0"/>
    <n v="0"/>
    <n v="0"/>
  </r>
  <r>
    <s v="1.1-00-2107_21439021_2125410"/>
    <s v="1.1-00-21"/>
    <s v="No"/>
    <x v="1"/>
    <x v="1"/>
    <x v="2"/>
    <x v="2"/>
    <x v="6"/>
    <x v="6"/>
    <s v="R"/>
    <s v="Solamente actividades específicas, distintas a las"/>
    <s v="07_21"/>
    <n v="4"/>
    <n v="39"/>
    <s v="021_21"/>
    <x v="0"/>
    <n v="2500"/>
    <s v="PRODUCTOS QUIMICOS, FARMACEUTICOS Y DE LABORATORIO"/>
    <n v="2540"/>
    <s v="MATERIALES Y SUMINISTROS"/>
    <x v="31"/>
    <x v="31"/>
    <n v="0"/>
    <s v="SIN DESCRIPCIÓN PARA DESTINOS 00"/>
    <x v="4"/>
    <x v="4"/>
    <x v="1"/>
    <x v="2"/>
    <x v="7"/>
    <x v="37"/>
    <x v="24"/>
    <n v="200000"/>
    <n v="200000"/>
    <n v="0"/>
    <n v="0"/>
    <n v="0"/>
    <n v="0"/>
    <n v="0"/>
    <n v="200000"/>
    <n v="0"/>
    <n v="0"/>
    <n v="0"/>
    <e v="#REF!"/>
    <n v="200000"/>
    <n v="0"/>
    <n v="0"/>
    <n v="0"/>
    <n v="0"/>
    <n v="0"/>
  </r>
  <r>
    <s v="1.1-00-2107_21439021_2129110"/>
    <s v="1.1-00-21"/>
    <s v="No"/>
    <x v="1"/>
    <x v="1"/>
    <x v="2"/>
    <x v="2"/>
    <x v="6"/>
    <x v="6"/>
    <s v="R"/>
    <s v="Solamente actividades específicas, distintas a las"/>
    <s v="07_21"/>
    <n v="4"/>
    <n v="39"/>
    <s v="021_21"/>
    <x v="0"/>
    <n v="2900"/>
    <s v="HERRAMIENTAS, REFACCIONES Y ACCESORIOS MENORES"/>
    <n v="2910"/>
    <s v="MATERIALES Y SUMINISTROS"/>
    <x v="23"/>
    <x v="23"/>
    <n v="0"/>
    <s v="SIN DESCRIPCIÓN PARA DESTINOS 00"/>
    <x v="4"/>
    <x v="4"/>
    <x v="1"/>
    <x v="2"/>
    <x v="7"/>
    <x v="37"/>
    <x v="24"/>
    <n v="10000"/>
    <n v="10000"/>
    <n v="0"/>
    <n v="0"/>
    <n v="0"/>
    <n v="0"/>
    <n v="0"/>
    <n v="10000"/>
    <n v="0"/>
    <n v="0"/>
    <n v="0"/>
    <e v="#REF!"/>
    <n v="10000"/>
    <n v="0"/>
    <n v="0"/>
    <n v="0"/>
    <n v="0"/>
    <n v="0"/>
  </r>
  <r>
    <s v="1.1-00-2107_21439021_2135910"/>
    <s v="1.1-00-21"/>
    <s v="No"/>
    <x v="1"/>
    <x v="1"/>
    <x v="2"/>
    <x v="2"/>
    <x v="6"/>
    <x v="6"/>
    <s v="R"/>
    <s v="Solamente actividades específicas, distintas a las"/>
    <s v="07_21"/>
    <n v="4"/>
    <n v="39"/>
    <s v="021_21"/>
    <x v="0"/>
    <n v="3500"/>
    <s v="SERVICIOS DE INSTALACION, REPARACION, MANTENIMIENTO Y CONSERVACION"/>
    <n v="3590"/>
    <s v="SERVICIOS GENERALES"/>
    <x v="96"/>
    <x v="96"/>
    <n v="0"/>
    <s v="SIN DESCRIPCIÓN PARA DESTINOS 00"/>
    <x v="0"/>
    <x v="0"/>
    <x v="1"/>
    <x v="2"/>
    <x v="7"/>
    <x v="37"/>
    <x v="24"/>
    <n v="20000"/>
    <n v="20000"/>
    <n v="0"/>
    <n v="0"/>
    <n v="0"/>
    <n v="0"/>
    <n v="0"/>
    <n v="20000"/>
    <n v="0"/>
    <n v="0"/>
    <n v="0"/>
    <e v="#REF!"/>
    <n v="20000"/>
    <n v="0"/>
    <n v="0"/>
    <n v="0"/>
    <n v="0"/>
    <n v="0"/>
  </r>
  <r>
    <s v="1.1-00-2117_21557035_2133910"/>
    <s v="1.1-00-21"/>
    <s v="No"/>
    <x v="1"/>
    <x v="1"/>
    <x v="4"/>
    <x v="4"/>
    <x v="7"/>
    <x v="7"/>
    <s v="R"/>
    <s v="Solamente actividades específicas, distintas a las"/>
    <s v="17_21"/>
    <n v="5"/>
    <n v="57"/>
    <s v="035_21"/>
    <x v="0"/>
    <n v="3300"/>
    <s v="SERVICIOS PROFESIONALES, CIENTIFICOS, TECNICOS Y OTROS SERVICIOS"/>
    <n v="3390"/>
    <s v="SERVICIOS GENERALES"/>
    <x v="32"/>
    <x v="32"/>
    <n v="0"/>
    <s v="SIN DESCRIPCIÓN PARA DESTINOS 00"/>
    <x v="0"/>
    <x v="0"/>
    <x v="1"/>
    <x v="11"/>
    <x v="8"/>
    <x v="38"/>
    <x v="25"/>
    <n v="1000000"/>
    <n v="1000000"/>
    <n v="0"/>
    <n v="0"/>
    <n v="0"/>
    <n v="0"/>
    <n v="0"/>
    <n v="1000000"/>
    <n v="0"/>
    <n v="0"/>
    <n v="0"/>
    <e v="#REF!"/>
    <n v="1000000"/>
    <n v="0"/>
    <n v="0"/>
    <n v="0"/>
    <n v="0"/>
    <n v="0"/>
  </r>
  <r>
    <s v="1.1-00-2117_21558036_2144110"/>
    <s v="1.1-00-21"/>
    <s v="No"/>
    <x v="1"/>
    <x v="1"/>
    <x v="4"/>
    <x v="4"/>
    <x v="7"/>
    <x v="7"/>
    <s v="R"/>
    <s v="Solamente actividades específicas, distintas a las"/>
    <s v="17_21"/>
    <n v="5"/>
    <n v="58"/>
    <s v="036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1"/>
    <x v="8"/>
    <x v="38"/>
    <x v="26"/>
    <n v="2000000"/>
    <n v="2000000"/>
    <n v="54955"/>
    <n v="54955"/>
    <n v="54955"/>
    <n v="0"/>
    <n v="0"/>
    <n v="1945045"/>
    <n v="0"/>
    <n v="0"/>
    <n v="0"/>
    <e v="#REF!"/>
    <n v="2000000"/>
    <n v="0"/>
    <n v="0"/>
    <n v="0"/>
    <n v="0"/>
    <n v="0"/>
  </r>
  <r>
    <s v="1.1-00-2118_21559037_21242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2400"/>
    <s v="MATERIALES Y ARTÍCULOS DE CONSTRUCCIÓN Y DE REPARACIÓN."/>
    <n v="2420"/>
    <s v="MATERIALES Y SUMINISTROS"/>
    <x v="28"/>
    <x v="28"/>
    <n v="0"/>
    <s v="SIN DESCRIPCIÓN PARA DESTINOS 00"/>
    <x v="4"/>
    <x v="4"/>
    <x v="1"/>
    <x v="3"/>
    <x v="8"/>
    <x v="39"/>
    <x v="27"/>
    <n v="520000"/>
    <n v="0"/>
    <n v="394052"/>
    <n v="0"/>
    <n v="0"/>
    <n v="0"/>
    <n v="0"/>
    <n v="125948"/>
    <n v="0"/>
    <n v="0"/>
    <n v="0"/>
    <e v="#REF!"/>
    <n v="520000"/>
    <n v="0"/>
    <n v="520000"/>
    <n v="0"/>
    <n v="0"/>
    <n v="520000"/>
  </r>
  <r>
    <s v="1.1-00-2118_21559037_21247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2400"/>
    <s v="MATERIALES Y ARTÍCULOS DE CONSTRUCCIÓN Y DE REPARACIÓN."/>
    <n v="2470"/>
    <s v="MATERIALES Y SUMINISTROS"/>
    <x v="57"/>
    <x v="57"/>
    <n v="0"/>
    <s v="SIN DESCRIPCIÓN PARA DESTINOS 00"/>
    <x v="4"/>
    <x v="4"/>
    <x v="1"/>
    <x v="3"/>
    <x v="8"/>
    <x v="39"/>
    <x v="27"/>
    <n v="1500000"/>
    <n v="1500000"/>
    <n v="276567.2"/>
    <n v="0"/>
    <n v="0"/>
    <n v="0"/>
    <n v="0"/>
    <n v="1223432.8"/>
    <n v="0"/>
    <n v="0"/>
    <n v="0"/>
    <e v="#REF!"/>
    <n v="1500000"/>
    <n v="0"/>
    <n v="0"/>
    <n v="0"/>
    <n v="0"/>
    <n v="0"/>
  </r>
  <r>
    <s v="1.1-00-2118_21559037_21251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2500"/>
    <s v="PRODUCTOS QUIMICOS, FARMACEUTICOS Y DE LABORATORIO"/>
    <n v="2510"/>
    <s v="MATERIALES Y SUMINISTROS"/>
    <x v="97"/>
    <x v="97"/>
    <n v="0"/>
    <s v="SIN DESCRIPCIÓN PARA DESTINOS 00"/>
    <x v="4"/>
    <x v="4"/>
    <x v="1"/>
    <x v="3"/>
    <x v="8"/>
    <x v="39"/>
    <x v="27"/>
    <n v="70000"/>
    <n v="1600000"/>
    <n v="0"/>
    <n v="0"/>
    <n v="0"/>
    <n v="0"/>
    <n v="0"/>
    <n v="70000"/>
    <n v="0"/>
    <n v="0"/>
    <n v="0"/>
    <e v="#REF!"/>
    <n v="70000"/>
    <n v="0"/>
    <n v="0"/>
    <n v="0"/>
    <n v="1530000"/>
    <n v="-1530000"/>
  </r>
  <r>
    <s v="1.1-00-2118_21559037_21256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2500"/>
    <s v="PRODUCTOS QUIMICOS, FARMACEUTICOS Y DE LABORATORIO"/>
    <n v="2560"/>
    <s v="MATERIALES Y SUMINISTROS"/>
    <x v="98"/>
    <x v="98"/>
    <n v="0"/>
    <s v="SIN DESCRIPCIÓN PARA DESTINOS 00"/>
    <x v="4"/>
    <x v="4"/>
    <x v="1"/>
    <x v="3"/>
    <x v="8"/>
    <x v="39"/>
    <x v="27"/>
    <n v="830000"/>
    <n v="0"/>
    <n v="712657.6"/>
    <n v="0"/>
    <n v="0"/>
    <n v="0"/>
    <n v="0"/>
    <n v="117342.40000000002"/>
    <n v="0"/>
    <n v="0"/>
    <n v="0"/>
    <e v="#REF!"/>
    <n v="830000"/>
    <n v="0"/>
    <n v="830000"/>
    <n v="0"/>
    <n v="0"/>
    <n v="830000"/>
  </r>
  <r>
    <s v="1.1-00-2118_21559037_21272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2700"/>
    <s v="VESTUARIO, BLANCOS, PRENDAS DE PROTECCION Y ARTICULOS DEPORTIVOS"/>
    <n v="2720"/>
    <s v="MATERIALES Y SUMINISTROS"/>
    <x v="27"/>
    <x v="27"/>
    <n v="0"/>
    <s v="SIN DESCRIPCIÓN PARA DESTINOS 00"/>
    <x v="4"/>
    <x v="4"/>
    <x v="1"/>
    <x v="3"/>
    <x v="8"/>
    <x v="39"/>
    <x v="27"/>
    <n v="0"/>
    <n v="0"/>
    <n v="0"/>
    <n v="0"/>
    <n v="0"/>
    <n v="0"/>
    <n v="0"/>
    <n v="0"/>
    <n v="0"/>
    <n v="0"/>
    <n v="0"/>
    <e v="#REF!"/>
    <n v="0"/>
    <n v="0"/>
    <n v="0"/>
    <n v="0"/>
    <n v="0"/>
    <n v="0"/>
  </r>
  <r>
    <s v="1.1-00-2118_21559037_21291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2900"/>
    <s v="HERRAMIENTAS, REFACCIONES Y ACCESORIOS MENORES"/>
    <n v="2910"/>
    <s v="MATERIALES Y SUMINISTROS"/>
    <x v="23"/>
    <x v="23"/>
    <n v="0"/>
    <s v="SIN DESCRIPCIÓN PARA DESTINOS 00"/>
    <x v="4"/>
    <x v="4"/>
    <x v="1"/>
    <x v="3"/>
    <x v="8"/>
    <x v="39"/>
    <x v="27"/>
    <n v="180000"/>
    <n v="0"/>
    <n v="156629"/>
    <n v="0"/>
    <n v="0"/>
    <n v="0"/>
    <n v="0"/>
    <n v="23371"/>
    <n v="0"/>
    <n v="0"/>
    <n v="0"/>
    <e v="#REF!"/>
    <n v="180000"/>
    <n v="0"/>
    <n v="180000"/>
    <n v="0"/>
    <n v="0"/>
    <n v="180000"/>
  </r>
  <r>
    <s v="1.1-00-2118_21559037_21311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3100"/>
    <s v="SERVICIOS BASICOS"/>
    <n v="3110"/>
    <s v="SERVICIOS GENERALES"/>
    <x v="3"/>
    <x v="3"/>
    <n v="0"/>
    <s v="SIN DESCRIPCIÓN PARA DESTINOS 00"/>
    <x v="0"/>
    <x v="0"/>
    <x v="1"/>
    <x v="3"/>
    <x v="8"/>
    <x v="39"/>
    <x v="27"/>
    <n v="180000000"/>
    <n v="180000000"/>
    <n v="22937327.129999999"/>
    <n v="22937327.129999999"/>
    <n v="22937327.129999999"/>
    <n v="22937327.129999999"/>
    <n v="22937327.129999999"/>
    <n v="157062672.87"/>
    <n v="0"/>
    <n v="0"/>
    <n v="0"/>
    <e v="#REF!"/>
    <n v="180000000"/>
    <n v="0"/>
    <n v="0"/>
    <n v="0"/>
    <n v="0"/>
    <n v="0"/>
  </r>
  <r>
    <s v="1.1-00-2118_21559037_21326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3200"/>
    <s v="SERVICIOS DE ARRENDAMIENTO"/>
    <n v="3260"/>
    <s v="SERVICIOS GENERALES"/>
    <x v="26"/>
    <x v="26"/>
    <n v="0"/>
    <s v="SIN DESCRIPCIÓN PARA DESTINOS 00"/>
    <x v="0"/>
    <x v="0"/>
    <x v="1"/>
    <x v="3"/>
    <x v="8"/>
    <x v="39"/>
    <x v="27"/>
    <n v="30000000"/>
    <n v="30000000"/>
    <n v="19134820.600000001"/>
    <n v="16157592.439999999"/>
    <n v="11225333.92"/>
    <n v="0"/>
    <n v="0"/>
    <n v="10865179.399999999"/>
    <n v="0"/>
    <n v="0"/>
    <n v="0"/>
    <e v="#REF!"/>
    <n v="30000000"/>
    <n v="0"/>
    <n v="0"/>
    <n v="0"/>
    <n v="0"/>
    <n v="0"/>
  </r>
  <r>
    <s v="1.1-00-2118_21559037_21332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3300"/>
    <s v="SERVICIOS PROFESIONALES, CIENTIFICOS, TECNICOS Y OTROS SERVICIOS"/>
    <n v="3320"/>
    <s v="SERVICIOS GENERALES"/>
    <x v="99"/>
    <x v="99"/>
    <n v="0"/>
    <s v="SIN DESCRIPCIÓN PARA DESTINOS 00"/>
    <x v="0"/>
    <x v="0"/>
    <x v="1"/>
    <x v="3"/>
    <x v="8"/>
    <x v="39"/>
    <x v="27"/>
    <n v="6900000"/>
    <n v="6900000"/>
    <n v="0"/>
    <n v="0"/>
    <n v="0"/>
    <n v="0"/>
    <n v="0"/>
    <n v="6900000"/>
    <n v="0"/>
    <n v="0"/>
    <n v="0"/>
    <e v="#REF!"/>
    <n v="6900000"/>
    <n v="0"/>
    <n v="0"/>
    <n v="0"/>
    <n v="0"/>
    <n v="0"/>
  </r>
  <r>
    <s v="1.1-00-2118_21559037_21338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3300"/>
    <s v="SERVICIOS PROFESIONALES, CIENTIFICOS, TECNICOS Y OTROS SERVICIOS"/>
    <n v="338"/>
    <s v="SERVICIOS DE VIGILANCIA"/>
    <x v="100"/>
    <x v="100"/>
    <n v="0"/>
    <s v="SIN DESCRIPCIÓN PARA DESTINOS 00"/>
    <x v="0"/>
    <x v="0"/>
    <x v="1"/>
    <x v="3"/>
    <x v="8"/>
    <x v="39"/>
    <x v="27"/>
    <n v="30000000"/>
    <n v="30000000"/>
    <n v="10607040"/>
    <n v="7516800"/>
    <n v="7516800"/>
    <n v="0"/>
    <n v="0"/>
    <n v="19392960"/>
    <n v="0"/>
    <n v="0"/>
    <n v="0"/>
    <e v="#REF!"/>
    <n v="30000000"/>
    <n v="0"/>
    <n v="0"/>
    <n v="0"/>
    <n v="0"/>
    <n v="0"/>
  </r>
  <r>
    <s v="1.1-00-2118_21559037_213571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3500"/>
    <s v="SERVICIOS DE INSTALACION, REPARACION, MANTENIMIENTO Y CONSERVACION"/>
    <n v="3570"/>
    <s v="SERVICIOS GENERALES"/>
    <x v="24"/>
    <x v="24"/>
    <n v="0"/>
    <s v="SIN DESCRIPCIÓN PARA DESTINOS 00"/>
    <x v="0"/>
    <x v="0"/>
    <x v="1"/>
    <x v="3"/>
    <x v="8"/>
    <x v="39"/>
    <x v="27"/>
    <n v="60000000"/>
    <n v="60000000"/>
    <n v="39385764.350000001"/>
    <n v="38371826.759999998"/>
    <n v="38371826.759999998"/>
    <n v="4018498.87"/>
    <n v="4018498.87"/>
    <n v="20614235.649999999"/>
    <n v="0"/>
    <n v="0"/>
    <n v="0"/>
    <e v="#REF!"/>
    <n v="60000000"/>
    <n v="0"/>
    <n v="0"/>
    <n v="0"/>
    <n v="0"/>
    <n v="0"/>
  </r>
  <r>
    <s v="1.1-00-2118_21559037_2139220"/>
    <s v="1.1-00-21"/>
    <s v="No"/>
    <x v="1"/>
    <x v="1"/>
    <x v="4"/>
    <x v="4"/>
    <x v="7"/>
    <x v="7"/>
    <s v="R"/>
    <s v="Solamente actividades específicas, distintas a las"/>
    <s v="18_21"/>
    <n v="5"/>
    <n v="59"/>
    <s v="037_21"/>
    <x v="0"/>
    <n v="3900"/>
    <s v="OTROS SERVICIOS GENERALES"/>
    <n v="3920"/>
    <s v="SERVICIOS GENERALES"/>
    <x v="70"/>
    <x v="70"/>
    <n v="0"/>
    <s v="SIN DESCRIPCIÓN PARA DESTINOS 00"/>
    <x v="0"/>
    <x v="0"/>
    <x v="1"/>
    <x v="3"/>
    <x v="8"/>
    <x v="39"/>
    <x v="27"/>
    <n v="6500000"/>
    <n v="6500000"/>
    <n v="1584496"/>
    <n v="1584496"/>
    <n v="1584496"/>
    <n v="1584496"/>
    <n v="1584496"/>
    <n v="4915504"/>
    <n v="0"/>
    <n v="0"/>
    <n v="0"/>
    <e v="#REF!"/>
    <n v="6500000"/>
    <n v="0"/>
    <n v="0"/>
    <n v="0"/>
    <n v="0"/>
    <n v="0"/>
  </r>
  <r>
    <s v="1.1-00-2110_21948026_2142110"/>
    <s v="1.1-00-21"/>
    <s v="No"/>
    <x v="1"/>
    <x v="1"/>
    <x v="5"/>
    <x v="5"/>
    <x v="8"/>
    <x v="8"/>
    <s v="R"/>
    <s v="Solamente actividades específicas, distintas a las"/>
    <s v="10_21"/>
    <n v="9"/>
    <n v="48"/>
    <s v="026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12"/>
    <x v="4"/>
    <x v="40"/>
    <x v="28"/>
    <n v="30000000"/>
    <n v="30000000"/>
    <n v="5251048.9800000004"/>
    <n v="5251048.9800000004"/>
    <n v="5251048.9800000004"/>
    <n v="5251048.9800000004"/>
    <n v="5251048.9800000004"/>
    <n v="24748951.02"/>
    <n v="0"/>
    <n v="0"/>
    <n v="0"/>
    <e v="#REF!"/>
    <n v="30000000"/>
    <n v="0"/>
    <n v="0"/>
    <n v="0"/>
    <n v="0"/>
    <n v="0"/>
  </r>
  <r>
    <s v="1.1-00-2116_21956034_2142110"/>
    <s v="1.1-00-21"/>
    <s v="No"/>
    <x v="1"/>
    <x v="1"/>
    <x v="5"/>
    <x v="5"/>
    <x v="9"/>
    <x v="9"/>
    <s v="F"/>
    <s v="Actividades destinadas a la promoción y fomento de"/>
    <s v="16_21"/>
    <n v="9"/>
    <n v="56"/>
    <s v="034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13"/>
    <x v="4"/>
    <x v="41"/>
    <x v="29"/>
    <n v="15000000"/>
    <n v="15000000"/>
    <n v="3532593.5"/>
    <n v="3532593.5"/>
    <n v="3532593.5"/>
    <n v="3469623.06"/>
    <n v="3469623.06"/>
    <n v="11467406.5"/>
    <n v="0"/>
    <n v="0"/>
    <n v="0"/>
    <e v="#REF!"/>
    <n v="15000000"/>
    <n v="0"/>
    <n v="0"/>
    <n v="0"/>
    <n v="0"/>
    <n v="0"/>
  </r>
  <r>
    <s v="1.1-00-2112_21152030_2142110"/>
    <s v="1.1-00-21"/>
    <s v="No"/>
    <x v="1"/>
    <x v="1"/>
    <x v="6"/>
    <x v="6"/>
    <x v="10"/>
    <x v="10"/>
    <s v="R"/>
    <s v="Solamente actividades específicas, distintas a las"/>
    <s v="12_21"/>
    <n v="1"/>
    <n v="52"/>
    <s v="030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14"/>
    <x v="3"/>
    <x v="42"/>
    <x v="30"/>
    <n v="59615914.649999999"/>
    <n v="59615914.649999999"/>
    <n v="4619673"/>
    <n v="4619673"/>
    <n v="4619673"/>
    <n v="4619673"/>
    <n v="4619673"/>
    <n v="54996241.649999999"/>
    <n v="0"/>
    <n v="0"/>
    <n v="0"/>
    <e v="#REF!"/>
    <n v="59615914.649999999"/>
    <n v="0"/>
    <n v="0"/>
    <n v="0"/>
    <n v="0"/>
    <n v="0"/>
  </r>
  <r>
    <s v="1.1-00-2113_21853031_2142110"/>
    <s v="1.1-00-21"/>
    <s v="No"/>
    <x v="1"/>
    <x v="1"/>
    <x v="6"/>
    <x v="6"/>
    <x v="11"/>
    <x v="11"/>
    <s v="R"/>
    <s v="Solamente actividades específicas, distintas a las"/>
    <s v="13_21"/>
    <n v="8"/>
    <n v="53"/>
    <s v="031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15"/>
    <x v="0"/>
    <x v="43"/>
    <x v="31"/>
    <n v="4000000"/>
    <n v="4000000"/>
    <n v="196630.87"/>
    <n v="196630.87"/>
    <n v="196630.87"/>
    <n v="159000.89000000001"/>
    <n v="159000.89000000001"/>
    <n v="3803369.13"/>
    <n v="0"/>
    <n v="0"/>
    <n v="0"/>
    <e v="#REF!"/>
    <n v="4000000"/>
    <n v="0"/>
    <n v="0"/>
    <n v="0"/>
    <n v="0"/>
    <n v="0"/>
  </r>
  <r>
    <s v="1.1-00-2115_21155033_2142110"/>
    <s v="1.1-00-21"/>
    <s v="No"/>
    <x v="1"/>
    <x v="1"/>
    <x v="7"/>
    <x v="7"/>
    <x v="12"/>
    <x v="12"/>
    <s v="R"/>
    <s v="Solamente actividades específicas, distintas a las"/>
    <s v="15_21"/>
    <n v="1"/>
    <n v="55"/>
    <s v="033_21"/>
    <x v="0"/>
    <n v="4200"/>
    <s v="TRANSFERENCIAS AL RESTO DEL SECTOR PUBLICO"/>
    <n v="4210"/>
    <s v="TRANSFERENCIAS, ASIGNACIONES, SUBSIDIOS Y OTRAS  AYUDAS"/>
    <x v="16"/>
    <x v="16"/>
    <n v="0"/>
    <s v="SIN DESCRIPCIÓN PARA DESTINOS 00"/>
    <x v="6"/>
    <x v="6"/>
    <x v="1"/>
    <x v="16"/>
    <x v="3"/>
    <x v="44"/>
    <x v="32"/>
    <n v="5000000"/>
    <n v="5000000"/>
    <n v="925937.27"/>
    <n v="925937.27"/>
    <n v="925937.27"/>
    <n v="897969.83"/>
    <n v="897969.83"/>
    <n v="4074062.73"/>
    <n v="0"/>
    <n v="0"/>
    <n v="0"/>
    <e v="#REF!"/>
    <n v="5000000"/>
    <n v="0"/>
    <n v="0"/>
    <n v="0"/>
    <n v="0"/>
    <n v="0"/>
  </r>
  <r>
    <s v="1.1-00-2106_21923013_2122110"/>
    <s v="1.1-00-21"/>
    <s v="No"/>
    <x v="1"/>
    <x v="1"/>
    <x v="7"/>
    <x v="7"/>
    <x v="12"/>
    <x v="12"/>
    <s v="S"/>
    <s v="Definidos en el Presupuesto de Egresos y los que s"/>
    <s v="06_21"/>
    <n v="9"/>
    <n v="23"/>
    <s v="013_21"/>
    <x v="0"/>
    <n v="2200"/>
    <s v="ALIMENTOS Y UTENSILIOS"/>
    <n v="2210"/>
    <s v="MATERIALES Y SUMINISTROS"/>
    <x v="17"/>
    <x v="17"/>
    <n v="0"/>
    <s v="SIN DESCRIPCIÓN PARA DESTINOS 00"/>
    <x v="4"/>
    <x v="4"/>
    <x v="1"/>
    <x v="17"/>
    <x v="4"/>
    <x v="45"/>
    <x v="33"/>
    <n v="50000"/>
    <n v="50000"/>
    <n v="0"/>
    <n v="0"/>
    <n v="0"/>
    <n v="0"/>
    <n v="0"/>
    <n v="50000"/>
    <n v="0"/>
    <n v="0"/>
    <n v="0"/>
    <e v="#REF!"/>
    <n v="50000"/>
    <n v="0"/>
    <n v="0"/>
    <n v="0"/>
    <n v="0"/>
    <n v="0"/>
  </r>
  <r>
    <s v="1.1-00-2106_21924013_2144310"/>
    <s v="1.1-00-21"/>
    <s v="No"/>
    <x v="1"/>
    <x v="1"/>
    <x v="7"/>
    <x v="7"/>
    <x v="12"/>
    <x v="12"/>
    <s v="S"/>
    <s v="Definidos en el Presupuesto de Egresos y los que s"/>
    <s v="06_21"/>
    <n v="9"/>
    <n v="24"/>
    <s v="013_21"/>
    <x v="0"/>
    <n v="4400"/>
    <s v="AYUDAS SOCIALES"/>
    <n v="4430"/>
    <s v="TRANSFERENCIAS, ASIGNACIONES, SUBSIDIOS Y OTRAS  AYUDAS"/>
    <x v="101"/>
    <x v="101"/>
    <n v="0"/>
    <s v="SIN DESCRIPCIÓN PARA DESTINOS 00"/>
    <x v="6"/>
    <x v="6"/>
    <x v="1"/>
    <x v="17"/>
    <x v="4"/>
    <x v="46"/>
    <x v="33"/>
    <n v="3800000"/>
    <n v="3800000"/>
    <n v="0"/>
    <n v="0"/>
    <n v="0"/>
    <n v="0"/>
    <n v="0"/>
    <n v="3800000"/>
    <n v="0"/>
    <n v="0"/>
    <n v="0"/>
    <e v="#REF!"/>
    <n v="3800000"/>
    <n v="0"/>
    <n v="0"/>
    <n v="0"/>
    <n v="0"/>
    <n v="0"/>
  </r>
  <r>
    <s v="1.1-00-2106_21925014_2144110"/>
    <s v="1.1-00-21"/>
    <s v="No"/>
    <x v="1"/>
    <x v="1"/>
    <x v="7"/>
    <x v="7"/>
    <x v="12"/>
    <x v="12"/>
    <s v="S"/>
    <s v="Definidos en el Presupuesto de Egresos y los que s"/>
    <s v="06_21"/>
    <n v="9"/>
    <n v="25"/>
    <s v="014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7"/>
    <x v="4"/>
    <x v="47"/>
    <x v="34"/>
    <n v="4000000"/>
    <n v="4000000"/>
    <n v="0"/>
    <n v="0"/>
    <n v="0"/>
    <n v="0"/>
    <n v="0"/>
    <n v="4000000"/>
    <n v="0"/>
    <n v="0"/>
    <n v="0"/>
    <e v="#REF!"/>
    <n v="4000000"/>
    <n v="0"/>
    <n v="0"/>
    <n v="0"/>
    <n v="0"/>
    <n v="0"/>
  </r>
  <r>
    <s v="1.1-00-2106_21926015_2144110"/>
    <s v="1.1-00-21"/>
    <s v="No"/>
    <x v="1"/>
    <x v="1"/>
    <x v="7"/>
    <x v="7"/>
    <x v="12"/>
    <x v="12"/>
    <s v="S"/>
    <s v="Definidos en el Presupuesto de Egresos y los que s"/>
    <s v="06_21"/>
    <n v="9"/>
    <n v="26"/>
    <s v="015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7"/>
    <x v="4"/>
    <x v="48"/>
    <x v="35"/>
    <n v="3000000"/>
    <n v="3000000"/>
    <n v="0"/>
    <n v="0"/>
    <n v="0"/>
    <n v="0"/>
    <n v="0"/>
    <n v="3000000"/>
    <n v="0"/>
    <n v="0"/>
    <n v="0"/>
    <e v="#REF!"/>
    <n v="3000000"/>
    <n v="0"/>
    <n v="0"/>
    <n v="0"/>
    <n v="0"/>
    <n v="0"/>
  </r>
  <r>
    <s v="1.1-00-2106_21927015_2144110"/>
    <s v="1.1-00-21"/>
    <s v="No"/>
    <x v="1"/>
    <x v="1"/>
    <x v="7"/>
    <x v="7"/>
    <x v="12"/>
    <x v="12"/>
    <s v="S"/>
    <s v="Definidos en el Presupuesto de Egresos y los que s"/>
    <s v="06_21"/>
    <n v="9"/>
    <n v="27"/>
    <s v="015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7"/>
    <x v="4"/>
    <x v="49"/>
    <x v="35"/>
    <n v="3000000"/>
    <n v="3000000"/>
    <n v="0"/>
    <n v="0"/>
    <n v="0"/>
    <n v="0"/>
    <n v="0"/>
    <n v="3000000"/>
    <n v="0"/>
    <n v="0"/>
    <n v="0"/>
    <e v="#REF!"/>
    <n v="3000000"/>
    <n v="0"/>
    <n v="0"/>
    <n v="0"/>
    <n v="0"/>
    <n v="0"/>
  </r>
  <r>
    <s v="1.1-00-2106_21928015_2133510"/>
    <s v="1.1-00-21"/>
    <s v="No"/>
    <x v="1"/>
    <x v="1"/>
    <x v="7"/>
    <x v="7"/>
    <x v="12"/>
    <x v="12"/>
    <s v="S"/>
    <s v="Definidos en el Presupuesto de Egresos y los que s"/>
    <s v="06_21"/>
    <n v="9"/>
    <n v="28"/>
    <s v="015_21"/>
    <x v="0"/>
    <n v="3300"/>
    <s v="SERVICIOS PROFESIONALES, CIENTIFICOS, TECNICOS Y OTROS SERVICIOS"/>
    <n v="3350"/>
    <s v="SERVICIOS GENERALES"/>
    <x v="102"/>
    <x v="102"/>
    <n v="0"/>
    <s v="SIN DESCRIPCIÓN PARA DESTINOS 00"/>
    <x v="0"/>
    <x v="0"/>
    <x v="1"/>
    <x v="17"/>
    <x v="4"/>
    <x v="50"/>
    <x v="3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.1-00-2106_21928015_2144110"/>
    <s v="1.1-00-21"/>
    <s v="No"/>
    <x v="1"/>
    <x v="1"/>
    <x v="7"/>
    <x v="7"/>
    <x v="12"/>
    <x v="12"/>
    <s v="S"/>
    <s v="Definidos en el Presupuesto de Egresos y los que s"/>
    <s v="06_21"/>
    <n v="9"/>
    <n v="28"/>
    <s v="015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7"/>
    <x v="4"/>
    <x v="50"/>
    <x v="35"/>
    <n v="6000000"/>
    <n v="6000000"/>
    <n v="0"/>
    <n v="0"/>
    <n v="0"/>
    <n v="0"/>
    <n v="0"/>
    <n v="6000000"/>
    <n v="0"/>
    <n v="0"/>
    <n v="0"/>
    <e v="#REF!"/>
    <n v="6000000"/>
    <n v="0"/>
    <n v="0"/>
    <n v="0"/>
    <n v="0"/>
    <n v="0"/>
  </r>
  <r>
    <s v="1.1-00-2106_21929015_2144110"/>
    <s v="1.1-00-21"/>
    <s v="No"/>
    <x v="1"/>
    <x v="1"/>
    <x v="7"/>
    <x v="7"/>
    <x v="12"/>
    <x v="12"/>
    <s v="S"/>
    <s v="Definidos en el Presupuesto de Egresos y los que s"/>
    <s v="06_21"/>
    <n v="9"/>
    <n v="29"/>
    <s v="015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7"/>
    <x v="4"/>
    <x v="51"/>
    <x v="35"/>
    <n v="20000000"/>
    <n v="20000000"/>
    <n v="0"/>
    <n v="0"/>
    <n v="0"/>
    <n v="0"/>
    <n v="0"/>
    <n v="20000000"/>
    <n v="0"/>
    <n v="0"/>
    <n v="0"/>
    <e v="#REF!"/>
    <n v="20000000"/>
    <n v="0"/>
    <n v="0"/>
    <n v="0"/>
    <n v="0"/>
    <n v="0"/>
  </r>
  <r>
    <s v="1.1-00-2106_21930015_2132510"/>
    <s v="1.1-00-21"/>
    <s v="No"/>
    <x v="1"/>
    <x v="1"/>
    <x v="7"/>
    <x v="7"/>
    <x v="12"/>
    <x v="12"/>
    <s v="S"/>
    <s v="Definidos en el Presupuesto de Egresos y los que s"/>
    <s v="06_21"/>
    <n v="9"/>
    <n v="30"/>
    <s v="015_21"/>
    <x v="0"/>
    <n v="3200"/>
    <s v="SERVICIOS DE ARRENDAMIENTO"/>
    <n v="3250"/>
    <s v="SERVICIOS GENERALES"/>
    <x v="10"/>
    <x v="10"/>
    <n v="0"/>
    <s v="SIN DESCRIPCIÓN PARA DESTINOS 00"/>
    <x v="0"/>
    <x v="0"/>
    <x v="1"/>
    <x v="17"/>
    <x v="4"/>
    <x v="52"/>
    <x v="35"/>
    <n v="1300000"/>
    <n v="1300000"/>
    <n v="0"/>
    <n v="0"/>
    <n v="0"/>
    <n v="0"/>
    <n v="0"/>
    <n v="1300000"/>
    <n v="0"/>
    <n v="0"/>
    <n v="0"/>
    <e v="#REF!"/>
    <n v="1300000"/>
    <n v="0"/>
    <n v="0"/>
    <n v="0"/>
    <n v="0"/>
    <n v="0"/>
  </r>
  <r>
    <s v="1.1-00-2106_21930015_2144110"/>
    <s v="1.1-00-21"/>
    <s v="No"/>
    <x v="1"/>
    <x v="1"/>
    <x v="7"/>
    <x v="7"/>
    <x v="12"/>
    <x v="12"/>
    <s v="S"/>
    <s v="Definidos en el Presupuesto de Egresos y los que s"/>
    <s v="06_21"/>
    <n v="9"/>
    <n v="30"/>
    <s v="015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"/>
    <x v="17"/>
    <x v="4"/>
    <x v="52"/>
    <x v="35"/>
    <n v="18000000"/>
    <n v="18000000"/>
    <n v="0"/>
    <n v="0"/>
    <n v="0"/>
    <n v="0"/>
    <n v="0"/>
    <n v="18000000"/>
    <n v="0"/>
    <n v="0"/>
    <n v="0"/>
    <e v="#REF!"/>
    <n v="18000000"/>
    <n v="0"/>
    <n v="0"/>
    <n v="0"/>
    <n v="0"/>
    <n v="0"/>
  </r>
  <r>
    <s v="1.1-00-2109_21742023_2123510"/>
    <s v="1.1-00-21"/>
    <s v="No"/>
    <x v="2"/>
    <x v="2"/>
    <x v="8"/>
    <x v="8"/>
    <x v="13"/>
    <x v="13"/>
    <s v="E"/>
    <s v="Actividades del sector público, que realiza en for"/>
    <s v="09_21"/>
    <n v="7"/>
    <n v="42"/>
    <s v="023_21"/>
    <x v="0"/>
    <n v="2300"/>
    <s v="MATERIAS PRIMAS Y MATERIALES DE PRODUCCION Y COMERCIALIZACION"/>
    <n v="2350"/>
    <s v="MATERIALES Y SUMINISTROS"/>
    <x v="103"/>
    <x v="103"/>
    <n v="0"/>
    <s v="SIN DESCRIPCIÓN PARA DESTINOS 00"/>
    <x v="4"/>
    <x v="4"/>
    <x v="1"/>
    <x v="10"/>
    <x v="6"/>
    <x v="53"/>
    <x v="36"/>
    <n v="400000"/>
    <n v="400000"/>
    <n v="199928.32000000001"/>
    <n v="0"/>
    <n v="0"/>
    <n v="0"/>
    <n v="0"/>
    <n v="200071.67999999999"/>
    <n v="0"/>
    <n v="0"/>
    <n v="0"/>
    <e v="#REF!"/>
    <n v="400000"/>
    <n v="0"/>
    <n v="0"/>
    <n v="0"/>
    <n v="0"/>
    <n v="0"/>
  </r>
  <r>
    <s v="1.1-00-2109_21742023_2123910"/>
    <s v="1.1-00-21"/>
    <s v="No"/>
    <x v="2"/>
    <x v="2"/>
    <x v="8"/>
    <x v="8"/>
    <x v="13"/>
    <x v="13"/>
    <s v="E"/>
    <s v="Actividades del sector público, que realiza en for"/>
    <s v="09_21"/>
    <n v="7"/>
    <n v="42"/>
    <s v="023_21"/>
    <x v="0"/>
    <n v="2300"/>
    <s v="MATERIAS PRIMAS Y MATERIALES DE PRODUCCION Y COMERCIALIZACION"/>
    <n v="2390"/>
    <s v="MATERIALES Y SUMINISTROS"/>
    <x v="104"/>
    <x v="104"/>
    <n v="0"/>
    <s v="SIN DESCRIPCIÓN PARA DESTINOS 00"/>
    <x v="4"/>
    <x v="4"/>
    <x v="1"/>
    <x v="10"/>
    <x v="6"/>
    <x v="53"/>
    <x v="36"/>
    <n v="500000"/>
    <n v="500000"/>
    <n v="498960"/>
    <n v="0"/>
    <n v="0"/>
    <n v="0"/>
    <n v="0"/>
    <n v="1040"/>
    <n v="0"/>
    <n v="0"/>
    <n v="0"/>
    <e v="#REF!"/>
    <n v="500000"/>
    <n v="0"/>
    <n v="0"/>
    <n v="0"/>
    <n v="0"/>
    <n v="0"/>
  </r>
  <r>
    <s v="1.1-00-2109_21743023_2132610"/>
    <s v="1.1-00-21"/>
    <s v="No"/>
    <x v="2"/>
    <x v="2"/>
    <x v="8"/>
    <x v="8"/>
    <x v="13"/>
    <x v="13"/>
    <s v="E"/>
    <s v="Actividades del sector público, que realiza en for"/>
    <s v="09_21"/>
    <n v="7"/>
    <n v="43"/>
    <s v="023_21"/>
    <x v="0"/>
    <n v="3200"/>
    <s v="SERVICIOS DE ARRENDAMIENTO"/>
    <n v="3260"/>
    <s v="SERVICIOS GENERALES"/>
    <x v="26"/>
    <x v="26"/>
    <n v="0"/>
    <s v="SIN DESCRIPCIÓN PARA DESTINOS 00"/>
    <x v="0"/>
    <x v="0"/>
    <x v="1"/>
    <x v="10"/>
    <x v="6"/>
    <x v="54"/>
    <x v="36"/>
    <n v="550000"/>
    <n v="550000"/>
    <n v="549840"/>
    <n v="0"/>
    <n v="0"/>
    <n v="0"/>
    <n v="0"/>
    <n v="160"/>
    <n v="0"/>
    <n v="0"/>
    <n v="0"/>
    <e v="#REF!"/>
    <n v="550000"/>
    <n v="0"/>
    <n v="0"/>
    <n v="0"/>
    <n v="0"/>
    <n v="0"/>
  </r>
  <r>
    <s v="1.1-00-2109_21743023_2132611"/>
    <s v="1.1-00-21"/>
    <s v="No"/>
    <x v="2"/>
    <x v="2"/>
    <x v="8"/>
    <x v="8"/>
    <x v="13"/>
    <x v="13"/>
    <s v="E"/>
    <s v="Actividades del sector público, que realiza en for"/>
    <s v="09_21"/>
    <n v="7"/>
    <n v="43"/>
    <s v="023_21"/>
    <x v="0"/>
    <n v="3200"/>
    <s v="SERVICIOS DE ARRENDAMIENTO"/>
    <n v="3260"/>
    <s v="SERVICIOS GENERALES"/>
    <x v="26"/>
    <x v="26"/>
    <n v="1"/>
    <s v="LIMPIEZA DE MINAS DE BASALTO"/>
    <x v="0"/>
    <x v="0"/>
    <x v="1"/>
    <x v="10"/>
    <x v="6"/>
    <x v="54"/>
    <x v="36"/>
    <n v="500000"/>
    <n v="0"/>
    <n v="500000"/>
    <n v="0"/>
    <n v="0"/>
    <n v="0"/>
    <n v="0"/>
    <n v="0"/>
    <n v="0"/>
    <n v="0"/>
    <n v="0"/>
    <e v="#REF!"/>
    <n v="500000"/>
    <n v="0"/>
    <n v="500000"/>
    <n v="0"/>
    <n v="0"/>
    <n v="500000"/>
  </r>
  <r>
    <s v="1.1-00-2109_21743023_2138210"/>
    <s v="1.1-00-21"/>
    <s v="No"/>
    <x v="2"/>
    <x v="2"/>
    <x v="8"/>
    <x v="8"/>
    <x v="13"/>
    <x v="13"/>
    <s v="E"/>
    <s v="Actividades del sector público, que realiza en for"/>
    <s v="09_21"/>
    <n v="7"/>
    <n v="43"/>
    <s v="023_21"/>
    <x v="0"/>
    <n v="3800"/>
    <s v="SERVICIOS OFICIALES"/>
    <n v="3820"/>
    <s v="SERVICIOS GENERALES"/>
    <x v="20"/>
    <x v="20"/>
    <n v="0"/>
    <s v="SIN DESCRIPCIÓN PARA DESTINOS 00"/>
    <x v="0"/>
    <x v="0"/>
    <x v="1"/>
    <x v="10"/>
    <x v="6"/>
    <x v="54"/>
    <x v="36"/>
    <n v="1000000"/>
    <n v="1500000"/>
    <n v="0"/>
    <n v="0"/>
    <n v="0"/>
    <n v="0"/>
    <n v="0"/>
    <n v="1000000"/>
    <n v="0"/>
    <n v="0"/>
    <n v="0"/>
    <e v="#REF!"/>
    <n v="1000000"/>
    <n v="0"/>
    <n v="0"/>
    <n v="0"/>
    <n v="500000"/>
    <n v="-500000"/>
  </r>
  <r>
    <s v="1.1-00-2109_21744024_2143110"/>
    <s v="1.1-00-21"/>
    <s v="No"/>
    <x v="2"/>
    <x v="2"/>
    <x v="8"/>
    <x v="8"/>
    <x v="13"/>
    <x v="13"/>
    <s v="E"/>
    <s v="Actividades del sector público, que realiza en for"/>
    <s v="09_21"/>
    <n v="7"/>
    <n v="44"/>
    <s v="024_21"/>
    <x v="0"/>
    <n v="4300"/>
    <s v="SUBSIDIOS Y SUBVENCIONES"/>
    <n v="4310"/>
    <s v="TRANSFERENCIAS, ASIGNACIONES, SUBSIDIOS Y OTRAS  AYUDAS"/>
    <x v="93"/>
    <x v="93"/>
    <n v="0"/>
    <s v="SIN DESCRIPCIÓN PARA DESTINOS 00"/>
    <x v="6"/>
    <x v="6"/>
    <x v="1"/>
    <x v="10"/>
    <x v="6"/>
    <x v="55"/>
    <x v="37"/>
    <n v="2000000"/>
    <n v="2000000"/>
    <n v="1996800"/>
    <n v="0"/>
    <n v="0"/>
    <n v="0"/>
    <n v="0"/>
    <n v="3200"/>
    <n v="0"/>
    <n v="0"/>
    <n v="0"/>
    <e v="#REF!"/>
    <n v="2000000"/>
    <n v="0"/>
    <n v="0"/>
    <n v="0"/>
    <n v="0"/>
    <n v="0"/>
  </r>
  <r>
    <s v="1.1-00-2109_21745024_2143110"/>
    <s v="1.1-00-21"/>
    <s v="No"/>
    <x v="2"/>
    <x v="2"/>
    <x v="8"/>
    <x v="8"/>
    <x v="13"/>
    <x v="13"/>
    <s v="E"/>
    <s v="Actividades del sector público, que realiza en for"/>
    <s v="09_21"/>
    <n v="7"/>
    <n v="45"/>
    <s v="024_21"/>
    <x v="0"/>
    <n v="4300"/>
    <s v="SUBSIDIOS Y SUBVENCIONES"/>
    <n v="4310"/>
    <s v="TRANSFERENCIAS, ASIGNACIONES, SUBSIDIOS Y OTRAS  AYUDAS"/>
    <x v="93"/>
    <x v="93"/>
    <n v="0"/>
    <s v="SIN DESCRIPCIÓN PARA DESTINOS 00"/>
    <x v="6"/>
    <x v="6"/>
    <x v="1"/>
    <x v="10"/>
    <x v="6"/>
    <x v="56"/>
    <x v="37"/>
    <n v="100000"/>
    <n v="100000"/>
    <n v="0"/>
    <n v="0"/>
    <n v="0"/>
    <n v="0"/>
    <n v="0"/>
    <n v="100000"/>
    <n v="0"/>
    <n v="0"/>
    <n v="0"/>
    <e v="#REF!"/>
    <n v="100000"/>
    <n v="0"/>
    <n v="0"/>
    <n v="0"/>
    <n v="0"/>
    <n v="0"/>
  </r>
  <r>
    <s v="1.1-00-2109_21746024_2125210"/>
    <s v="1.1-00-21"/>
    <s v="No"/>
    <x v="2"/>
    <x v="2"/>
    <x v="8"/>
    <x v="8"/>
    <x v="13"/>
    <x v="13"/>
    <s v="E"/>
    <s v="Actividades del sector público, que realiza en for"/>
    <s v="09_21"/>
    <n v="7"/>
    <n v="46"/>
    <s v="024_21"/>
    <x v="0"/>
    <n v="2500"/>
    <s v="PRODUCTOS QUIMICOS, FARMACEUTICOS Y DE LABORATORIO"/>
    <n v="2520"/>
    <s v="MATERIALES Y SUMINISTROS"/>
    <x v="22"/>
    <x v="22"/>
    <n v="0"/>
    <s v="SIN DESCRIPCIÓN PARA DESTINOS 00"/>
    <x v="4"/>
    <x v="4"/>
    <x v="1"/>
    <x v="10"/>
    <x v="6"/>
    <x v="57"/>
    <x v="37"/>
    <n v="330000"/>
    <n v="330000"/>
    <n v="328164"/>
    <n v="0"/>
    <n v="0"/>
    <n v="0"/>
    <n v="0"/>
    <n v="1836"/>
    <n v="0"/>
    <n v="0"/>
    <n v="0"/>
    <e v="#REF!"/>
    <n v="330000"/>
    <n v="0"/>
    <n v="0"/>
    <n v="0"/>
    <n v="0"/>
    <n v="0"/>
  </r>
  <r>
    <s v="1.1-00-2101_2185003_2156510"/>
    <s v="1.1-00-21"/>
    <s v="No"/>
    <x v="2"/>
    <x v="2"/>
    <x v="3"/>
    <x v="3"/>
    <x v="3"/>
    <x v="3"/>
    <s v="E"/>
    <s v="Actividades del sector público, que realiza en for"/>
    <s v="01_21"/>
    <n v="8"/>
    <n v="5"/>
    <s v="003_21"/>
    <x v="1"/>
    <n v="5600"/>
    <s v="MAQUINARIA, OTROS EQUIPOS Y HERRAMIENTAS"/>
    <n v="5650"/>
    <s v="BIENES MUEBLES, INMUEBLES E INTANGIBLES"/>
    <x v="89"/>
    <x v="89"/>
    <n v="0"/>
    <s v="SIN DESCRIPCIÓN PARA DESTINOS 00"/>
    <x v="5"/>
    <x v="5"/>
    <x v="1"/>
    <x v="6"/>
    <x v="0"/>
    <x v="58"/>
    <x v="6"/>
    <n v="150000"/>
    <n v="0"/>
    <n v="108332.4"/>
    <n v="108332.4"/>
    <n v="0"/>
    <n v="0"/>
    <n v="0"/>
    <n v="41667.600000000006"/>
    <n v="0"/>
    <n v="0"/>
    <n v="0"/>
    <e v="#REF!"/>
    <n v="150000"/>
    <n v="0"/>
    <n v="150000"/>
    <n v="0"/>
    <n v="0"/>
    <n v="150000"/>
  </r>
  <r>
    <s v="1.1-00-2101_2185003_2121410"/>
    <s v="1.1-00-21"/>
    <s v="No"/>
    <x v="2"/>
    <x v="2"/>
    <x v="3"/>
    <x v="3"/>
    <x v="3"/>
    <x v="3"/>
    <s v="E"/>
    <s v="Actividades del sector público, que realiza en for"/>
    <s v="01_21"/>
    <n v="8"/>
    <n v="5"/>
    <s v="003_21"/>
    <x v="0"/>
    <n v="2100"/>
    <s v="MATERIALES DE ADMINISTRACION, EMISION DE DOCUMENTOS Y ARTICULOS OFICIALES"/>
    <n v="2140"/>
    <s v="MATERIALES Y SUMINISTROS"/>
    <x v="105"/>
    <x v="105"/>
    <n v="0"/>
    <s v="SIN DESCRIPCIÓN PARA DESTINOS 00"/>
    <x v="4"/>
    <x v="4"/>
    <x v="1"/>
    <x v="6"/>
    <x v="0"/>
    <x v="58"/>
    <x v="6"/>
    <n v="30000"/>
    <n v="0"/>
    <n v="20355.52"/>
    <n v="20355.52"/>
    <n v="0"/>
    <n v="0"/>
    <n v="0"/>
    <n v="9644.48"/>
    <n v="0"/>
    <n v="0"/>
    <n v="0"/>
    <e v="#REF!"/>
    <n v="30000"/>
    <n v="0"/>
    <n v="30000"/>
    <n v="0"/>
    <n v="0"/>
    <n v="30000"/>
  </r>
  <r>
    <s v="1.1-00-2101_2185003_2131410"/>
    <s v="1.1-00-21"/>
    <s v="No"/>
    <x v="2"/>
    <x v="2"/>
    <x v="3"/>
    <x v="3"/>
    <x v="3"/>
    <x v="3"/>
    <s v="E"/>
    <s v="Actividades del sector público, que realiza en for"/>
    <s v="01_21"/>
    <n v="8"/>
    <n v="5"/>
    <s v="003_21"/>
    <x v="0"/>
    <n v="3100"/>
    <s v="SERVICIOS BASICOS"/>
    <n v="3140"/>
    <s v="SERVICIOS GENERALES"/>
    <x v="60"/>
    <x v="60"/>
    <n v="0"/>
    <s v="SIN DESCRIPCIÓN PARA DESTINOS 00"/>
    <x v="0"/>
    <x v="0"/>
    <x v="1"/>
    <x v="6"/>
    <x v="0"/>
    <x v="58"/>
    <x v="6"/>
    <n v="2000000"/>
    <n v="2000000"/>
    <n v="1514572.56"/>
    <n v="1514572.56"/>
    <n v="0"/>
    <n v="0"/>
    <n v="0"/>
    <n v="485427.43999999994"/>
    <n v="0"/>
    <n v="0"/>
    <n v="0"/>
    <e v="#REF!"/>
    <n v="2000000"/>
    <n v="0"/>
    <n v="0"/>
    <n v="0"/>
    <n v="0"/>
    <n v="0"/>
  </r>
  <r>
    <s v="1.1-00-2101_2185003_2151510"/>
    <s v="1.1-00-21"/>
    <s v="No"/>
    <x v="2"/>
    <x v="2"/>
    <x v="3"/>
    <x v="3"/>
    <x v="3"/>
    <x v="3"/>
    <s v="E"/>
    <s v="Actividades del sector público, que realiza en for"/>
    <s v="01_21"/>
    <n v="8"/>
    <n v="5"/>
    <s v="003_21"/>
    <x v="0"/>
    <n v="5100"/>
    <s v="MOBILIARIO Y EQUIPO DE ADMINISTRACION"/>
    <n v="5150"/>
    <s v="BIENES MUEBLES, INMUEBLES E INTANGIBLES"/>
    <x v="106"/>
    <x v="106"/>
    <n v="0"/>
    <s v="SIN DESCRIPCIÓN PARA DESTINOS 00"/>
    <x v="5"/>
    <x v="5"/>
    <x v="1"/>
    <x v="6"/>
    <x v="0"/>
    <x v="58"/>
    <x v="6"/>
    <n v="12000"/>
    <n v="0"/>
    <n v="11600"/>
    <n v="0"/>
    <n v="0"/>
    <n v="0"/>
    <n v="0"/>
    <n v="400"/>
    <n v="0"/>
    <n v="0"/>
    <n v="0"/>
    <e v="#REF!"/>
    <n v="12000"/>
    <n v="0"/>
    <n v="12000"/>
    <n v="0"/>
    <n v="0"/>
    <n v="12000"/>
  </r>
  <r>
    <s v="1.1-00-2101_2186003_2159110"/>
    <s v="1.1-00-21"/>
    <s v="No"/>
    <x v="2"/>
    <x v="2"/>
    <x v="3"/>
    <x v="3"/>
    <x v="3"/>
    <x v="3"/>
    <s v="E"/>
    <s v="Actividades del sector público, que realiza en for"/>
    <s v="01_21"/>
    <n v="8"/>
    <n v="6"/>
    <s v="003_21"/>
    <x v="1"/>
    <n v="5900"/>
    <s v="ACTIVOS INTANGIBLES"/>
    <n v="5910"/>
    <s v="BIENES MUEBLES, INMUEBLES E INTANGIBLES"/>
    <x v="13"/>
    <x v="13"/>
    <n v="0"/>
    <s v="SIN DESCRIPCIÓN PARA DESTINOS 00"/>
    <x v="5"/>
    <x v="5"/>
    <x v="1"/>
    <x v="6"/>
    <x v="0"/>
    <x v="9"/>
    <x v="6"/>
    <n v="10004853.779999999"/>
    <n v="9849853.7799999993"/>
    <n v="10000000.4"/>
    <n v="0"/>
    <n v="0"/>
    <n v="0"/>
    <n v="0"/>
    <n v="4853.3799999989569"/>
    <n v="0"/>
    <n v="0"/>
    <n v="0"/>
    <e v="#REF!"/>
    <n v="10004853.779999999"/>
    <n v="0"/>
    <n v="155000"/>
    <n v="0"/>
    <n v="0"/>
    <n v="155000"/>
  </r>
  <r>
    <s v="1.1-00-2101_2186003_2159710"/>
    <s v="1.1-00-21"/>
    <s v="No"/>
    <x v="2"/>
    <x v="2"/>
    <x v="3"/>
    <x v="3"/>
    <x v="3"/>
    <x v="3"/>
    <s v="E"/>
    <s v="Actividades del sector público, que realiza en for"/>
    <s v="01_21"/>
    <n v="8"/>
    <n v="6"/>
    <s v="003_21"/>
    <x v="1"/>
    <n v="5900"/>
    <s v="ACTIVOS INTANGIBLES"/>
    <n v="5970"/>
    <s v="BIENES MUEBLES, INMUEBLES E INTANGIBLES"/>
    <x v="107"/>
    <x v="107"/>
    <n v="0"/>
    <s v="SIN DESCRIPCIÓN PARA DESTINOS 00"/>
    <x v="5"/>
    <x v="5"/>
    <x v="1"/>
    <x v="6"/>
    <x v="0"/>
    <x v="9"/>
    <x v="6"/>
    <n v="1195000"/>
    <n v="1500000"/>
    <n v="0"/>
    <n v="0"/>
    <n v="0"/>
    <n v="0"/>
    <n v="0"/>
    <n v="1195000"/>
    <n v="0"/>
    <n v="0"/>
    <n v="0"/>
    <e v="#REF!"/>
    <n v="1195000"/>
    <n v="0"/>
    <n v="0"/>
    <n v="0"/>
    <n v="305000"/>
    <n v="-305000"/>
  </r>
  <r>
    <s v="1.1-00-2101_2186003_2133910"/>
    <s v="1.1-00-21"/>
    <s v="No"/>
    <x v="2"/>
    <x v="2"/>
    <x v="3"/>
    <x v="3"/>
    <x v="3"/>
    <x v="3"/>
    <s v="E"/>
    <s v="Actividades del sector público, que realiza en for"/>
    <s v="01_21"/>
    <n v="8"/>
    <n v="6"/>
    <s v="003_21"/>
    <x v="0"/>
    <n v="3300"/>
    <s v="SERVICIOS PROFESIONALES, CIENTIFICOS, TECNICOS Y OTROS SERVICIOS"/>
    <n v="3390"/>
    <s v="SERVICIOS GENERALES"/>
    <x v="32"/>
    <x v="32"/>
    <n v="0"/>
    <s v="SIN DESCRIPCIÓN PARA DESTINOS 00"/>
    <x v="0"/>
    <x v="0"/>
    <x v="1"/>
    <x v="6"/>
    <x v="0"/>
    <x v="9"/>
    <x v="6"/>
    <n v="2500000"/>
    <n v="2500000"/>
    <n v="0"/>
    <n v="0"/>
    <n v="0"/>
    <n v="0"/>
    <n v="0"/>
    <n v="2500000"/>
    <n v="0"/>
    <n v="0"/>
    <n v="0"/>
    <e v="#REF!"/>
    <n v="2500000"/>
    <n v="0"/>
    <n v="0"/>
    <n v="0"/>
    <n v="0"/>
    <n v="0"/>
  </r>
  <r>
    <s v="2.5-04-2004_21819011_2139210"/>
    <s v="2.5-04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10"/>
    <x v="0"/>
    <x v="0"/>
    <x v="0"/>
    <x v="0"/>
    <n v="0"/>
    <n v="0"/>
    <n v="0"/>
    <n v="0"/>
    <n v="0"/>
    <n v="0"/>
    <n v="0"/>
    <n v="0"/>
    <n v="0"/>
    <n v="0"/>
    <n v="0"/>
    <e v="#REF!"/>
    <n v="0"/>
    <n v="0"/>
    <n v="0"/>
    <n v="0"/>
    <n v="0"/>
    <n v="0"/>
  </r>
  <r>
    <s v="2.5-02-2004_21819011_2139210"/>
    <s v="2.5-02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11"/>
    <x v="0"/>
    <x v="0"/>
    <x v="0"/>
    <x v="0"/>
    <n v="0"/>
    <n v="0"/>
    <n v="0"/>
    <n v="0"/>
    <n v="0"/>
    <n v="0"/>
    <n v="0"/>
    <n v="0"/>
    <n v="0"/>
    <n v="0"/>
    <n v="0"/>
    <e v="#REF!"/>
    <n v="0"/>
    <n v="0"/>
    <n v="0"/>
    <n v="0"/>
    <n v="0"/>
    <n v="0"/>
  </r>
  <r>
    <s v="2.6-01-2004_21819011_2139210"/>
    <s v="2.6-01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12"/>
    <x v="0"/>
    <x v="0"/>
    <x v="0"/>
    <x v="0"/>
    <n v="0"/>
    <n v="0"/>
    <n v="1587225.17"/>
    <n v="1587225.17"/>
    <n v="1587225.17"/>
    <n v="1587225.17"/>
    <n v="1587225.17"/>
    <n v="-1587225.17"/>
    <n v="0"/>
    <n v="0"/>
    <n v="1587225.17"/>
    <e v="#REF!"/>
    <n v="1587225.17"/>
    <n v="0"/>
    <n v="0"/>
    <n v="0"/>
    <n v="0"/>
    <n v="0"/>
  </r>
  <r>
    <s v="2.6-05-2004_21819011_2139210"/>
    <s v="2.6-05-20"/>
    <s v="No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13"/>
    <x v="0"/>
    <x v="0"/>
    <x v="0"/>
    <x v="0"/>
    <n v="0"/>
    <n v="0"/>
    <n v="696.41"/>
    <n v="696.41"/>
    <n v="696.41"/>
    <n v="696.41"/>
    <n v="696.41"/>
    <n v="-696.41"/>
    <n v="0"/>
    <n v="0"/>
    <n v="696.41"/>
    <e v="#REF!"/>
    <n v="696.41"/>
    <n v="0"/>
    <n v="0"/>
    <n v="0"/>
    <n v="0"/>
    <n v="0"/>
  </r>
  <r>
    <s v="2.6-06-2004_21819011_2139210"/>
    <s v="2.6-06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14"/>
    <x v="0"/>
    <x v="0"/>
    <x v="0"/>
    <x v="0"/>
    <n v="0"/>
    <n v="0"/>
    <n v="38748.67"/>
    <n v="38748.67"/>
    <n v="38748.67"/>
    <n v="38748.67"/>
    <n v="38748.67"/>
    <n v="-38748.67"/>
    <n v="0"/>
    <n v="0"/>
    <n v="38748.67"/>
    <e v="#REF!"/>
    <n v="38748.67"/>
    <n v="0"/>
    <n v="0"/>
    <n v="0"/>
    <n v="0"/>
    <n v="0"/>
  </r>
  <r>
    <s v="2.6-04-2004_21819011_2139210"/>
    <s v="2.6-04-20"/>
    <s v="Si"/>
    <x v="0"/>
    <x v="0"/>
    <x v="0"/>
    <x v="0"/>
    <x v="0"/>
    <x v="0"/>
    <s v="M"/>
    <s v="Actividades de apoyo administrativo desarrolladas "/>
    <s v="04_21"/>
    <n v="8"/>
    <n v="19"/>
    <s v="011_21"/>
    <x v="0"/>
    <n v="3900"/>
    <s v="OTROS SERVICIOS GENERALES"/>
    <n v="3920"/>
    <s v="SERVICIOS GENERALES"/>
    <x v="0"/>
    <x v="0"/>
    <n v="0"/>
    <s v="SIN DESCRIPCIÓN PARA DESTINOS 00"/>
    <x v="0"/>
    <x v="0"/>
    <x v="15"/>
    <x v="0"/>
    <x v="0"/>
    <x v="0"/>
    <x v="0"/>
    <n v="0"/>
    <n v="0"/>
    <n v="0.14000000000000001"/>
    <n v="0.14000000000000001"/>
    <n v="0.14000000000000001"/>
    <n v="0.14000000000000001"/>
    <n v="0.14000000000000001"/>
    <n v="-0.14000000000000001"/>
    <n v="0"/>
    <n v="0"/>
    <n v="0.14000000000000001"/>
    <e v="#REF!"/>
    <n v="0.14000000000000001"/>
    <n v="0"/>
    <n v="0"/>
    <n v="0"/>
    <n v="0"/>
    <n v="0"/>
  </r>
  <r>
    <s v="2.6-07-2018_21260038_2144110"/>
    <s v="2.6-07-20"/>
    <s v="Si"/>
    <x v="0"/>
    <x v="0"/>
    <x v="0"/>
    <x v="0"/>
    <x v="0"/>
    <x v="0"/>
    <s v="K"/>
    <s v="Proyectos de inversión sujetos a registro en la Ca"/>
    <s v="18_21"/>
    <n v="2"/>
    <n v="60"/>
    <s v="038_21"/>
    <x v="0"/>
    <n v="4400"/>
    <s v="AYUDAS SOCIALES"/>
    <n v="4410"/>
    <s v="TRANSFERENCIAS, ASIGNACIONES, SUBSIDIOS Y OTRAS  AYUDAS"/>
    <x v="36"/>
    <x v="36"/>
    <n v="0"/>
    <s v="SIN DESCRIPCIÓN PARA DESTINOS 00"/>
    <x v="6"/>
    <x v="6"/>
    <x v="16"/>
    <x v="3"/>
    <x v="2"/>
    <x v="3"/>
    <x v="3"/>
    <n v="0"/>
    <n v="0"/>
    <n v="1427588.25"/>
    <n v="1427588.25"/>
    <n v="1427588.25"/>
    <n v="1280495.32"/>
    <n v="1280495.32"/>
    <n v="-1427588.25"/>
    <n v="0"/>
    <n v="0"/>
    <n v="4310984.3499999996"/>
    <e v="#REF!"/>
    <n v="4310984.3499999996"/>
    <n v="0"/>
    <n v="0"/>
    <n v="0"/>
    <n v="0"/>
    <n v="0"/>
  </r>
  <r>
    <s v="1.1-00-2118_21260038_2161510"/>
    <s v="1.1-00-21"/>
    <s v="Si"/>
    <x v="0"/>
    <x v="0"/>
    <x v="0"/>
    <x v="0"/>
    <x v="0"/>
    <x v="0"/>
    <s v="K"/>
    <s v="Proyectos de inversión sujetos a registro en la Ca"/>
    <s v="18_21"/>
    <n v="2"/>
    <n v="60"/>
    <s v="038_21"/>
    <x v="0"/>
    <n v="6100"/>
    <s v="OBRA PUBLICA EN BIENES DE DOMINIO PUBLICO"/>
    <n v="6150"/>
    <s v="CONSTRUCCIÓN DE VÍAS DE COMUNICACIÓN"/>
    <x v="5"/>
    <x v="5"/>
    <n v="0"/>
    <s v="SIN DESCRIPCIÓN PARA DESTINOS 00"/>
    <x v="2"/>
    <x v="2"/>
    <x v="1"/>
    <x v="3"/>
    <x v="2"/>
    <x v="3"/>
    <x v="3"/>
    <n v="0"/>
    <n v="0"/>
    <n v="0"/>
    <n v="0"/>
    <n v="0"/>
    <n v="0"/>
    <n v="0"/>
    <n v="0"/>
    <n v="0"/>
    <n v="1500000"/>
    <n v="0"/>
    <e v="#REF!"/>
    <n v="1500000"/>
    <n v="0"/>
    <n v="0"/>
    <n v="0"/>
    <n v="0"/>
    <n v="0"/>
  </r>
  <r>
    <s v="1.1-02-20"/>
    <s v="1.1-02-20"/>
    <s v="Si"/>
    <x v="0"/>
    <x v="0"/>
    <x v="0"/>
    <x v="0"/>
    <x v="0"/>
    <x v="0"/>
    <s v="K"/>
    <s v="Proyectos de inversión sujetos a registro en la Ca"/>
    <s v="18_21"/>
    <n v="2"/>
    <n v="60"/>
    <s v="038_21"/>
    <x v="0"/>
    <n v="6100"/>
    <s v="OBRA PUBLICA EN BIENES DE DOMINIO PUBLICO"/>
    <n v="6130"/>
    <s v="INVERSIÓN PÚBLICA"/>
    <x v="108"/>
    <x v="108"/>
    <n v="0"/>
    <s v="SIN DESCRIPCIÓN PARA DESTINOS 00"/>
    <x v="2"/>
    <x v="2"/>
    <x v="17"/>
    <x v="3"/>
    <x v="2"/>
    <x v="3"/>
    <x v="3"/>
    <n v="0"/>
    <n v="0"/>
    <n v="0"/>
    <n v="0"/>
    <n v="0"/>
    <n v="0"/>
    <n v="0"/>
    <n v="0"/>
    <n v="0"/>
    <n v="0"/>
    <n v="8780993.6300000008"/>
    <n v="8780993.6300000008"/>
    <n v="8780993.6300000008"/>
    <m/>
    <m/>
    <m/>
    <m/>
    <m/>
  </r>
  <r>
    <s v="2.5-01-2118_21260038_2161310"/>
    <s v="2.5-01-21"/>
    <s v="Si"/>
    <x v="0"/>
    <x v="0"/>
    <x v="0"/>
    <x v="0"/>
    <x v="0"/>
    <x v="0"/>
    <s v="K"/>
    <s v="Proyectos de inversión sujetos a registro en la Ca"/>
    <s v="18_21"/>
    <n v="2"/>
    <n v="60"/>
    <s v="038_21"/>
    <x v="1"/>
    <n v="6100"/>
    <s v="OBRA PUBLICA EN BIENES DE DOMINIO PUBLICO"/>
    <n v="6130"/>
    <s v="INVERSIÓN PÚBLICA"/>
    <x v="108"/>
    <x v="108"/>
    <n v="0"/>
    <s v="SIN DESCRIPCIÓN PARA DESTINOS 00"/>
    <x v="2"/>
    <x v="2"/>
    <x v="18"/>
    <x v="3"/>
    <x v="2"/>
    <x v="3"/>
    <x v="3"/>
    <n v="48707951"/>
    <n v="48707951"/>
    <n v="0"/>
    <n v="0"/>
    <n v="0"/>
    <n v="0"/>
    <n v="0"/>
    <n v="48707951"/>
    <n v="0"/>
    <n v="0"/>
    <n v="0"/>
    <e v="#REF!"/>
    <n v="48707951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12" firstHeaderRow="2" firstDataRow="2" firstDataCol="2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1"/>
        <item x="4"/>
        <item x="0"/>
        <item x="6"/>
        <item x="5"/>
        <item x="2"/>
        <item x="3"/>
      </items>
    </pivotField>
    <pivotField axis="axisRow" compact="0" outline="0" showAll="0" defaultSubtotal="0">
      <items count="8">
        <item m="1" x="7"/>
        <item x="5"/>
        <item x="3"/>
        <item x="2"/>
        <item x="4"/>
        <item x="0"/>
        <item x="1"/>
        <item x="6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4"/>
    <field x="25"/>
  </rowFields>
  <rowItems count="8">
    <i>
      <x/>
      <x v="6"/>
    </i>
    <i>
      <x v="1"/>
      <x v="4"/>
    </i>
    <i>
      <x v="2"/>
      <x v="5"/>
    </i>
    <i>
      <x v="3"/>
      <x v="7"/>
    </i>
    <i>
      <x v="4"/>
      <x v="1"/>
    </i>
    <i>
      <x v="5"/>
      <x v="3"/>
    </i>
    <i>
      <x v="6"/>
      <x v="2"/>
    </i>
    <i t="grand">
      <x/>
    </i>
  </rowItems>
  <colItems count="1">
    <i/>
  </colItems>
  <dataFields count="1">
    <dataField name="Suma de Nuevo Importe ajustado" fld="43" baseField="0" baseItem="0" numFmtId="4"/>
  </dataFields>
  <formats count="5">
    <format dxfId="71">
      <pivotArea outline="0" collapsedLevelsAreSubtotals="1" fieldPosition="0"/>
    </format>
    <format dxfId="70">
      <pivotArea grandRow="1" outline="0" collapsedLevelsAreSubtotals="1" fieldPosition="0"/>
    </format>
    <format dxfId="69">
      <pivotArea dataOnly="0" labelOnly="1" grandRow="1" outline="0" fieldPosition="0"/>
    </format>
    <format dxfId="68">
      <pivotArea field="24" type="button" dataOnly="0" labelOnly="1" outline="0" axis="axisRow" fieldPosition="0"/>
    </format>
    <format dxfId="67">
      <pivotArea field="25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Tipo de Gasto">
  <location ref="A3:B7" firstHeaderRow="1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showAll="0"/>
    <pivotField dataField="1" numFmtId="4" showAll="0"/>
    <pivotField showAll="0"/>
    <pivotField showAll="0"/>
    <pivotField showAll="0"/>
    <pivotField showAll="0"/>
    <pivotField showAll="0"/>
  </pivotFields>
  <rowFields count="1">
    <field x="1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Total" fld="43" baseField="0" baseItem="0" numFmtId="4"/>
  </dataFields>
  <formats count="5">
    <format dxfId="9">
      <pivotArea outline="0" collapsedLevelsAreSubtotals="1" fieldPosition="0"/>
    </format>
    <format dxfId="8">
      <pivotArea field="15" type="button" dataOnly="0" labelOnly="1" outline="0" axis="axisRow" fieldPosition="0"/>
    </format>
    <format dxfId="7">
      <pivotArea dataOnly="0" labelOnly="1" outline="0" axis="axisValues" fieldPosition="0"/>
    </format>
    <format dxfId="6">
      <pivotArea grandRow="1" outline="0" collapsedLevelsAreSubtotals="1" fieldPosition="0"/>
    </format>
    <format dxfId="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la dinámica1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29" firstHeaderRow="2" firstDataRow="2" firstDataCol="2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8">
        <item h="1" x="1"/>
        <item h="1" x="4"/>
        <item h="1" x="0"/>
        <item x="6"/>
        <item h="1" x="5"/>
        <item h="1" x="2"/>
        <item h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59">
        <item x="23"/>
        <item x="41"/>
        <item x="31"/>
        <item x="53"/>
        <item x="45"/>
        <item x="46"/>
        <item x="47"/>
        <item x="48"/>
        <item x="49"/>
        <item x="36"/>
        <item x="29"/>
        <item x="8"/>
        <item x="43"/>
        <item x="11"/>
        <item x="50"/>
        <item x="5"/>
        <item x="55"/>
        <item x="34"/>
        <item x="22"/>
        <item x="25"/>
        <item x="37"/>
        <item x="10"/>
        <item x="35"/>
        <item x="32"/>
        <item x="33"/>
        <item x="54"/>
        <item x="56"/>
        <item x="21"/>
        <item x="58"/>
        <item x="38"/>
        <item x="51"/>
        <item x="3"/>
        <item x="57"/>
        <item x="40"/>
        <item x="24"/>
        <item x="26"/>
        <item x="44"/>
        <item x="30"/>
        <item x="20"/>
        <item x="7"/>
        <item x="0"/>
        <item x="4"/>
        <item x="13"/>
        <item x="17"/>
        <item x="18"/>
        <item x="2"/>
        <item x="14"/>
        <item x="15"/>
        <item x="6"/>
        <item x="1"/>
        <item x="12"/>
        <item x="16"/>
        <item x="19"/>
        <item x="27"/>
        <item x="42"/>
        <item x="9"/>
        <item x="39"/>
        <item x="28"/>
        <item x="52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9"/>
    <field x="24"/>
  </rowFields>
  <rowItems count="25">
    <i>
      <x/>
      <x v="3"/>
    </i>
    <i>
      <x v="1"/>
      <x v="3"/>
    </i>
    <i>
      <x v="5"/>
      <x v="3"/>
    </i>
    <i>
      <x v="6"/>
      <x v="3"/>
    </i>
    <i>
      <x v="7"/>
      <x v="3"/>
    </i>
    <i>
      <x v="8"/>
      <x v="3"/>
    </i>
    <i>
      <x v="9"/>
      <x v="3"/>
    </i>
    <i>
      <x v="10"/>
      <x v="3"/>
    </i>
    <i>
      <x v="12"/>
      <x v="3"/>
    </i>
    <i>
      <x v="13"/>
      <x v="3"/>
    </i>
    <i>
      <x v="14"/>
      <x v="3"/>
    </i>
    <i>
      <x v="16"/>
      <x v="3"/>
    </i>
    <i>
      <x v="22"/>
      <x v="3"/>
    </i>
    <i>
      <x v="26"/>
      <x v="3"/>
    </i>
    <i>
      <x v="27"/>
      <x v="3"/>
    </i>
    <i>
      <x v="29"/>
      <x v="3"/>
    </i>
    <i>
      <x v="30"/>
      <x v="3"/>
    </i>
    <i>
      <x v="31"/>
      <x v="3"/>
    </i>
    <i>
      <x v="33"/>
      <x v="3"/>
    </i>
    <i>
      <x v="34"/>
      <x v="3"/>
    </i>
    <i>
      <x v="36"/>
      <x v="3"/>
    </i>
    <i>
      <x v="41"/>
      <x v="3"/>
    </i>
    <i>
      <x v="54"/>
      <x v="3"/>
    </i>
    <i>
      <x v="58"/>
      <x v="3"/>
    </i>
    <i t="grand">
      <x/>
    </i>
  </rowItems>
  <colItems count="1">
    <i/>
  </colItems>
  <dataFields count="1">
    <dataField name="Suma de Nuevo Importe ajustado" fld="43" baseField="0" baseItem="0" numFmtId="4"/>
  </dataFields>
  <formats count="5">
    <format dxfId="4">
      <pivotArea outline="0" collapsedLevelsAreSubtotals="1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29" type="button" dataOnly="0" labelOnly="1" outline="0" axis="axisRow" fieldPosition="0"/>
    </format>
    <format dxfId="0">
      <pivotArea field="24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Fuente de Financiamiento">
  <location ref="A3:B20" firstHeaderRow="1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0">
        <item x="17"/>
        <item x="16"/>
        <item x="13"/>
        <item h="1" x="11"/>
        <item x="3"/>
        <item x="5"/>
        <item x="18"/>
        <item x="0"/>
        <item x="15"/>
        <item x="8"/>
        <item x="2"/>
        <item h="1" x="10"/>
        <item x="14"/>
        <item x="6"/>
        <item x="7"/>
        <item x="1"/>
        <item x="12"/>
        <item h="1" x="9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showAll="0"/>
    <pivotField dataField="1" numFmtId="4" showAll="0"/>
    <pivotField showAll="0"/>
    <pivotField showAll="0"/>
    <pivotField showAll="0"/>
    <pivotField showAll="0"/>
    <pivotField showAll="0"/>
  </pivotFields>
  <rowFields count="1">
    <field x="26"/>
  </rowFields>
  <rowItems count="17">
    <i>
      <x/>
    </i>
    <i>
      <x v="1"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8"/>
    </i>
    <i t="grand">
      <x/>
    </i>
  </rowItems>
  <colItems count="1">
    <i/>
  </colItems>
  <dataFields count="1">
    <dataField name="Total" fld="43" baseField="0" baseItem="0" numFmtId="4"/>
  </dataFields>
  <formats count="5">
    <format dxfId="66">
      <pivotArea outline="0" collapsedLevelsAreSubtotals="1" fieldPosition="0"/>
    </format>
    <format dxfId="65">
      <pivotArea field="26" type="button" dataOnly="0" labelOnly="1" outline="0" axis="axisRow" fieldPosition="0"/>
    </format>
    <format dxfId="64">
      <pivotArea dataOnly="0" labelOnly="1" outline="0" axis="axisValues" fieldPosition="0"/>
    </format>
    <format dxfId="63">
      <pivotArea grandRow="1" outline="0" collapsedLevelsAreSubtotals="1" fieldPosition="0"/>
    </format>
    <format dxfId="6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3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7" firstHeaderRow="2" firstDataRow="2" firstDataCol="2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9">
        <item h="1" x="1"/>
        <item h="1" x="2"/>
        <item h="1" x="73"/>
        <item h="1" x="74"/>
        <item h="1" x="75"/>
        <item h="1" x="76"/>
        <item h="1" x="77"/>
        <item h="1" x="78"/>
        <item h="1" x="79"/>
        <item h="1" x="80"/>
        <item h="1" x="81"/>
        <item h="1" x="82"/>
        <item h="1" x="83"/>
        <item h="1" x="84"/>
        <item h="1" x="85"/>
        <item h="1" x="86"/>
        <item h="1" x="87"/>
        <item h="1" x="88"/>
        <item h="1" x="105"/>
        <item h="1" x="55"/>
        <item h="1" x="14"/>
        <item h="1" x="17"/>
        <item h="1" x="95"/>
        <item h="1" x="103"/>
        <item h="1" x="104"/>
        <item h="1" x="56"/>
        <item h="1" x="28"/>
        <item h="1" x="21"/>
        <item h="1" x="57"/>
        <item h="1" x="29"/>
        <item h="1" x="97"/>
        <item h="1" x="22"/>
        <item h="1" x="30"/>
        <item h="1" x="31"/>
        <item h="1" x="98"/>
        <item h="1" x="34"/>
        <item h="1" x="8"/>
        <item h="1" x="90"/>
        <item h="1" x="27"/>
        <item h="1" x="91"/>
        <item h="1" x="92"/>
        <item h="1" x="23"/>
        <item h="1" x="58"/>
        <item h="1" x="59"/>
        <item h="1" x="3"/>
        <item h="1" x="60"/>
        <item h="1" x="61"/>
        <item h="1" x="45"/>
        <item h="1" x="62"/>
        <item h="1" x="9"/>
        <item h="1" x="10"/>
        <item h="1" x="26"/>
        <item h="1" x="18"/>
        <item h="1" x="15"/>
        <item h="1" x="99"/>
        <item h="1" x="46"/>
        <item h="1" x="63"/>
        <item h="1" x="102"/>
        <item h="1" x="38"/>
        <item h="1" x="25"/>
        <item h="1" x="100"/>
        <item h="1" x="32"/>
        <item h="1" x="37"/>
        <item h="1" x="50"/>
        <item h="1" x="64"/>
        <item h="1" x="65"/>
        <item h="1" x="66"/>
        <item h="1" x="51"/>
        <item h="1" x="33"/>
        <item h="1" x="67"/>
        <item h="1" x="24"/>
        <item h="1" x="11"/>
        <item h="1" x="96"/>
        <item h="1" x="41"/>
        <item h="1" x="68"/>
        <item h="1" x="39"/>
        <item h="1" x="40"/>
        <item h="1" x="42"/>
        <item h="1" x="43"/>
        <item h="1" x="19"/>
        <item h="1" x="20"/>
        <item h="1" x="69"/>
        <item h="1" x="0"/>
        <item h="1" x="70"/>
        <item h="1" x="71"/>
        <item h="1" x="52"/>
        <item h="1" x="53"/>
        <item h="1" x="72"/>
        <item h="1" x="16"/>
        <item h="1" x="54"/>
        <item h="1" x="93"/>
        <item h="1" x="36"/>
        <item h="1" x="101"/>
        <item h="1" x="44"/>
        <item h="1" x="47"/>
        <item h="1" x="106"/>
        <item h="1" x="48"/>
        <item h="1" x="94"/>
        <item h="1" x="89"/>
        <item h="1" x="12"/>
        <item h="1" x="35"/>
        <item h="1" x="13"/>
        <item h="1" x="107"/>
        <item h="1" x="4"/>
        <item h="1" x="108"/>
        <item h="1" x="5"/>
        <item h="1" x="49"/>
        <item x="6"/>
        <item x="7"/>
      </items>
    </pivotField>
    <pivotField axis="axisRow" compact="0" outline="0" showAll="0">
      <items count="110">
        <item x="6"/>
        <item x="82"/>
        <item x="81"/>
        <item x="83"/>
        <item x="62"/>
        <item x="10"/>
        <item x="26"/>
        <item x="9"/>
        <item x="57"/>
        <item x="101"/>
        <item x="44"/>
        <item x="36"/>
        <item x="28"/>
        <item x="8"/>
        <item x="66"/>
        <item x="78"/>
        <item x="51"/>
        <item x="108"/>
        <item x="5"/>
        <item x="79"/>
        <item x="80"/>
        <item x="1"/>
        <item x="41"/>
        <item x="52"/>
        <item x="72"/>
        <item x="4"/>
        <item x="49"/>
        <item x="3"/>
        <item x="106"/>
        <item x="89"/>
        <item x="94"/>
        <item x="87"/>
        <item x="22"/>
        <item x="98"/>
        <item x="19"/>
        <item x="20"/>
        <item x="76"/>
        <item x="23"/>
        <item x="77"/>
        <item x="86"/>
        <item x="70"/>
        <item x="84"/>
        <item x="33"/>
        <item x="24"/>
        <item x="7"/>
        <item x="107"/>
        <item x="55"/>
        <item x="21"/>
        <item x="14"/>
        <item x="31"/>
        <item x="88"/>
        <item x="105"/>
        <item x="91"/>
        <item x="30"/>
        <item x="47"/>
        <item x="85"/>
        <item x="18"/>
        <item x="12"/>
        <item x="29"/>
        <item x="48"/>
        <item x="104"/>
        <item x="34"/>
        <item x="42"/>
        <item x="53"/>
        <item x="92"/>
        <item x="27"/>
        <item x="75"/>
        <item x="95"/>
        <item x="17"/>
        <item x="56"/>
        <item x="97"/>
        <item x="103"/>
        <item x="58"/>
        <item x="59"/>
        <item x="0"/>
        <item x="67"/>
        <item x="74"/>
        <item x="65"/>
        <item x="64"/>
        <item x="71"/>
        <item x="40"/>
        <item x="38"/>
        <item x="63"/>
        <item x="50"/>
        <item x="46"/>
        <item x="68"/>
        <item x="99"/>
        <item x="102"/>
        <item x="96"/>
        <item x="39"/>
        <item x="11"/>
        <item x="25"/>
        <item x="61"/>
        <item x="100"/>
        <item x="37"/>
        <item x="69"/>
        <item x="15"/>
        <item x="45"/>
        <item x="32"/>
        <item x="13"/>
        <item x="93"/>
        <item x="2"/>
        <item x="73"/>
        <item x="60"/>
        <item x="35"/>
        <item x="54"/>
        <item x="16"/>
        <item x="90"/>
        <item x="4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0"/>
    <field x="21"/>
  </rowFields>
  <rowItems count="3">
    <i>
      <x v="107"/>
      <x/>
    </i>
    <i>
      <x v="108"/>
      <x v="44"/>
    </i>
    <i t="grand">
      <x/>
    </i>
  </rowItems>
  <colItems count="1">
    <i/>
  </colItems>
  <dataFields count="1">
    <dataField name="Suma de Nuevo Importe ajustado" fld="43" baseField="0" baseItem="0" numFmtId="4"/>
  </dataFields>
  <formats count="5">
    <format dxfId="61">
      <pivotArea outline="0" collapsedLevelsAreSubtotals="1" fieldPosition="0"/>
    </format>
    <format dxfId="60">
      <pivotArea grandRow="1" outline="0" collapsedLevelsAreSubtotals="1" fieldPosition="0"/>
    </format>
    <format dxfId="59">
      <pivotArea dataOnly="0" labelOnly="1" grandRow="1" outline="0" fieldPosition="0"/>
    </format>
    <format dxfId="58">
      <pivotArea field="20" type="button" dataOnly="0" labelOnly="1" outline="0" axis="axisRow" fieldPosition="0"/>
    </format>
    <format dxfId="57">
      <pivotArea field="21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4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rowHeaderCaption="Dependencia">
  <location ref="A3:B22" firstHeaderRow="1" firstDataRow="1" firstDataCol="1"/>
  <pivotFields count="49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x="8"/>
        <item x="9"/>
        <item x="13"/>
        <item x="10"/>
        <item x="5"/>
        <item x="3"/>
        <item x="17"/>
        <item x="2"/>
        <item x="16"/>
        <item x="12"/>
        <item x="15"/>
        <item x="11"/>
        <item x="1"/>
        <item x="6"/>
        <item x="4"/>
        <item x="7"/>
        <item x="14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4" showAll="0"/>
    <pivotField numFmtId="4" showAll="0"/>
    <pivotField numFmtId="4" showAll="0"/>
    <pivotField numFmtId="4" showAll="0"/>
    <pivotField showAll="0"/>
    <pivotField dataField="1" numFmtId="4" showAll="0"/>
    <pivotField showAll="0"/>
    <pivotField showAll="0"/>
    <pivotField showAll="0"/>
    <pivotField showAll="0"/>
    <pivotField showAll="0"/>
  </pivotFields>
  <rowFields count="1">
    <field x="27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Total" fld="43" baseField="0" baseItem="0" numFmtId="4"/>
  </dataFields>
  <formats count="5">
    <format dxfId="56">
      <pivotArea outline="0" collapsedLevelsAreSubtotals="1" fieldPosition="0"/>
    </format>
    <format dxfId="55">
      <pivotArea field="27" type="button" dataOnly="0" labelOnly="1" outline="0" axis="axisRow" fieldPosition="0"/>
    </format>
    <format dxfId="54">
      <pivotArea dataOnly="0" labelOnly="1" outline="0" axis="axisValues" fieldPosition="0"/>
    </format>
    <format dxfId="53">
      <pivotArea grandRow="1" outline="0" collapsedLevelsAreSubtotals="1" fieldPosition="0"/>
    </format>
    <format dxfId="5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F12" firstHeaderRow="1" firstDataRow="2" firstDataCol="2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Col" compact="0" outline="0" showAll="0">
      <items count="4">
        <item x="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7">
        <item x="1"/>
        <item x="4"/>
        <item x="0"/>
        <item x="6"/>
        <item x="5"/>
        <item x="2"/>
        <item x="3"/>
      </items>
    </pivotField>
    <pivotField axis="axisRow" compact="0" outline="0" showAll="0">
      <items count="9">
        <item m="1" x="7"/>
        <item x="5"/>
        <item x="3"/>
        <item x="2"/>
        <item x="4"/>
        <item x="0"/>
        <item x="1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4"/>
    <field x="25"/>
  </rowFields>
  <rowItems count="8">
    <i>
      <x/>
      <x v="6"/>
    </i>
    <i>
      <x v="1"/>
      <x v="4"/>
    </i>
    <i>
      <x v="2"/>
      <x v="5"/>
    </i>
    <i>
      <x v="3"/>
      <x v="7"/>
    </i>
    <i>
      <x v="4"/>
      <x v="1"/>
    </i>
    <i>
      <x v="5"/>
      <x v="3"/>
    </i>
    <i>
      <x v="6"/>
      <x v="2"/>
    </i>
    <i t="grand">
      <x/>
    </i>
  </rowItems>
  <colFields count="1">
    <field x="15"/>
  </colFields>
  <colItems count="4">
    <i>
      <x/>
    </i>
    <i>
      <x v="1"/>
    </i>
    <i>
      <x v="2"/>
    </i>
    <i t="grand">
      <x/>
    </i>
  </colItems>
  <dataFields count="1">
    <dataField name="Suma de Nuevo Importe ajustado" fld="43" baseField="0" baseItem="0" numFmtId="4"/>
  </dataFields>
  <formats count="15">
    <format dxfId="51">
      <pivotArea outline="0" collapsedLevelsAreSubtotals="1" fieldPosition="0"/>
    </format>
    <format dxfId="50">
      <pivotArea field="24" type="button" dataOnly="0" labelOnly="1" outline="0" axis="axisRow" fieldPosition="0"/>
    </format>
    <format dxfId="49">
      <pivotArea field="25" type="button" dataOnly="0" labelOnly="1" outline="0" axis="axisRow" fieldPosition="1"/>
    </format>
    <format dxfId="48">
      <pivotArea dataOnly="0" labelOnly="1" outline="0" fieldPosition="0">
        <references count="1">
          <reference field="15" count="0"/>
        </references>
      </pivotArea>
    </format>
    <format dxfId="47">
      <pivotArea dataOnly="0" labelOnly="1" grandCol="1" outline="0" fieldPosition="0"/>
    </format>
    <format dxfId="46">
      <pivotArea field="24" type="button" dataOnly="0" labelOnly="1" outline="0" axis="axisRow" fieldPosition="0"/>
    </format>
    <format dxfId="45">
      <pivotArea field="25" type="button" dataOnly="0" labelOnly="1" outline="0" axis="axisRow" fieldPosition="1"/>
    </format>
    <format dxfId="44">
      <pivotArea dataOnly="0" labelOnly="1" outline="0" fieldPosition="0">
        <references count="1">
          <reference field="15" count="0"/>
        </references>
      </pivotArea>
    </format>
    <format dxfId="43">
      <pivotArea dataOnly="0" labelOnly="1" grandCol="1" outline="0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  <format dxfId="40">
      <pivotArea field="24" type="button" dataOnly="0" labelOnly="1" outline="0" axis="axisRow" fieldPosition="0"/>
    </format>
    <format dxfId="39">
      <pivotArea field="25" type="button" dataOnly="0" labelOnly="1" outline="0" axis="axisRow" fieldPosition="1"/>
    </format>
    <format dxfId="38">
      <pivotArea dataOnly="0" labelOnly="1" outline="0" fieldPosition="0">
        <references count="1">
          <reference field="15" count="0"/>
        </references>
      </pivotArea>
    </format>
    <format dxfId="3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6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G19" firstHeaderRow="2" firstDataRow="2" firstDataCol="6"/>
  <pivotFields count="49">
    <pivotField compact="0" outline="0" showAll="0"/>
    <pivotField compact="0" outline="0" showAll="0"/>
    <pivotField compact="0" outline="0" showAll="0"/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3">
        <item x="2"/>
        <item x="1"/>
        <item x="0"/>
      </items>
    </pivotField>
    <pivotField axis="axisRow" compact="0" outline="0" showAll="0" defaultSubtotal="0">
      <items count="9">
        <item x="0"/>
        <item x="1"/>
        <item x="2"/>
        <item x="4"/>
        <item x="5"/>
        <item x="6"/>
        <item x="7"/>
        <item x="8"/>
        <item x="3"/>
      </items>
    </pivotField>
    <pivotField axis="axisRow" compact="0" outline="0" showAll="0" defaultSubtotal="0">
      <items count="9">
        <item x="1"/>
        <item x="8"/>
        <item x="3"/>
        <item x="0"/>
        <item x="7"/>
        <item x="2"/>
        <item x="6"/>
        <item x="5"/>
        <item x="4"/>
      </items>
    </pivotField>
    <pivotField axis="axisRow" compact="0" outline="0" showAll="0" defaultSubtotal="0">
      <items count="14">
        <item x="0"/>
        <item x="4"/>
        <item x="5"/>
        <item x="1"/>
        <item x="2"/>
        <item x="6"/>
        <item x="7"/>
        <item x="9"/>
        <item x="8"/>
        <item x="10"/>
        <item x="11"/>
        <item x="12"/>
        <item x="13"/>
        <item x="3"/>
      </items>
    </pivotField>
    <pivotField axis="axisRow" compact="0" outline="0" showAll="0">
      <items count="15">
        <item x="13"/>
        <item x="4"/>
        <item x="8"/>
        <item x="9"/>
        <item x="7"/>
        <item x="3"/>
        <item x="10"/>
        <item x="0"/>
        <item x="2"/>
        <item x="12"/>
        <item x="11"/>
        <item x="5"/>
        <item x="1"/>
        <item x="6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6">
    <field x="3"/>
    <field x="4"/>
    <field x="5"/>
    <field x="6"/>
    <field x="7"/>
    <field x="8"/>
  </rowFields>
  <rowItems count="15">
    <i>
      <x/>
      <x v="2"/>
      <x/>
      <x v="3"/>
      <x/>
      <x v="7"/>
    </i>
    <i r="4">
      <x v="1"/>
      <x v="1"/>
    </i>
    <i r="2">
      <x v="1"/>
      <x/>
      <x v="2"/>
      <x v="11"/>
    </i>
    <i r="4">
      <x v="3"/>
      <x v="12"/>
    </i>
    <i>
      <x v="1"/>
      <x v="1"/>
      <x v="2"/>
      <x v="5"/>
      <x v="4"/>
      <x v="8"/>
    </i>
    <i r="4">
      <x v="5"/>
      <x v="13"/>
    </i>
    <i r="2">
      <x v="3"/>
      <x v="8"/>
      <x v="6"/>
      <x v="4"/>
    </i>
    <i r="2">
      <x v="4"/>
      <x v="7"/>
      <x v="7"/>
      <x v="3"/>
    </i>
    <i r="4">
      <x v="8"/>
      <x v="2"/>
    </i>
    <i r="2">
      <x v="5"/>
      <x v="6"/>
      <x v="9"/>
      <x v="6"/>
    </i>
    <i r="4">
      <x v="10"/>
      <x v="10"/>
    </i>
    <i r="2">
      <x v="6"/>
      <x v="4"/>
      <x v="11"/>
      <x v="9"/>
    </i>
    <i>
      <x v="2"/>
      <x/>
      <x v="7"/>
      <x v="1"/>
      <x v="12"/>
      <x/>
    </i>
    <i r="2">
      <x v="8"/>
      <x v="2"/>
      <x v="13"/>
      <x v="5"/>
    </i>
    <i t="grand">
      <x/>
    </i>
  </rowItems>
  <colItems count="1">
    <i/>
  </colItems>
  <dataFields count="1">
    <dataField name="Suma de Nuevo Importe ajustado" fld="43" baseField="0" baseItem="0" numFmtId="4"/>
  </dataFields>
  <formats count="9">
    <format dxfId="36">
      <pivotArea outline="0" collapsedLevelsAreSubtotals="1" fieldPosition="0"/>
    </format>
    <format dxfId="35">
      <pivotArea field="3" type="button" dataOnly="0" labelOnly="1" outline="0" axis="axisRow" fieldPosition="0"/>
    </format>
    <format dxfId="34">
      <pivotArea field="4" type="button" dataOnly="0" labelOnly="1" outline="0" axis="axisRow" fieldPosition="1"/>
    </format>
    <format dxfId="33">
      <pivotArea field="5" type="button" dataOnly="0" labelOnly="1" outline="0" axis="axisRow" fieldPosition="2"/>
    </format>
    <format dxfId="32">
      <pivotArea field="6" type="button" dataOnly="0" labelOnly="1" outline="0" axis="axisRow" fieldPosition="3"/>
    </format>
    <format dxfId="31">
      <pivotArea field="7" type="button" dataOnly="0" labelOnly="1" outline="0" axis="axisRow" fieldPosition="4"/>
    </format>
    <format dxfId="30">
      <pivotArea field="8" type="button" dataOnly="0" labelOnly="1" outline="0" axis="axisRow" fieldPosition="5"/>
    </format>
    <format dxfId="29">
      <pivotArea grandRow="1" outline="0" collapsedLevelsAreSubtotals="1" fieldPosition="0"/>
    </format>
    <format dxfId="2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7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F122" firstHeaderRow="2" firstDataRow="2" firstDataCol="5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9">
        <item x="1"/>
        <item x="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05"/>
        <item x="55"/>
        <item x="14"/>
        <item x="17"/>
        <item x="95"/>
        <item x="103"/>
        <item x="104"/>
        <item x="56"/>
        <item x="28"/>
        <item x="21"/>
        <item x="57"/>
        <item x="29"/>
        <item x="97"/>
        <item x="22"/>
        <item x="30"/>
        <item x="31"/>
        <item x="98"/>
        <item x="34"/>
        <item x="8"/>
        <item x="90"/>
        <item x="27"/>
        <item x="91"/>
        <item x="92"/>
        <item x="23"/>
        <item x="58"/>
        <item x="59"/>
        <item x="3"/>
        <item x="60"/>
        <item x="61"/>
        <item x="45"/>
        <item x="62"/>
        <item x="9"/>
        <item x="10"/>
        <item x="26"/>
        <item x="18"/>
        <item x="15"/>
        <item x="99"/>
        <item x="46"/>
        <item x="63"/>
        <item x="102"/>
        <item x="38"/>
        <item x="25"/>
        <item x="100"/>
        <item x="32"/>
        <item x="37"/>
        <item x="50"/>
        <item x="64"/>
        <item x="65"/>
        <item x="66"/>
        <item x="51"/>
        <item x="33"/>
        <item x="67"/>
        <item x="24"/>
        <item x="11"/>
        <item x="96"/>
        <item x="41"/>
        <item x="68"/>
        <item x="39"/>
        <item x="40"/>
        <item x="42"/>
        <item x="43"/>
        <item x="19"/>
        <item x="20"/>
        <item x="69"/>
        <item x="0"/>
        <item x="70"/>
        <item x="71"/>
        <item x="52"/>
        <item x="53"/>
        <item x="72"/>
        <item x="16"/>
        <item x="54"/>
        <item x="93"/>
        <item x="36"/>
        <item x="101"/>
        <item x="44"/>
        <item x="47"/>
        <item x="106"/>
        <item x="48"/>
        <item x="94"/>
        <item x="89"/>
        <item x="12"/>
        <item x="35"/>
        <item x="13"/>
        <item x="107"/>
        <item x="4"/>
        <item x="108"/>
        <item x="5"/>
        <item x="49"/>
        <item x="6"/>
        <item x="7"/>
      </items>
    </pivotField>
    <pivotField axis="axisRow" compact="0" outline="0" showAll="0">
      <items count="110">
        <item x="6"/>
        <item x="82"/>
        <item x="81"/>
        <item x="83"/>
        <item x="62"/>
        <item x="10"/>
        <item x="26"/>
        <item x="9"/>
        <item x="57"/>
        <item x="101"/>
        <item x="44"/>
        <item x="36"/>
        <item x="28"/>
        <item x="8"/>
        <item x="66"/>
        <item x="78"/>
        <item x="51"/>
        <item x="108"/>
        <item x="5"/>
        <item x="79"/>
        <item x="80"/>
        <item x="1"/>
        <item x="41"/>
        <item x="52"/>
        <item x="72"/>
        <item x="4"/>
        <item x="49"/>
        <item x="3"/>
        <item x="106"/>
        <item x="89"/>
        <item x="94"/>
        <item x="87"/>
        <item x="22"/>
        <item x="98"/>
        <item x="19"/>
        <item x="20"/>
        <item x="76"/>
        <item x="23"/>
        <item x="77"/>
        <item x="86"/>
        <item x="70"/>
        <item x="84"/>
        <item x="33"/>
        <item x="24"/>
        <item x="7"/>
        <item x="107"/>
        <item x="55"/>
        <item x="21"/>
        <item x="14"/>
        <item x="31"/>
        <item x="88"/>
        <item x="105"/>
        <item x="91"/>
        <item x="30"/>
        <item x="47"/>
        <item x="85"/>
        <item x="18"/>
        <item x="12"/>
        <item x="29"/>
        <item x="48"/>
        <item x="104"/>
        <item x="34"/>
        <item x="42"/>
        <item x="53"/>
        <item x="92"/>
        <item x="27"/>
        <item x="75"/>
        <item x="95"/>
        <item x="17"/>
        <item x="56"/>
        <item x="97"/>
        <item x="103"/>
        <item x="58"/>
        <item x="59"/>
        <item x="0"/>
        <item x="67"/>
        <item x="74"/>
        <item x="65"/>
        <item x="64"/>
        <item x="71"/>
        <item x="40"/>
        <item x="38"/>
        <item x="63"/>
        <item x="50"/>
        <item x="46"/>
        <item x="68"/>
        <item x="99"/>
        <item x="102"/>
        <item x="96"/>
        <item x="39"/>
        <item x="11"/>
        <item x="25"/>
        <item x="61"/>
        <item x="100"/>
        <item x="37"/>
        <item x="69"/>
        <item x="15"/>
        <item x="45"/>
        <item x="32"/>
        <item x="13"/>
        <item x="93"/>
        <item x="2"/>
        <item x="73"/>
        <item x="60"/>
        <item x="35"/>
        <item x="54"/>
        <item x="16"/>
        <item x="90"/>
        <item x="4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9">
        <item x="1"/>
        <item x="4"/>
        <item x="3"/>
        <item x="6"/>
        <item x="7"/>
        <item x="2"/>
        <item sd="0" x="0"/>
        <item x="8"/>
        <item x="5"/>
      </items>
    </pivotField>
    <pivotField axis="axisRow" compact="0" outline="0" showAll="0" defaultSubtotal="0">
      <items count="59">
        <item x="23"/>
        <item x="41"/>
        <item x="31"/>
        <item x="53"/>
        <item x="45"/>
        <item x="46"/>
        <item x="47"/>
        <item x="48"/>
        <item x="49"/>
        <item x="36"/>
        <item x="29"/>
        <item x="8"/>
        <item x="43"/>
        <item x="11"/>
        <item x="50"/>
        <item x="5"/>
        <item x="55"/>
        <item x="34"/>
        <item x="22"/>
        <item x="25"/>
        <item x="37"/>
        <item x="10"/>
        <item x="35"/>
        <item x="32"/>
        <item x="33"/>
        <item x="54"/>
        <item x="56"/>
        <item x="21"/>
        <item x="58"/>
        <item x="38"/>
        <item x="51"/>
        <item x="3"/>
        <item x="57"/>
        <item x="40"/>
        <item x="24"/>
        <item x="26"/>
        <item x="44"/>
        <item x="30"/>
        <item x="20"/>
        <item x="7"/>
        <item x="0"/>
        <item x="4"/>
        <item x="13"/>
        <item x="17"/>
        <item x="18"/>
        <item x="2"/>
        <item x="14"/>
        <item x="15"/>
        <item x="6"/>
        <item x="1"/>
        <item x="12"/>
        <item x="16"/>
        <item x="19"/>
        <item x="27"/>
        <item x="42"/>
        <item x="9"/>
        <item x="39"/>
        <item x="28"/>
        <item x="52"/>
      </items>
    </pivotField>
    <pivotField axis="axisRow" compact="0" outline="0" showAll="0" defaultSubtotal="0">
      <items count="38">
        <item x="8"/>
        <item x="22"/>
        <item x="29"/>
        <item x="36"/>
        <item x="33"/>
        <item x="19"/>
        <item x="16"/>
        <item x="7"/>
        <item x="34"/>
        <item x="2"/>
        <item x="5"/>
        <item x="14"/>
        <item x="10"/>
        <item x="1"/>
        <item x="27"/>
        <item x="20"/>
        <item x="17"/>
        <item x="37"/>
        <item x="0"/>
        <item x="6"/>
        <item x="25"/>
        <item x="3"/>
        <item x="11"/>
        <item x="12"/>
        <item x="35"/>
        <item x="4"/>
        <item x="15"/>
        <item x="9"/>
        <item x="13"/>
        <item x="23"/>
        <item x="26"/>
        <item x="18"/>
        <item x="32"/>
        <item x="28"/>
        <item x="31"/>
        <item x="21"/>
        <item x="30"/>
        <item x="24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5">
    <field x="30"/>
    <field x="28"/>
    <field x="29"/>
    <field x="20"/>
    <field x="21"/>
  </rowFields>
  <rowItems count="118">
    <i>
      <x/>
      <x v="6"/>
    </i>
    <i>
      <x v="1"/>
      <x v="8"/>
      <x v="17"/>
      <x v="47"/>
      <x v="97"/>
    </i>
    <i r="3">
      <x v="77"/>
      <x v="62"/>
    </i>
    <i r="3">
      <x v="78"/>
      <x v="108"/>
    </i>
    <i r="2">
      <x v="22"/>
      <x v="21"/>
      <x v="68"/>
    </i>
    <i r="3">
      <x v="37"/>
      <x v="107"/>
    </i>
    <i r="3">
      <x v="39"/>
      <x v="52"/>
    </i>
    <i r="3">
      <x v="40"/>
      <x v="64"/>
    </i>
    <i r="3">
      <x v="56"/>
      <x v="82"/>
    </i>
    <i r="3">
      <x v="87"/>
      <x v="24"/>
    </i>
    <i r="3">
      <x v="91"/>
      <x v="11"/>
    </i>
    <i>
      <x v="2"/>
      <x v="1"/>
      <x v="1"/>
      <x v="88"/>
      <x v="106"/>
    </i>
    <i>
      <x v="3"/>
      <x v="3"/>
      <x v="3"/>
      <x v="23"/>
      <x v="71"/>
    </i>
    <i r="3">
      <x v="24"/>
      <x v="60"/>
    </i>
    <i r="2">
      <x v="25"/>
      <x v="51"/>
      <x v="6"/>
    </i>
    <i r="3">
      <x v="80"/>
      <x v="35"/>
    </i>
    <i>
      <x v="4"/>
      <x v="1"/>
      <x v="4"/>
      <x v="21"/>
      <x v="68"/>
    </i>
    <i r="2">
      <x v="5"/>
      <x v="92"/>
      <x v="9"/>
    </i>
    <i>
      <x v="5"/>
      <x v="6"/>
    </i>
    <i>
      <x v="6"/>
      <x v="2"/>
      <x v="18"/>
      <x v="70"/>
      <x v="43"/>
    </i>
    <i r="3">
      <x v="100"/>
      <x v="104"/>
    </i>
    <i>
      <x v="7"/>
      <x v="2"/>
      <x v="21"/>
      <x v="20"/>
      <x v="48"/>
    </i>
    <i r="3">
      <x v="53"/>
      <x v="96"/>
    </i>
    <i>
      <x v="8"/>
      <x v="1"/>
      <x v="6"/>
      <x v="91"/>
      <x v="11"/>
    </i>
    <i>
      <x v="9"/>
      <x/>
      <x v="45"/>
      <x v="27"/>
      <x v="47"/>
    </i>
    <i r="3">
      <x v="44"/>
      <x v="27"/>
    </i>
    <i>
      <x v="10"/>
      <x/>
      <x v="39"/>
      <x v="71"/>
      <x v="90"/>
    </i>
    <i>
      <x v="11"/>
      <x v="5"/>
      <x v="38"/>
      <x v="35"/>
      <x v="61"/>
    </i>
    <i r="3">
      <x v="52"/>
      <x v="56"/>
    </i>
    <i r="3">
      <x v="61"/>
      <x v="98"/>
    </i>
    <i>
      <x v="12"/>
      <x/>
      <x v="42"/>
      <x v="31"/>
      <x v="32"/>
    </i>
    <i r="3">
      <x v="41"/>
      <x v="37"/>
    </i>
    <i r="3">
      <x v="70"/>
      <x v="43"/>
    </i>
    <i>
      <x v="13"/>
      <x v="6"/>
    </i>
    <i>
      <x v="14"/>
      <x v="7"/>
      <x v="56"/>
      <x v="26"/>
      <x v="12"/>
    </i>
    <i r="3">
      <x v="28"/>
      <x v="8"/>
    </i>
    <i r="3">
      <x v="30"/>
      <x v="70"/>
    </i>
    <i r="3">
      <x v="34"/>
      <x v="33"/>
    </i>
    <i r="3">
      <x v="38"/>
      <x v="65"/>
    </i>
    <i r="3">
      <x v="41"/>
      <x v="37"/>
    </i>
    <i r="3">
      <x v="44"/>
      <x v="27"/>
    </i>
    <i r="3">
      <x v="51"/>
      <x v="6"/>
    </i>
    <i r="3">
      <x v="54"/>
      <x v="86"/>
    </i>
    <i r="3">
      <x v="60"/>
      <x v="93"/>
    </i>
    <i r="3">
      <x v="70"/>
      <x v="43"/>
    </i>
    <i r="3">
      <x v="83"/>
      <x v="40"/>
    </i>
    <i>
      <x v="15"/>
      <x v="6"/>
    </i>
    <i>
      <x v="16"/>
      <x v="2"/>
      <x/>
      <x v="91"/>
      <x v="11"/>
    </i>
    <i r="2">
      <x v="34"/>
      <x v="91"/>
      <x v="11"/>
    </i>
    <i>
      <x v="17"/>
      <x v="3"/>
      <x v="16"/>
      <x v="90"/>
      <x v="100"/>
    </i>
    <i r="2">
      <x v="26"/>
      <x v="90"/>
      <x v="100"/>
    </i>
    <i r="2">
      <x v="32"/>
      <x v="31"/>
      <x v="32"/>
    </i>
    <i>
      <x v="18"/>
      <x v="6"/>
    </i>
    <i>
      <x v="19"/>
      <x v="6"/>
    </i>
    <i>
      <x v="20"/>
      <x v="7"/>
      <x v="29"/>
      <x v="61"/>
      <x v="98"/>
    </i>
    <i>
      <x v="21"/>
      <x v="5"/>
      <x v="31"/>
      <x v="77"/>
      <x v="62"/>
    </i>
    <i r="3">
      <x v="78"/>
      <x v="108"/>
    </i>
    <i r="3">
      <x v="91"/>
      <x v="11"/>
    </i>
    <i r="3">
      <x v="103"/>
      <x v="25"/>
    </i>
    <i r="3">
      <x v="104"/>
      <x v="17"/>
    </i>
    <i r="3">
      <x v="105"/>
      <x v="18"/>
    </i>
    <i>
      <x v="22"/>
      <x/>
      <x v="46"/>
      <x v="41"/>
      <x v="37"/>
    </i>
    <i r="3">
      <x v="59"/>
      <x v="91"/>
    </i>
    <i r="2">
      <x v="47"/>
      <x v="51"/>
      <x v="6"/>
    </i>
    <i r="2">
      <x v="51"/>
      <x v="38"/>
      <x v="65"/>
    </i>
    <i>
      <x v="23"/>
      <x/>
      <x v="43"/>
      <x v="26"/>
      <x v="12"/>
    </i>
    <i r="2">
      <x v="44"/>
      <x v="29"/>
      <x v="58"/>
    </i>
    <i r="3">
      <x v="51"/>
      <x v="6"/>
    </i>
    <i>
      <x v="24"/>
      <x v="1"/>
      <x v="7"/>
      <x v="91"/>
      <x v="11"/>
    </i>
    <i r="2">
      <x v="8"/>
      <x v="91"/>
      <x v="11"/>
    </i>
    <i r="2">
      <x v="14"/>
      <x v="57"/>
      <x v="87"/>
    </i>
    <i r="3">
      <x v="91"/>
      <x v="11"/>
    </i>
    <i r="2">
      <x v="30"/>
      <x v="91"/>
      <x v="11"/>
    </i>
    <i r="2">
      <x v="58"/>
      <x v="50"/>
      <x v="5"/>
    </i>
    <i r="3">
      <x v="91"/>
      <x v="11"/>
    </i>
    <i>
      <x v="25"/>
      <x/>
      <x v="2"/>
      <x v="17"/>
      <x v="50"/>
    </i>
    <i r="3">
      <x v="21"/>
      <x v="68"/>
    </i>
    <i r="3">
      <x v="28"/>
      <x v="8"/>
    </i>
    <i r="3">
      <x v="36"/>
      <x v="13"/>
    </i>
    <i r="3">
      <x v="42"/>
      <x v="72"/>
    </i>
    <i r="3">
      <x v="52"/>
      <x v="56"/>
    </i>
    <i r="3">
      <x v="70"/>
      <x v="43"/>
    </i>
    <i r="2">
      <x v="23"/>
      <x v="32"/>
      <x v="53"/>
    </i>
    <i r="3">
      <x v="33"/>
      <x v="49"/>
    </i>
    <i r="3">
      <x v="41"/>
      <x v="37"/>
    </i>
    <i r="3">
      <x v="98"/>
      <x v="29"/>
    </i>
    <i r="3">
      <x v="99"/>
      <x v="57"/>
    </i>
    <i r="2">
      <x v="24"/>
      <x v="38"/>
      <x v="65"/>
    </i>
    <i r="2">
      <x v="48"/>
      <x v="50"/>
      <x v="5"/>
    </i>
    <i>
      <x v="26"/>
      <x v="5"/>
      <x v="27"/>
      <x v="88"/>
      <x v="106"/>
    </i>
    <i>
      <x v="27"/>
      <x v="1"/>
      <x v="50"/>
      <x v="21"/>
      <x v="68"/>
    </i>
    <i r="3">
      <x v="52"/>
      <x v="56"/>
    </i>
    <i r="3">
      <x v="79"/>
      <x v="34"/>
    </i>
    <i r="3">
      <x v="80"/>
      <x v="35"/>
    </i>
    <i>
      <x v="28"/>
      <x/>
      <x v="52"/>
      <x v="31"/>
      <x v="32"/>
    </i>
    <i r="3">
      <x v="32"/>
      <x v="53"/>
    </i>
    <i r="3">
      <x v="33"/>
      <x v="49"/>
    </i>
    <i r="3">
      <x v="61"/>
      <x v="98"/>
    </i>
    <i r="3">
      <x v="68"/>
      <x v="42"/>
    </i>
    <i r="3">
      <x v="71"/>
      <x v="90"/>
    </i>
    <i>
      <x v="29"/>
      <x v="3"/>
      <x v="9"/>
      <x v="90"/>
      <x v="100"/>
    </i>
    <i>
      <x v="30"/>
      <x v="7"/>
      <x v="29"/>
      <x v="91"/>
      <x v="11"/>
    </i>
    <i>
      <x v="31"/>
      <x v="2"/>
      <x v="19"/>
      <x v="62"/>
      <x v="94"/>
    </i>
    <i>
      <x v="32"/>
      <x v="2"/>
      <x v="36"/>
      <x v="88"/>
      <x v="106"/>
    </i>
    <i>
      <x v="33"/>
      <x v="1"/>
      <x v="33"/>
      <x v="88"/>
      <x v="106"/>
    </i>
    <i>
      <x v="34"/>
      <x v="6"/>
    </i>
    <i>
      <x v="35"/>
      <x v="2"/>
      <x v="10"/>
      <x v="77"/>
      <x v="62"/>
    </i>
    <i r="3">
      <x v="78"/>
      <x v="108"/>
    </i>
    <i r="3">
      <x v="91"/>
      <x v="11"/>
    </i>
    <i r="3">
      <x v="93"/>
      <x v="10"/>
    </i>
    <i>
      <x v="36"/>
      <x v="2"/>
      <x v="54"/>
      <x v="88"/>
      <x v="106"/>
    </i>
    <i>
      <x v="37"/>
      <x v="4"/>
      <x v="20"/>
      <x v="22"/>
      <x v="67"/>
    </i>
    <i r="3">
      <x v="32"/>
      <x v="53"/>
    </i>
    <i r="3">
      <x v="33"/>
      <x v="49"/>
    </i>
    <i r="3">
      <x v="41"/>
      <x v="37"/>
    </i>
    <i r="3">
      <x v="72"/>
      <x v="88"/>
    </i>
    <i r="3">
      <x v="97"/>
      <x v="30"/>
    </i>
    <i t="grand">
      <x/>
    </i>
  </rowItems>
  <colItems count="1">
    <i/>
  </colItems>
  <dataFields count="1">
    <dataField name="Suma de Nuevo Importe ajustado" fld="43" baseField="0" baseItem="0" numFmtId="4"/>
  </dataFields>
  <formats count="8">
    <format dxfId="27">
      <pivotArea outline="0" collapsedLevelsAreSubtotals="1" fieldPosition="0"/>
    </format>
    <format dxfId="26">
      <pivotArea grandRow="1" outline="0" collapsedLevelsAreSubtotals="1" fieldPosition="0"/>
    </format>
    <format dxfId="25">
      <pivotArea dataOnly="0" labelOnly="1" grandRow="1" outline="0" fieldPosition="0"/>
    </format>
    <format dxfId="24">
      <pivotArea field="30" type="button" dataOnly="0" labelOnly="1" outline="0" axis="axisRow" fieldPosition="0"/>
    </format>
    <format dxfId="23">
      <pivotArea field="28" type="button" dataOnly="0" labelOnly="1" outline="0" axis="axisRow" fieldPosition="1"/>
    </format>
    <format dxfId="22">
      <pivotArea field="29" type="button" dataOnly="0" labelOnly="1" outline="0" axis="axisRow" fieldPosition="2"/>
    </format>
    <format dxfId="21">
      <pivotArea field="20" type="button" dataOnly="0" labelOnly="1" outline="0" axis="axisRow" fieldPosition="3"/>
    </format>
    <format dxfId="20">
      <pivotArea field="21" type="button" dataOnly="0" labelOnly="1" outline="0" axis="axisRow" fieldPosition="4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8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114" firstHeaderRow="2" firstDataRow="2" firstDataCol="2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109">
        <item x="1"/>
        <item x="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05"/>
        <item x="55"/>
        <item x="14"/>
        <item x="17"/>
        <item x="95"/>
        <item x="103"/>
        <item x="104"/>
        <item x="56"/>
        <item x="28"/>
        <item x="21"/>
        <item x="57"/>
        <item x="29"/>
        <item x="97"/>
        <item x="22"/>
        <item x="30"/>
        <item x="31"/>
        <item x="98"/>
        <item x="34"/>
        <item x="8"/>
        <item x="90"/>
        <item x="27"/>
        <item x="91"/>
        <item x="92"/>
        <item x="23"/>
        <item x="58"/>
        <item x="59"/>
        <item x="3"/>
        <item x="60"/>
        <item x="61"/>
        <item x="45"/>
        <item x="62"/>
        <item x="9"/>
        <item x="10"/>
        <item x="26"/>
        <item x="18"/>
        <item x="15"/>
        <item x="99"/>
        <item x="46"/>
        <item x="63"/>
        <item x="102"/>
        <item x="38"/>
        <item x="25"/>
        <item x="100"/>
        <item x="32"/>
        <item x="37"/>
        <item x="50"/>
        <item x="64"/>
        <item x="65"/>
        <item x="66"/>
        <item x="51"/>
        <item x="33"/>
        <item x="67"/>
        <item x="24"/>
        <item x="11"/>
        <item x="96"/>
        <item x="41"/>
        <item x="68"/>
        <item x="39"/>
        <item x="40"/>
        <item x="42"/>
        <item x="43"/>
        <item x="19"/>
        <item x="20"/>
        <item x="69"/>
        <item x="0"/>
        <item x="70"/>
        <item x="71"/>
        <item x="52"/>
        <item x="53"/>
        <item x="72"/>
        <item x="16"/>
        <item x="54"/>
        <item x="93"/>
        <item x="36"/>
        <item x="101"/>
        <item x="44"/>
        <item x="47"/>
        <item x="106"/>
        <item x="48"/>
        <item x="94"/>
        <item x="89"/>
        <item x="12"/>
        <item x="35"/>
        <item x="13"/>
        <item x="107"/>
        <item x="4"/>
        <item x="108"/>
        <item x="5"/>
        <item x="49"/>
        <item x="6"/>
        <item x="7"/>
      </items>
    </pivotField>
    <pivotField axis="axisRow" compact="0" outline="0" showAll="0">
      <items count="110">
        <item x="6"/>
        <item x="82"/>
        <item x="81"/>
        <item x="83"/>
        <item x="62"/>
        <item x="10"/>
        <item x="26"/>
        <item x="9"/>
        <item x="57"/>
        <item x="101"/>
        <item x="44"/>
        <item x="36"/>
        <item x="28"/>
        <item x="8"/>
        <item x="66"/>
        <item x="78"/>
        <item x="51"/>
        <item x="108"/>
        <item x="5"/>
        <item x="79"/>
        <item x="80"/>
        <item x="1"/>
        <item x="41"/>
        <item x="52"/>
        <item x="72"/>
        <item x="4"/>
        <item x="49"/>
        <item x="3"/>
        <item x="106"/>
        <item x="89"/>
        <item x="94"/>
        <item x="87"/>
        <item x="22"/>
        <item x="98"/>
        <item x="19"/>
        <item x="20"/>
        <item x="76"/>
        <item x="23"/>
        <item x="77"/>
        <item x="86"/>
        <item x="70"/>
        <item x="84"/>
        <item x="33"/>
        <item x="24"/>
        <item x="7"/>
        <item x="107"/>
        <item x="55"/>
        <item x="21"/>
        <item x="14"/>
        <item x="31"/>
        <item x="88"/>
        <item x="105"/>
        <item x="91"/>
        <item x="30"/>
        <item x="47"/>
        <item x="85"/>
        <item x="18"/>
        <item x="12"/>
        <item x="29"/>
        <item x="48"/>
        <item x="104"/>
        <item x="34"/>
        <item x="42"/>
        <item x="53"/>
        <item x="92"/>
        <item x="27"/>
        <item x="75"/>
        <item x="95"/>
        <item x="17"/>
        <item x="56"/>
        <item x="97"/>
        <item x="103"/>
        <item x="58"/>
        <item x="59"/>
        <item x="0"/>
        <item x="67"/>
        <item x="74"/>
        <item x="65"/>
        <item x="64"/>
        <item x="71"/>
        <item x="40"/>
        <item x="38"/>
        <item x="63"/>
        <item x="50"/>
        <item x="46"/>
        <item x="68"/>
        <item x="99"/>
        <item x="102"/>
        <item x="96"/>
        <item x="39"/>
        <item x="11"/>
        <item x="25"/>
        <item x="61"/>
        <item x="100"/>
        <item x="37"/>
        <item x="69"/>
        <item x="15"/>
        <item x="45"/>
        <item x="32"/>
        <item x="13"/>
        <item x="93"/>
        <item x="2"/>
        <item x="73"/>
        <item x="60"/>
        <item x="35"/>
        <item x="54"/>
        <item x="16"/>
        <item x="90"/>
        <item x="4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0"/>
    <field x="21"/>
  </rowFields>
  <rowItems count="110">
    <i>
      <x/>
      <x v="21"/>
    </i>
    <i>
      <x v="1"/>
      <x v="101"/>
    </i>
    <i>
      <x v="2"/>
      <x v="102"/>
    </i>
    <i>
      <x v="3"/>
      <x v="76"/>
    </i>
    <i>
      <x v="4"/>
      <x v="66"/>
    </i>
    <i>
      <x v="5"/>
      <x v="36"/>
    </i>
    <i>
      <x v="6"/>
      <x v="38"/>
    </i>
    <i>
      <x v="7"/>
      <x v="15"/>
    </i>
    <i>
      <x v="8"/>
      <x v="19"/>
    </i>
    <i>
      <x v="9"/>
      <x v="20"/>
    </i>
    <i>
      <x v="10"/>
      <x v="2"/>
    </i>
    <i>
      <x v="11"/>
      <x v="1"/>
    </i>
    <i>
      <x v="12"/>
      <x v="3"/>
    </i>
    <i>
      <x v="13"/>
      <x v="41"/>
    </i>
    <i>
      <x v="14"/>
      <x v="55"/>
    </i>
    <i>
      <x v="15"/>
      <x v="39"/>
    </i>
    <i>
      <x v="16"/>
      <x v="31"/>
    </i>
    <i>
      <x v="17"/>
      <x v="50"/>
    </i>
    <i>
      <x v="18"/>
      <x v="51"/>
    </i>
    <i>
      <x v="19"/>
      <x v="46"/>
    </i>
    <i>
      <x v="20"/>
      <x v="48"/>
    </i>
    <i>
      <x v="21"/>
      <x v="68"/>
    </i>
    <i>
      <x v="22"/>
      <x v="67"/>
    </i>
    <i>
      <x v="23"/>
      <x v="71"/>
    </i>
    <i>
      <x v="24"/>
      <x v="60"/>
    </i>
    <i>
      <x v="25"/>
      <x v="69"/>
    </i>
    <i>
      <x v="26"/>
      <x v="12"/>
    </i>
    <i>
      <x v="27"/>
      <x v="47"/>
    </i>
    <i>
      <x v="28"/>
      <x v="8"/>
    </i>
    <i>
      <x v="29"/>
      <x v="58"/>
    </i>
    <i>
      <x v="30"/>
      <x v="70"/>
    </i>
    <i>
      <x v="31"/>
      <x v="32"/>
    </i>
    <i>
      <x v="32"/>
      <x v="53"/>
    </i>
    <i>
      <x v="33"/>
      <x v="49"/>
    </i>
    <i>
      <x v="34"/>
      <x v="33"/>
    </i>
    <i>
      <x v="35"/>
      <x v="61"/>
    </i>
    <i>
      <x v="36"/>
      <x v="13"/>
    </i>
    <i>
      <x v="37"/>
      <x v="107"/>
    </i>
    <i>
      <x v="38"/>
      <x v="65"/>
    </i>
    <i>
      <x v="39"/>
      <x v="52"/>
    </i>
    <i>
      <x v="40"/>
      <x v="64"/>
    </i>
    <i>
      <x v="41"/>
      <x v="37"/>
    </i>
    <i>
      <x v="42"/>
      <x v="72"/>
    </i>
    <i>
      <x v="43"/>
      <x v="73"/>
    </i>
    <i>
      <x v="44"/>
      <x v="27"/>
    </i>
    <i>
      <x v="45"/>
      <x v="103"/>
    </i>
    <i>
      <x v="46"/>
      <x v="92"/>
    </i>
    <i>
      <x v="47"/>
      <x v="97"/>
    </i>
    <i>
      <x v="48"/>
      <x v="4"/>
    </i>
    <i>
      <x v="49"/>
      <x v="7"/>
    </i>
    <i>
      <x v="50"/>
      <x v="5"/>
    </i>
    <i>
      <x v="51"/>
      <x v="6"/>
    </i>
    <i>
      <x v="52"/>
      <x v="56"/>
    </i>
    <i>
      <x v="53"/>
      <x v="96"/>
    </i>
    <i>
      <x v="54"/>
      <x v="86"/>
    </i>
    <i>
      <x v="55"/>
      <x v="84"/>
    </i>
    <i>
      <x v="56"/>
      <x v="82"/>
    </i>
    <i>
      <x v="57"/>
      <x v="87"/>
    </i>
    <i>
      <x v="58"/>
      <x v="81"/>
    </i>
    <i>
      <x v="59"/>
      <x v="91"/>
    </i>
    <i>
      <x v="60"/>
      <x v="93"/>
    </i>
    <i>
      <x v="61"/>
      <x v="98"/>
    </i>
    <i>
      <x v="62"/>
      <x v="94"/>
    </i>
    <i>
      <x v="63"/>
      <x v="83"/>
    </i>
    <i>
      <x v="64"/>
      <x v="78"/>
    </i>
    <i>
      <x v="65"/>
      <x v="77"/>
    </i>
    <i>
      <x v="66"/>
      <x v="14"/>
    </i>
    <i>
      <x v="67"/>
      <x v="16"/>
    </i>
    <i>
      <x v="68"/>
      <x v="42"/>
    </i>
    <i>
      <x v="69"/>
      <x v="75"/>
    </i>
    <i>
      <x v="70"/>
      <x v="43"/>
    </i>
    <i>
      <x v="71"/>
      <x v="90"/>
    </i>
    <i>
      <x v="72"/>
      <x v="88"/>
    </i>
    <i>
      <x v="73"/>
      <x v="22"/>
    </i>
    <i>
      <x v="74"/>
      <x v="85"/>
    </i>
    <i>
      <x v="75"/>
      <x v="89"/>
    </i>
    <i>
      <x v="76"/>
      <x v="80"/>
    </i>
    <i>
      <x v="77"/>
      <x v="62"/>
    </i>
    <i>
      <x v="78"/>
      <x v="108"/>
    </i>
    <i>
      <x v="79"/>
      <x v="34"/>
    </i>
    <i>
      <x v="80"/>
      <x v="35"/>
    </i>
    <i>
      <x v="81"/>
      <x v="95"/>
    </i>
    <i>
      <x v="82"/>
      <x v="74"/>
    </i>
    <i>
      <x v="83"/>
      <x v="40"/>
    </i>
    <i>
      <x v="84"/>
      <x v="79"/>
    </i>
    <i>
      <x v="85"/>
      <x v="23"/>
    </i>
    <i>
      <x v="86"/>
      <x v="63"/>
    </i>
    <i>
      <x v="87"/>
      <x v="24"/>
    </i>
    <i>
      <x v="88"/>
      <x v="106"/>
    </i>
    <i>
      <x v="89"/>
      <x v="105"/>
    </i>
    <i>
      <x v="90"/>
      <x v="100"/>
    </i>
    <i>
      <x v="91"/>
      <x v="11"/>
    </i>
    <i>
      <x v="92"/>
      <x v="9"/>
    </i>
    <i>
      <x v="93"/>
      <x v="10"/>
    </i>
    <i>
      <x v="94"/>
      <x v="54"/>
    </i>
    <i>
      <x v="95"/>
      <x v="28"/>
    </i>
    <i>
      <x v="96"/>
      <x v="59"/>
    </i>
    <i>
      <x v="97"/>
      <x v="30"/>
    </i>
    <i>
      <x v="98"/>
      <x v="29"/>
    </i>
    <i>
      <x v="99"/>
      <x v="57"/>
    </i>
    <i>
      <x v="100"/>
      <x v="104"/>
    </i>
    <i>
      <x v="101"/>
      <x v="99"/>
    </i>
    <i>
      <x v="102"/>
      <x v="45"/>
    </i>
    <i>
      <x v="103"/>
      <x v="25"/>
    </i>
    <i>
      <x v="104"/>
      <x v="17"/>
    </i>
    <i>
      <x v="105"/>
      <x v="18"/>
    </i>
    <i>
      <x v="106"/>
      <x v="26"/>
    </i>
    <i>
      <x v="107"/>
      <x/>
    </i>
    <i>
      <x v="108"/>
      <x v="44"/>
    </i>
    <i t="grand">
      <x/>
    </i>
  </rowItems>
  <colItems count="1">
    <i/>
  </colItems>
  <dataFields count="1">
    <dataField name="Suma de Nuevo Importe ajustado" fld="43" baseField="0" baseItem="0" numFmtId="4"/>
  </dataFields>
  <formats count="5">
    <format dxfId="19">
      <pivotArea outline="0" collapsedLevelsAreSubtotals="1" fieldPosition="0"/>
    </format>
    <format dxfId="18">
      <pivotArea field="20" type="button" dataOnly="0" labelOnly="1" outline="0" axis="axisRow" fieldPosition="0"/>
    </format>
    <format dxfId="17">
      <pivotArea field="21" type="button" dataOnly="0" labelOnly="1" outline="0" axis="axisRow" fieldPosition="1"/>
    </format>
    <format dxfId="16">
      <pivotArea grandRow="1" outline="0" collapsedLevelsAreSubtotals="1" fieldPosition="0"/>
    </format>
    <format dxfId="15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compact="0" compactData="0" gridDropZones="1" multipleFieldFilters="0">
  <location ref="A3:C64" firstHeaderRow="2" firstDataRow="2" firstDataCol="2"/>
  <pivotFields count="49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9">
        <item x="1"/>
        <item x="4"/>
        <item x="3"/>
        <item x="6"/>
        <item x="7"/>
        <item x="2"/>
        <item x="0"/>
        <item x="8"/>
        <item x="5"/>
      </items>
    </pivotField>
    <pivotField axis="axisRow" compact="0" outline="0" showAll="0">
      <items count="60">
        <item x="23"/>
        <item x="41"/>
        <item x="31"/>
        <item x="53"/>
        <item x="45"/>
        <item x="46"/>
        <item x="47"/>
        <item x="48"/>
        <item x="49"/>
        <item x="36"/>
        <item x="29"/>
        <item x="8"/>
        <item x="43"/>
        <item x="11"/>
        <item x="50"/>
        <item x="5"/>
        <item x="55"/>
        <item x="34"/>
        <item x="22"/>
        <item x="25"/>
        <item x="37"/>
        <item x="10"/>
        <item x="35"/>
        <item x="32"/>
        <item x="33"/>
        <item x="54"/>
        <item x="56"/>
        <item x="21"/>
        <item x="58"/>
        <item x="38"/>
        <item x="51"/>
        <item x="3"/>
        <item x="57"/>
        <item x="40"/>
        <item x="24"/>
        <item x="26"/>
        <item x="44"/>
        <item x="30"/>
        <item x="20"/>
        <item x="7"/>
        <item x="0"/>
        <item x="4"/>
        <item x="13"/>
        <item x="17"/>
        <item x="18"/>
        <item x="2"/>
        <item x="14"/>
        <item x="15"/>
        <item x="6"/>
        <item x="1"/>
        <item x="12"/>
        <item x="16"/>
        <item x="19"/>
        <item x="27"/>
        <item x="42"/>
        <item x="9"/>
        <item x="39"/>
        <item x="28"/>
        <item x="5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compact="0" numFmtId="4" outline="0" showAll="0"/>
    <pivotField compact="0" numFmtId="4" outline="0" showAll="0"/>
    <pivotField compact="0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28"/>
    <field x="29"/>
  </rowFields>
  <rowItems count="60">
    <i>
      <x/>
      <x v="2"/>
    </i>
    <i r="1">
      <x v="23"/>
    </i>
    <i r="1">
      <x v="24"/>
    </i>
    <i r="1">
      <x v="39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51"/>
    </i>
    <i r="1">
      <x v="52"/>
    </i>
    <i>
      <x v="1"/>
      <x v="1"/>
    </i>
    <i r="1">
      <x v="4"/>
    </i>
    <i r="1">
      <x v="5"/>
    </i>
    <i r="1">
      <x v="6"/>
    </i>
    <i r="1">
      <x v="7"/>
    </i>
    <i r="1">
      <x v="8"/>
    </i>
    <i r="1">
      <x v="14"/>
    </i>
    <i r="1">
      <x v="30"/>
    </i>
    <i r="1">
      <x v="33"/>
    </i>
    <i r="1">
      <x v="50"/>
    </i>
    <i r="1">
      <x v="58"/>
    </i>
    <i>
      <x v="2"/>
      <x/>
    </i>
    <i r="1">
      <x v="10"/>
    </i>
    <i r="1">
      <x v="18"/>
    </i>
    <i r="1">
      <x v="19"/>
    </i>
    <i r="1">
      <x v="21"/>
    </i>
    <i r="1">
      <x v="34"/>
    </i>
    <i r="1">
      <x v="36"/>
    </i>
    <i r="1">
      <x v="54"/>
    </i>
    <i>
      <x v="3"/>
      <x v="3"/>
    </i>
    <i r="1">
      <x v="9"/>
    </i>
    <i r="1">
      <x v="16"/>
    </i>
    <i r="1">
      <x v="25"/>
    </i>
    <i r="1">
      <x v="26"/>
    </i>
    <i r="1">
      <x v="32"/>
    </i>
    <i>
      <x v="4"/>
      <x v="20"/>
    </i>
    <i>
      <x v="5"/>
      <x v="27"/>
    </i>
    <i r="1">
      <x v="31"/>
    </i>
    <i r="1">
      <x v="38"/>
    </i>
    <i>
      <x v="6"/>
      <x v="11"/>
    </i>
    <i r="1">
      <x v="12"/>
    </i>
    <i r="1">
      <x v="13"/>
    </i>
    <i r="1">
      <x v="15"/>
    </i>
    <i r="1">
      <x v="28"/>
    </i>
    <i r="1">
      <x v="35"/>
    </i>
    <i r="1">
      <x v="37"/>
    </i>
    <i r="1">
      <x v="40"/>
    </i>
    <i r="1">
      <x v="41"/>
    </i>
    <i r="1">
      <x v="49"/>
    </i>
    <i r="1">
      <x v="53"/>
    </i>
    <i r="1">
      <x v="55"/>
    </i>
    <i r="1">
      <x v="57"/>
    </i>
    <i>
      <x v="7"/>
      <x v="29"/>
    </i>
    <i r="1">
      <x v="56"/>
    </i>
    <i>
      <x v="8"/>
      <x v="17"/>
    </i>
    <i r="1">
      <x v="22"/>
    </i>
    <i t="grand">
      <x/>
    </i>
  </rowItems>
  <colItems count="1">
    <i/>
  </colItems>
  <dataFields count="1">
    <dataField name="Suma de Nuevo Importe ajustado" fld="43" baseField="0" baseItem="0" numFmtId="4"/>
  </dataFields>
  <formats count="5">
    <format dxfId="14">
      <pivotArea outline="0" collapsedLevelsAreSubtotals="1" fieldPosition="0"/>
    </format>
    <format dxfId="13">
      <pivotArea grandRow="1" outline="0" collapsedLevelsAreSubtotals="1" fieldPosition="0"/>
    </format>
    <format dxfId="12">
      <pivotArea dataOnly="0" labelOnly="1" grandRow="1" outline="0" fieldPosition="0"/>
    </format>
    <format dxfId="11">
      <pivotArea field="28" type="button" dataOnly="0" labelOnly="1" outline="0" axis="axisRow" fieldPosition="0"/>
    </format>
    <format dxfId="10">
      <pivotArea field="29" type="button" dataOnly="0" labelOnly="1" outline="0" axis="axisRow" fieldPosition="1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0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8"/>
  <sheetViews>
    <sheetView tabSelected="1" workbookViewId="0">
      <selection activeCell="F10" sqref="F10"/>
    </sheetView>
  </sheetViews>
  <sheetFormatPr baseColWidth="10" defaultColWidth="14.42578125" defaultRowHeight="15" x14ac:dyDescent="0.25"/>
  <cols>
    <col min="1" max="1" width="10.140625" style="13" customWidth="1"/>
    <col min="2" max="2" width="82" style="13" customWidth="1"/>
    <col min="3" max="3" width="44" style="13" customWidth="1"/>
    <col min="4" max="4" width="15.28515625" style="13" bestFit="1" customWidth="1"/>
    <col min="5" max="5" width="14.42578125" style="13" bestFit="1" customWidth="1"/>
    <col min="6" max="26" width="10.7109375" style="13" customWidth="1"/>
    <col min="27" max="16384" width="14.42578125" style="13"/>
  </cols>
  <sheetData>
    <row r="1" spans="1:5" ht="16.5" customHeight="1" thickBot="1" x14ac:dyDescent="0.3">
      <c r="A1" s="76" t="s">
        <v>490</v>
      </c>
      <c r="B1" s="77"/>
      <c r="C1" s="78"/>
      <c r="D1" s="12"/>
    </row>
    <row r="2" spans="1:5" ht="23.25" customHeight="1" thickBot="1" x14ac:dyDescent="0.3">
      <c r="A2" s="44" t="s">
        <v>491</v>
      </c>
      <c r="B2" s="44" t="s">
        <v>492</v>
      </c>
      <c r="C2" s="44" t="s">
        <v>959</v>
      </c>
      <c r="D2" s="12"/>
    </row>
    <row r="3" spans="1:5" ht="21.75" customHeight="1" thickBot="1" x14ac:dyDescent="0.3">
      <c r="A3" s="14"/>
      <c r="B3" s="67" t="s">
        <v>493</v>
      </c>
      <c r="C3" s="69">
        <f>+C4+C49+C55+C60+C190+C214+C237+C249+C267+C278</f>
        <v>2706326154.8499999</v>
      </c>
      <c r="D3" s="64"/>
      <c r="E3" s="65"/>
    </row>
    <row r="4" spans="1:5" ht="15.75" thickBot="1" x14ac:dyDescent="0.3">
      <c r="A4" s="15">
        <v>1</v>
      </c>
      <c r="B4" s="45" t="s">
        <v>494</v>
      </c>
      <c r="C4" s="16">
        <f>805044020+30000000</f>
        <v>835044020</v>
      </c>
      <c r="D4" s="12"/>
    </row>
    <row r="5" spans="1:5" ht="15.75" thickBot="1" x14ac:dyDescent="0.3">
      <c r="A5" s="17">
        <v>1.1000000000000001</v>
      </c>
      <c r="B5" s="46" t="s">
        <v>495</v>
      </c>
      <c r="C5" s="18">
        <v>4850485</v>
      </c>
      <c r="D5" s="12"/>
    </row>
    <row r="6" spans="1:5" ht="15.75" thickBot="1" x14ac:dyDescent="0.3">
      <c r="A6" s="19" t="s">
        <v>496</v>
      </c>
      <c r="B6" s="47" t="s">
        <v>497</v>
      </c>
      <c r="C6" s="20">
        <v>4850485</v>
      </c>
      <c r="D6" s="12"/>
    </row>
    <row r="7" spans="1:5" ht="15.75" thickBot="1" x14ac:dyDescent="0.3">
      <c r="A7" s="21" t="s">
        <v>498</v>
      </c>
      <c r="B7" s="31" t="s">
        <v>499</v>
      </c>
      <c r="C7" s="22">
        <v>4900</v>
      </c>
      <c r="D7" s="12"/>
    </row>
    <row r="8" spans="1:5" ht="30.75" thickBot="1" x14ac:dyDescent="0.3">
      <c r="A8" s="21" t="s">
        <v>500</v>
      </c>
      <c r="B8" s="31" t="s">
        <v>501</v>
      </c>
      <c r="C8" s="22">
        <v>4767065</v>
      </c>
      <c r="D8" s="12"/>
    </row>
    <row r="9" spans="1:5" ht="15.75" thickBot="1" x14ac:dyDescent="0.3">
      <c r="A9" s="21" t="s">
        <v>502</v>
      </c>
      <c r="B9" s="31" t="s">
        <v>503</v>
      </c>
      <c r="C9" s="23">
        <v>0</v>
      </c>
      <c r="D9" s="12"/>
    </row>
    <row r="10" spans="1:5" ht="15.75" thickBot="1" x14ac:dyDescent="0.3">
      <c r="A10" s="21" t="s">
        <v>504</v>
      </c>
      <c r="B10" s="31" t="s">
        <v>505</v>
      </c>
      <c r="C10" s="22">
        <v>78520</v>
      </c>
      <c r="D10" s="12"/>
    </row>
    <row r="11" spans="1:5" ht="15.75" thickBot="1" x14ac:dyDescent="0.3">
      <c r="A11" s="21" t="s">
        <v>506</v>
      </c>
      <c r="B11" s="31" t="s">
        <v>507</v>
      </c>
      <c r="C11" s="23">
        <v>0</v>
      </c>
      <c r="D11" s="12"/>
    </row>
    <row r="12" spans="1:5" ht="15.75" thickBot="1" x14ac:dyDescent="0.3">
      <c r="A12" s="21" t="s">
        <v>508</v>
      </c>
      <c r="B12" s="31" t="s">
        <v>509</v>
      </c>
      <c r="C12" s="23">
        <v>0</v>
      </c>
      <c r="D12" s="12"/>
    </row>
    <row r="13" spans="1:5" ht="15.75" thickBot="1" x14ac:dyDescent="0.3">
      <c r="A13" s="21" t="s">
        <v>510</v>
      </c>
      <c r="B13" s="31" t="s">
        <v>511</v>
      </c>
      <c r="C13" s="23">
        <v>0</v>
      </c>
      <c r="D13" s="12"/>
    </row>
    <row r="14" spans="1:5" ht="15.75" thickBot="1" x14ac:dyDescent="0.3">
      <c r="A14" s="17">
        <v>1.2</v>
      </c>
      <c r="B14" s="46" t="s">
        <v>512</v>
      </c>
      <c r="C14" s="18">
        <v>768324333</v>
      </c>
      <c r="D14" s="12"/>
    </row>
    <row r="15" spans="1:5" ht="15.75" thickBot="1" x14ac:dyDescent="0.3">
      <c r="A15" s="19" t="s">
        <v>513</v>
      </c>
      <c r="B15" s="47" t="s">
        <v>514</v>
      </c>
      <c r="C15" s="54">
        <v>381218759</v>
      </c>
      <c r="D15" s="12"/>
    </row>
    <row r="16" spans="1:5" ht="15.75" thickBot="1" x14ac:dyDescent="0.3">
      <c r="A16" s="21" t="s">
        <v>515</v>
      </c>
      <c r="B16" s="53" t="s">
        <v>516</v>
      </c>
      <c r="C16" s="61">
        <v>42567954</v>
      </c>
      <c r="E16" s="52"/>
    </row>
    <row r="17" spans="1:5" ht="15.75" thickBot="1" x14ac:dyDescent="0.3">
      <c r="A17" s="21" t="s">
        <v>517</v>
      </c>
      <c r="B17" s="53" t="s">
        <v>518</v>
      </c>
      <c r="C17" s="60">
        <v>338650805</v>
      </c>
      <c r="E17" s="52"/>
    </row>
    <row r="18" spans="1:5" ht="15.75" thickBot="1" x14ac:dyDescent="0.3">
      <c r="A18" s="19" t="s">
        <v>519</v>
      </c>
      <c r="B18" s="47" t="s">
        <v>520</v>
      </c>
      <c r="C18" s="20">
        <f>+C19+C20</f>
        <v>295605263</v>
      </c>
      <c r="D18" s="12"/>
    </row>
    <row r="19" spans="1:5" ht="15.75" thickBot="1" x14ac:dyDescent="0.3">
      <c r="A19" s="21" t="s">
        <v>521</v>
      </c>
      <c r="B19" s="31" t="s">
        <v>522</v>
      </c>
      <c r="C19" s="22">
        <v>288910086</v>
      </c>
      <c r="D19" s="12"/>
    </row>
    <row r="20" spans="1:5" ht="15.75" thickBot="1" x14ac:dyDescent="0.3">
      <c r="A20" s="21" t="s">
        <v>523</v>
      </c>
      <c r="B20" s="31" t="s">
        <v>524</v>
      </c>
      <c r="C20" s="22">
        <v>6695177</v>
      </c>
      <c r="D20" s="12"/>
    </row>
    <row r="21" spans="1:5" ht="15.75" thickBot="1" x14ac:dyDescent="0.3">
      <c r="A21" s="19" t="s">
        <v>525</v>
      </c>
      <c r="B21" s="47" t="s">
        <v>526</v>
      </c>
      <c r="C21" s="20">
        <v>91500311</v>
      </c>
      <c r="D21" s="12"/>
    </row>
    <row r="22" spans="1:5" ht="15.75" thickBot="1" x14ac:dyDescent="0.3">
      <c r="A22" s="21" t="s">
        <v>527</v>
      </c>
      <c r="B22" s="31" t="s">
        <v>528</v>
      </c>
      <c r="C22" s="22">
        <v>87978138</v>
      </c>
      <c r="D22" s="12"/>
    </row>
    <row r="23" spans="1:5" ht="15.75" thickBot="1" x14ac:dyDescent="0.3">
      <c r="A23" s="21" t="s">
        <v>529</v>
      </c>
      <c r="B23" s="31" t="s">
        <v>530</v>
      </c>
      <c r="C23" s="22">
        <v>1389723</v>
      </c>
      <c r="D23" s="12"/>
    </row>
    <row r="24" spans="1:5" ht="15.75" thickBot="1" x14ac:dyDescent="0.3">
      <c r="A24" s="21" t="s">
        <v>531</v>
      </c>
      <c r="B24" s="31" t="s">
        <v>532</v>
      </c>
      <c r="C24" s="22">
        <v>2132450</v>
      </c>
      <c r="D24" s="12"/>
    </row>
    <row r="25" spans="1:5" ht="30.75" thickBot="1" x14ac:dyDescent="0.3">
      <c r="A25" s="17">
        <v>1.3</v>
      </c>
      <c r="B25" s="46" t="s">
        <v>533</v>
      </c>
      <c r="C25" s="24">
        <v>0</v>
      </c>
      <c r="D25" s="12"/>
    </row>
    <row r="26" spans="1:5" ht="15.75" thickBot="1" x14ac:dyDescent="0.3">
      <c r="A26" s="17">
        <v>1.4</v>
      </c>
      <c r="B26" s="46" t="s">
        <v>534</v>
      </c>
      <c r="C26" s="24">
        <v>0</v>
      </c>
      <c r="D26" s="12"/>
    </row>
    <row r="27" spans="1:5" ht="15.75" thickBot="1" x14ac:dyDescent="0.3">
      <c r="A27" s="17">
        <v>1.5</v>
      </c>
      <c r="B27" s="46" t="s">
        <v>535</v>
      </c>
      <c r="C27" s="24">
        <v>0</v>
      </c>
      <c r="D27" s="12"/>
    </row>
    <row r="28" spans="1:5" ht="15.75" thickBot="1" x14ac:dyDescent="0.3">
      <c r="A28" s="17">
        <v>1.6</v>
      </c>
      <c r="B28" s="46" t="s">
        <v>536</v>
      </c>
      <c r="C28" s="24">
        <v>0</v>
      </c>
      <c r="D28" s="12"/>
    </row>
    <row r="29" spans="1:5" ht="15.75" thickBot="1" x14ac:dyDescent="0.3">
      <c r="A29" s="17">
        <v>1.7</v>
      </c>
      <c r="B29" s="46" t="s">
        <v>537</v>
      </c>
      <c r="C29" s="18">
        <v>61869202</v>
      </c>
      <c r="D29" s="12"/>
    </row>
    <row r="30" spans="1:5" ht="15.75" thickBot="1" x14ac:dyDescent="0.3">
      <c r="A30" s="19" t="s">
        <v>168</v>
      </c>
      <c r="B30" s="47" t="s">
        <v>538</v>
      </c>
      <c r="C30" s="20">
        <v>16844040</v>
      </c>
      <c r="D30" s="12"/>
    </row>
    <row r="31" spans="1:5" ht="15.75" thickBot="1" x14ac:dyDescent="0.3">
      <c r="A31" s="21" t="s">
        <v>539</v>
      </c>
      <c r="B31" s="31" t="s">
        <v>540</v>
      </c>
      <c r="C31" s="22">
        <v>16844040</v>
      </c>
      <c r="D31" s="12"/>
    </row>
    <row r="32" spans="1:5" ht="15.75" thickBot="1" x14ac:dyDescent="0.3">
      <c r="A32" s="19" t="s">
        <v>57</v>
      </c>
      <c r="B32" s="47" t="s">
        <v>541</v>
      </c>
      <c r="C32" s="20">
        <v>35704825</v>
      </c>
      <c r="D32" s="12"/>
    </row>
    <row r="33" spans="1:4" ht="15.75" thickBot="1" x14ac:dyDescent="0.3">
      <c r="A33" s="21" t="s">
        <v>542</v>
      </c>
      <c r="B33" s="31" t="s">
        <v>543</v>
      </c>
      <c r="C33" s="22">
        <v>35704825</v>
      </c>
      <c r="D33" s="12"/>
    </row>
    <row r="34" spans="1:4" ht="15.75" thickBot="1" x14ac:dyDescent="0.3">
      <c r="A34" s="19" t="s">
        <v>544</v>
      </c>
      <c r="B34" s="47" t="s">
        <v>545</v>
      </c>
      <c r="C34" s="20">
        <v>1253</v>
      </c>
      <c r="D34" s="12"/>
    </row>
    <row r="35" spans="1:4" ht="15.75" thickBot="1" x14ac:dyDescent="0.3">
      <c r="A35" s="21" t="s">
        <v>546</v>
      </c>
      <c r="B35" s="31" t="s">
        <v>547</v>
      </c>
      <c r="C35" s="22">
        <v>1253</v>
      </c>
      <c r="D35" s="12"/>
    </row>
    <row r="36" spans="1:4" ht="15.75" thickBot="1" x14ac:dyDescent="0.3">
      <c r="A36" s="19" t="s">
        <v>548</v>
      </c>
      <c r="B36" s="47" t="s">
        <v>549</v>
      </c>
      <c r="C36" s="20">
        <v>8731958</v>
      </c>
      <c r="D36" s="12"/>
    </row>
    <row r="37" spans="1:4" ht="15.75" thickBot="1" x14ac:dyDescent="0.3">
      <c r="A37" s="21" t="s">
        <v>550</v>
      </c>
      <c r="B37" s="31" t="s">
        <v>551</v>
      </c>
      <c r="C37" s="22">
        <v>8731958</v>
      </c>
      <c r="D37" s="12"/>
    </row>
    <row r="38" spans="1:4" ht="15.75" thickBot="1" x14ac:dyDescent="0.3">
      <c r="A38" s="21" t="s">
        <v>552</v>
      </c>
      <c r="B38" s="31" t="s">
        <v>553</v>
      </c>
      <c r="C38" s="23">
        <v>0</v>
      </c>
      <c r="D38" s="12"/>
    </row>
    <row r="39" spans="1:4" ht="15.75" thickBot="1" x14ac:dyDescent="0.3">
      <c r="A39" s="21" t="s">
        <v>554</v>
      </c>
      <c r="B39" s="31" t="s">
        <v>555</v>
      </c>
      <c r="C39" s="23">
        <v>0</v>
      </c>
      <c r="D39" s="12"/>
    </row>
    <row r="40" spans="1:4" ht="15.75" thickBot="1" x14ac:dyDescent="0.3">
      <c r="A40" s="19" t="s">
        <v>556</v>
      </c>
      <c r="B40" s="47" t="s">
        <v>557</v>
      </c>
      <c r="C40" s="20">
        <v>587126</v>
      </c>
      <c r="D40" s="12"/>
    </row>
    <row r="41" spans="1:4" ht="15.75" thickBot="1" x14ac:dyDescent="0.3">
      <c r="A41" s="21" t="s">
        <v>558</v>
      </c>
      <c r="B41" s="31" t="s">
        <v>557</v>
      </c>
      <c r="C41" s="22">
        <v>587126</v>
      </c>
      <c r="D41" s="12"/>
    </row>
    <row r="42" spans="1:4" ht="15.75" thickBot="1" x14ac:dyDescent="0.3">
      <c r="A42" s="19" t="s">
        <v>559</v>
      </c>
      <c r="B42" s="47" t="s">
        <v>560</v>
      </c>
      <c r="C42" s="25">
        <v>0</v>
      </c>
      <c r="D42" s="12"/>
    </row>
    <row r="43" spans="1:4" ht="15.75" thickBot="1" x14ac:dyDescent="0.3">
      <c r="A43" s="21" t="s">
        <v>561</v>
      </c>
      <c r="B43" s="31" t="s">
        <v>952</v>
      </c>
      <c r="C43" s="23">
        <v>0</v>
      </c>
      <c r="D43" s="12"/>
    </row>
    <row r="44" spans="1:4" ht="15.75" thickBot="1" x14ac:dyDescent="0.3">
      <c r="A44" s="17">
        <v>1.8</v>
      </c>
      <c r="B44" s="46" t="s">
        <v>562</v>
      </c>
      <c r="C44" s="24">
        <v>0</v>
      </c>
      <c r="D44" s="12"/>
    </row>
    <row r="45" spans="1:4" ht="15.75" thickBot="1" x14ac:dyDescent="0.3">
      <c r="A45" s="21" t="s">
        <v>563</v>
      </c>
      <c r="B45" s="48" t="s">
        <v>564</v>
      </c>
      <c r="C45" s="26">
        <v>0</v>
      </c>
      <c r="D45" s="12"/>
    </row>
    <row r="46" spans="1:4" ht="15.75" thickBot="1" x14ac:dyDescent="0.3">
      <c r="A46" s="21" t="s">
        <v>565</v>
      </c>
      <c r="B46" s="31" t="s">
        <v>564</v>
      </c>
      <c r="C46" s="23">
        <v>0</v>
      </c>
      <c r="D46" s="12"/>
    </row>
    <row r="47" spans="1:4" ht="15.75" thickBot="1" x14ac:dyDescent="0.3">
      <c r="A47" s="21" t="s">
        <v>566</v>
      </c>
      <c r="B47" s="31" t="s">
        <v>567</v>
      </c>
      <c r="C47" s="23">
        <v>0</v>
      </c>
      <c r="D47" s="12"/>
    </row>
    <row r="48" spans="1:4" ht="45.75" thickBot="1" x14ac:dyDescent="0.3">
      <c r="A48" s="17">
        <v>1.9</v>
      </c>
      <c r="B48" s="46" t="s">
        <v>568</v>
      </c>
      <c r="C48" s="24">
        <v>0</v>
      </c>
      <c r="D48" s="12"/>
    </row>
    <row r="49" spans="1:4" ht="15.75" thickBot="1" x14ac:dyDescent="0.3">
      <c r="A49" s="15">
        <v>2</v>
      </c>
      <c r="B49" s="45" t="s">
        <v>569</v>
      </c>
      <c r="C49" s="27">
        <v>0</v>
      </c>
      <c r="D49" s="12"/>
    </row>
    <row r="50" spans="1:4" ht="15.75" thickBot="1" x14ac:dyDescent="0.3">
      <c r="A50" s="17">
        <v>2.1</v>
      </c>
      <c r="B50" s="46" t="s">
        <v>570</v>
      </c>
      <c r="C50" s="24">
        <v>0</v>
      </c>
      <c r="D50" s="12"/>
    </row>
    <row r="51" spans="1:4" ht="15.75" thickBot="1" x14ac:dyDescent="0.3">
      <c r="A51" s="17">
        <v>2.2000000000000002</v>
      </c>
      <c r="B51" s="46" t="s">
        <v>953</v>
      </c>
      <c r="C51" s="24">
        <v>0</v>
      </c>
      <c r="D51" s="12"/>
    </row>
    <row r="52" spans="1:4" ht="15.75" thickBot="1" x14ac:dyDescent="0.3">
      <c r="A52" s="17">
        <v>2.2999999999999998</v>
      </c>
      <c r="B52" s="46" t="s">
        <v>571</v>
      </c>
      <c r="C52" s="24">
        <v>0</v>
      </c>
      <c r="D52" s="12"/>
    </row>
    <row r="53" spans="1:4" ht="15.75" thickBot="1" x14ac:dyDescent="0.3">
      <c r="A53" s="17">
        <v>2.4</v>
      </c>
      <c r="B53" s="46" t="s">
        <v>572</v>
      </c>
      <c r="C53" s="24">
        <v>0</v>
      </c>
      <c r="D53" s="12"/>
    </row>
    <row r="54" spans="1:4" ht="15.75" thickBot="1" x14ac:dyDescent="0.3">
      <c r="A54" s="17">
        <v>2.5</v>
      </c>
      <c r="B54" s="46" t="s">
        <v>573</v>
      </c>
      <c r="C54" s="24">
        <v>0</v>
      </c>
      <c r="D54" s="12"/>
    </row>
    <row r="55" spans="1:4" ht="15.75" thickBot="1" x14ac:dyDescent="0.3">
      <c r="A55" s="15">
        <v>3</v>
      </c>
      <c r="B55" s="45" t="s">
        <v>574</v>
      </c>
      <c r="C55" s="27">
        <v>0</v>
      </c>
      <c r="D55" s="12"/>
    </row>
    <row r="56" spans="1:4" ht="15.75" thickBot="1" x14ac:dyDescent="0.3">
      <c r="A56" s="17">
        <v>3.1</v>
      </c>
      <c r="B56" s="46" t="s">
        <v>575</v>
      </c>
      <c r="C56" s="24">
        <v>0</v>
      </c>
      <c r="D56" s="12"/>
    </row>
    <row r="57" spans="1:4" ht="15.75" thickBot="1" x14ac:dyDescent="0.3">
      <c r="A57" s="28" t="s">
        <v>116</v>
      </c>
      <c r="B57" s="49" t="s">
        <v>576</v>
      </c>
      <c r="C57" s="29">
        <v>0</v>
      </c>
      <c r="D57" s="12"/>
    </row>
    <row r="58" spans="1:4" ht="15.75" thickBot="1" x14ac:dyDescent="0.3">
      <c r="A58" s="21" t="s">
        <v>577</v>
      </c>
      <c r="B58" s="31" t="s">
        <v>578</v>
      </c>
      <c r="C58" s="23">
        <v>0</v>
      </c>
      <c r="D58" s="12"/>
    </row>
    <row r="59" spans="1:4" ht="45.75" thickBot="1" x14ac:dyDescent="0.3">
      <c r="A59" s="17">
        <v>3.9</v>
      </c>
      <c r="B59" s="46" t="s">
        <v>579</v>
      </c>
      <c r="C59" s="24">
        <v>0</v>
      </c>
      <c r="D59" s="12"/>
    </row>
    <row r="60" spans="1:4" ht="15.75" thickBot="1" x14ac:dyDescent="0.3">
      <c r="A60" s="15">
        <v>4</v>
      </c>
      <c r="B60" s="45" t="s">
        <v>580</v>
      </c>
      <c r="C60" s="16">
        <f>C61+C81+C165+C172+C187</f>
        <v>613417630</v>
      </c>
      <c r="D60" s="12"/>
    </row>
    <row r="61" spans="1:4" ht="30.75" thickBot="1" x14ac:dyDescent="0.3">
      <c r="A61" s="17">
        <v>4.0999999999999996</v>
      </c>
      <c r="B61" s="46" t="s">
        <v>581</v>
      </c>
      <c r="C61" s="18">
        <v>23186896</v>
      </c>
      <c r="D61" s="12"/>
    </row>
    <row r="62" spans="1:4" ht="15.75" thickBot="1" x14ac:dyDescent="0.3">
      <c r="A62" s="19" t="s">
        <v>582</v>
      </c>
      <c r="B62" s="47" t="s">
        <v>583</v>
      </c>
      <c r="C62" s="20">
        <v>19190463</v>
      </c>
      <c r="D62" s="12"/>
    </row>
    <row r="63" spans="1:4" ht="15.75" thickBot="1" x14ac:dyDescent="0.3">
      <c r="A63" s="21" t="s">
        <v>584</v>
      </c>
      <c r="B63" s="31" t="s">
        <v>585</v>
      </c>
      <c r="C63" s="22">
        <v>161638</v>
      </c>
      <c r="D63" s="12"/>
    </row>
    <row r="64" spans="1:4" ht="15.75" thickBot="1" x14ac:dyDescent="0.3">
      <c r="A64" s="21" t="s">
        <v>586</v>
      </c>
      <c r="B64" s="31" t="s">
        <v>587</v>
      </c>
      <c r="C64" s="22">
        <v>4387380</v>
      </c>
      <c r="D64" s="12"/>
    </row>
    <row r="65" spans="1:4" ht="15.75" thickBot="1" x14ac:dyDescent="0.3">
      <c r="A65" s="21" t="s">
        <v>588</v>
      </c>
      <c r="B65" s="31" t="s">
        <v>589</v>
      </c>
      <c r="C65" s="22">
        <v>14440857</v>
      </c>
      <c r="D65" s="12"/>
    </row>
    <row r="66" spans="1:4" ht="15.75" thickBot="1" x14ac:dyDescent="0.3">
      <c r="A66" s="21" t="s">
        <v>590</v>
      </c>
      <c r="B66" s="31" t="s">
        <v>591</v>
      </c>
      <c r="C66" s="22">
        <v>140804</v>
      </c>
      <c r="D66" s="12"/>
    </row>
    <row r="67" spans="1:4" ht="15.75" thickBot="1" x14ac:dyDescent="0.3">
      <c r="A67" s="21" t="s">
        <v>592</v>
      </c>
      <c r="B67" s="31" t="s">
        <v>593</v>
      </c>
      <c r="C67" s="22">
        <v>59784</v>
      </c>
      <c r="D67" s="12"/>
    </row>
    <row r="68" spans="1:4" ht="15.75" thickBot="1" x14ac:dyDescent="0.3">
      <c r="A68" s="19" t="s">
        <v>594</v>
      </c>
      <c r="B68" s="47" t="s">
        <v>595</v>
      </c>
      <c r="C68" s="20">
        <v>1282946</v>
      </c>
      <c r="D68" s="12"/>
    </row>
    <row r="69" spans="1:4" ht="15.75" thickBot="1" x14ac:dyDescent="0.3">
      <c r="A69" s="21" t="s">
        <v>596</v>
      </c>
      <c r="B69" s="31" t="s">
        <v>597</v>
      </c>
      <c r="C69" s="22">
        <v>1282946</v>
      </c>
      <c r="D69" s="12"/>
    </row>
    <row r="70" spans="1:4" ht="15.75" thickBot="1" x14ac:dyDescent="0.3">
      <c r="A70" s="19" t="s">
        <v>598</v>
      </c>
      <c r="B70" s="47" t="s">
        <v>599</v>
      </c>
      <c r="C70" s="30">
        <v>2234226</v>
      </c>
      <c r="D70" s="12"/>
    </row>
    <row r="71" spans="1:4" ht="15.75" thickBot="1" x14ac:dyDescent="0.3">
      <c r="A71" s="21" t="s">
        <v>600</v>
      </c>
      <c r="B71" s="31" t="s">
        <v>601</v>
      </c>
      <c r="C71" s="22">
        <v>366352</v>
      </c>
      <c r="D71" s="12"/>
    </row>
    <row r="72" spans="1:4" ht="15.75" thickBot="1" x14ac:dyDescent="0.3">
      <c r="A72" s="21" t="s">
        <v>602</v>
      </c>
      <c r="B72" s="31" t="s">
        <v>603</v>
      </c>
      <c r="C72" s="22">
        <v>1853261</v>
      </c>
      <c r="D72" s="12"/>
    </row>
    <row r="73" spans="1:4" ht="15.75" thickBot="1" x14ac:dyDescent="0.3">
      <c r="A73" s="21" t="s">
        <v>604</v>
      </c>
      <c r="B73" s="31" t="s">
        <v>605</v>
      </c>
      <c r="C73" s="23">
        <v>0</v>
      </c>
      <c r="D73" s="12"/>
    </row>
    <row r="74" spans="1:4" ht="15.75" thickBot="1" x14ac:dyDescent="0.3">
      <c r="A74" s="21" t="s">
        <v>606</v>
      </c>
      <c r="B74" s="31" t="s">
        <v>607</v>
      </c>
      <c r="C74" s="22">
        <v>14613</v>
      </c>
      <c r="D74" s="12"/>
    </row>
    <row r="75" spans="1:4" ht="15.75" thickBot="1" x14ac:dyDescent="0.3">
      <c r="A75" s="19" t="s">
        <v>608</v>
      </c>
      <c r="B75" s="50" t="s">
        <v>609</v>
      </c>
      <c r="C75" s="20">
        <v>479261</v>
      </c>
      <c r="D75" s="12"/>
    </row>
    <row r="76" spans="1:4" ht="15.75" thickBot="1" x14ac:dyDescent="0.3">
      <c r="A76" s="21" t="s">
        <v>610</v>
      </c>
      <c r="B76" s="31" t="s">
        <v>611</v>
      </c>
      <c r="C76" s="22">
        <v>479261</v>
      </c>
      <c r="D76" s="12"/>
    </row>
    <row r="77" spans="1:4" ht="15.75" thickBot="1" x14ac:dyDescent="0.3">
      <c r="A77" s="21" t="s">
        <v>612</v>
      </c>
      <c r="B77" s="31" t="s">
        <v>954</v>
      </c>
      <c r="C77" s="23">
        <v>0</v>
      </c>
      <c r="D77" s="12"/>
    </row>
    <row r="78" spans="1:4" ht="15.75" thickBot="1" x14ac:dyDescent="0.3">
      <c r="A78" s="21" t="s">
        <v>613</v>
      </c>
      <c r="B78" s="31" t="s">
        <v>614</v>
      </c>
      <c r="C78" s="23">
        <v>0</v>
      </c>
      <c r="D78" s="12"/>
    </row>
    <row r="79" spans="1:4" ht="15.75" thickBot="1" x14ac:dyDescent="0.3">
      <c r="A79" s="21" t="s">
        <v>615</v>
      </c>
      <c r="B79" s="31" t="s">
        <v>616</v>
      </c>
      <c r="C79" s="23">
        <v>0</v>
      </c>
      <c r="D79" s="12"/>
    </row>
    <row r="80" spans="1:4" ht="15.75" thickBot="1" x14ac:dyDescent="0.3">
      <c r="A80" s="21" t="s">
        <v>617</v>
      </c>
      <c r="B80" s="31" t="s">
        <v>618</v>
      </c>
      <c r="C80" s="23">
        <v>0</v>
      </c>
      <c r="D80" s="12"/>
    </row>
    <row r="81" spans="1:4" ht="15.75" thickBot="1" x14ac:dyDescent="0.3">
      <c r="A81" s="17">
        <v>4.3</v>
      </c>
      <c r="B81" s="46" t="s">
        <v>619</v>
      </c>
      <c r="C81" s="18">
        <f>C82+C87+C91+C99+C104+C110+C114+C118+C123+C130+C140+C149+C153+C158</f>
        <v>539847376</v>
      </c>
      <c r="D81" s="12"/>
    </row>
    <row r="82" spans="1:4" ht="15.75" thickBot="1" x14ac:dyDescent="0.3">
      <c r="A82" s="19" t="s">
        <v>620</v>
      </c>
      <c r="B82" s="47" t="s">
        <v>621</v>
      </c>
      <c r="C82" s="20">
        <v>25380625</v>
      </c>
      <c r="D82" s="12"/>
    </row>
    <row r="83" spans="1:4" ht="15.75" thickBot="1" x14ac:dyDescent="0.3">
      <c r="A83" s="21" t="s">
        <v>622</v>
      </c>
      <c r="B83" s="31" t="s">
        <v>623</v>
      </c>
      <c r="C83" s="22">
        <v>11486500</v>
      </c>
      <c r="D83" s="12"/>
    </row>
    <row r="84" spans="1:4" ht="15.75" thickBot="1" x14ac:dyDescent="0.3">
      <c r="A84" s="21" t="s">
        <v>624</v>
      </c>
      <c r="B84" s="31" t="s">
        <v>625</v>
      </c>
      <c r="C84" s="22">
        <v>7696747</v>
      </c>
      <c r="D84" s="12"/>
    </row>
    <row r="85" spans="1:4" ht="30.75" thickBot="1" x14ac:dyDescent="0.3">
      <c r="A85" s="21" t="s">
        <v>626</v>
      </c>
      <c r="B85" s="31" t="s">
        <v>627</v>
      </c>
      <c r="C85" s="22">
        <v>1248303</v>
      </c>
      <c r="D85" s="12"/>
    </row>
    <row r="86" spans="1:4" ht="15.75" thickBot="1" x14ac:dyDescent="0.3">
      <c r="A86" s="21" t="s">
        <v>628</v>
      </c>
      <c r="B86" s="31" t="s">
        <v>629</v>
      </c>
      <c r="C86" s="22">
        <v>4949075</v>
      </c>
      <c r="D86" s="12"/>
    </row>
    <row r="87" spans="1:4" ht="15.75" thickBot="1" x14ac:dyDescent="0.3">
      <c r="A87" s="19" t="s">
        <v>630</v>
      </c>
      <c r="B87" s="47" t="s">
        <v>631</v>
      </c>
      <c r="C87" s="20">
        <v>15048098</v>
      </c>
      <c r="D87" s="12"/>
    </row>
    <row r="88" spans="1:4" ht="15.75" thickBot="1" x14ac:dyDescent="0.3">
      <c r="A88" s="21" t="s">
        <v>632</v>
      </c>
      <c r="B88" s="31" t="s">
        <v>633</v>
      </c>
      <c r="C88" s="22">
        <v>14437564</v>
      </c>
      <c r="D88" s="12"/>
    </row>
    <row r="89" spans="1:4" ht="15.75" thickBot="1" x14ac:dyDescent="0.3">
      <c r="A89" s="21" t="s">
        <v>634</v>
      </c>
      <c r="B89" s="31" t="s">
        <v>635</v>
      </c>
      <c r="C89" s="22">
        <v>610534</v>
      </c>
      <c r="D89" s="12"/>
    </row>
    <row r="90" spans="1:4" ht="15.75" thickBot="1" x14ac:dyDescent="0.3">
      <c r="A90" s="21" t="s">
        <v>636</v>
      </c>
      <c r="B90" s="31" t="s">
        <v>637</v>
      </c>
      <c r="C90" s="23">
        <v>0</v>
      </c>
      <c r="D90" s="12"/>
    </row>
    <row r="91" spans="1:4" ht="15.75" thickBot="1" x14ac:dyDescent="0.3">
      <c r="A91" s="19" t="s">
        <v>638</v>
      </c>
      <c r="B91" s="47" t="s">
        <v>639</v>
      </c>
      <c r="C91" s="20">
        <v>105753584</v>
      </c>
      <c r="D91" s="12"/>
    </row>
    <row r="92" spans="1:4" ht="15.75" thickBot="1" x14ac:dyDescent="0.3">
      <c r="A92" s="21" t="s">
        <v>640</v>
      </c>
      <c r="B92" s="31" t="s">
        <v>641</v>
      </c>
      <c r="C92" s="22">
        <v>97496554</v>
      </c>
      <c r="D92" s="12"/>
    </row>
    <row r="93" spans="1:4" ht="15.75" thickBot="1" x14ac:dyDescent="0.3">
      <c r="A93" s="21" t="s">
        <v>642</v>
      </c>
      <c r="B93" s="31" t="s">
        <v>643</v>
      </c>
      <c r="C93" s="22">
        <v>2099998</v>
      </c>
      <c r="D93" s="12"/>
    </row>
    <row r="94" spans="1:4" ht="15.75" thickBot="1" x14ac:dyDescent="0.3">
      <c r="A94" s="21" t="s">
        <v>644</v>
      </c>
      <c r="B94" s="31" t="s">
        <v>645</v>
      </c>
      <c r="C94" s="22">
        <v>446795</v>
      </c>
      <c r="D94" s="12"/>
    </row>
    <row r="95" spans="1:4" ht="15.75" thickBot="1" x14ac:dyDescent="0.3">
      <c r="A95" s="21" t="s">
        <v>646</v>
      </c>
      <c r="B95" s="31" t="s">
        <v>647</v>
      </c>
      <c r="C95" s="23">
        <v>0</v>
      </c>
      <c r="D95" s="12"/>
    </row>
    <row r="96" spans="1:4" ht="15.75" thickBot="1" x14ac:dyDescent="0.3">
      <c r="A96" s="21" t="s">
        <v>648</v>
      </c>
      <c r="B96" s="31" t="s">
        <v>649</v>
      </c>
      <c r="C96" s="23">
        <v>0</v>
      </c>
      <c r="D96" s="12"/>
    </row>
    <row r="97" spans="1:4" ht="15.75" thickBot="1" x14ac:dyDescent="0.3">
      <c r="A97" s="21" t="s">
        <v>650</v>
      </c>
      <c r="B97" s="31" t="s">
        <v>651</v>
      </c>
      <c r="C97" s="22">
        <v>5236479</v>
      </c>
      <c r="D97" s="12"/>
    </row>
    <row r="98" spans="1:4" ht="15.75" thickBot="1" x14ac:dyDescent="0.3">
      <c r="A98" s="21" t="s">
        <v>652</v>
      </c>
      <c r="B98" s="31" t="s">
        <v>653</v>
      </c>
      <c r="C98" s="22">
        <v>473758</v>
      </c>
      <c r="D98" s="12"/>
    </row>
    <row r="99" spans="1:4" ht="15.75" thickBot="1" x14ac:dyDescent="0.3">
      <c r="A99" s="19" t="s">
        <v>654</v>
      </c>
      <c r="B99" s="47" t="s">
        <v>655</v>
      </c>
      <c r="C99" s="20">
        <v>1074924</v>
      </c>
      <c r="D99" s="12"/>
    </row>
    <row r="100" spans="1:4" ht="15.75" thickBot="1" x14ac:dyDescent="0.3">
      <c r="A100" s="21" t="s">
        <v>656</v>
      </c>
      <c r="B100" s="31" t="s">
        <v>657</v>
      </c>
      <c r="C100" s="32">
        <v>722661</v>
      </c>
      <c r="D100" s="12"/>
    </row>
    <row r="101" spans="1:4" ht="15.75" thickBot="1" x14ac:dyDescent="0.3">
      <c r="A101" s="21" t="s">
        <v>658</v>
      </c>
      <c r="B101" s="31" t="s">
        <v>659</v>
      </c>
      <c r="C101" s="32">
        <v>352263</v>
      </c>
      <c r="D101" s="12"/>
    </row>
    <row r="102" spans="1:4" ht="15.75" thickBot="1" x14ac:dyDescent="0.3">
      <c r="A102" s="21" t="s">
        <v>660</v>
      </c>
      <c r="B102" s="31" t="s">
        <v>661</v>
      </c>
      <c r="C102" s="23">
        <v>0</v>
      </c>
      <c r="D102" s="12"/>
    </row>
    <row r="103" spans="1:4" ht="15.75" thickBot="1" x14ac:dyDescent="0.3">
      <c r="A103" s="21" t="s">
        <v>662</v>
      </c>
      <c r="B103" s="31" t="s">
        <v>663</v>
      </c>
      <c r="C103" s="23">
        <v>0</v>
      </c>
      <c r="D103" s="12"/>
    </row>
    <row r="104" spans="1:4" ht="15.75" thickBot="1" x14ac:dyDescent="0.3">
      <c r="A104" s="19" t="s">
        <v>664</v>
      </c>
      <c r="B104" s="47" t="s">
        <v>665</v>
      </c>
      <c r="C104" s="20">
        <v>45536680</v>
      </c>
      <c r="D104" s="12"/>
    </row>
    <row r="105" spans="1:4" ht="15.75" thickBot="1" x14ac:dyDescent="0.3">
      <c r="A105" s="21" t="s">
        <v>666</v>
      </c>
      <c r="B105" s="31" t="s">
        <v>667</v>
      </c>
      <c r="C105" s="22">
        <v>2022310</v>
      </c>
      <c r="D105" s="12"/>
    </row>
    <row r="106" spans="1:4" ht="15.75" thickBot="1" x14ac:dyDescent="0.3">
      <c r="A106" s="21" t="s">
        <v>668</v>
      </c>
      <c r="B106" s="31" t="s">
        <v>669</v>
      </c>
      <c r="C106" s="22">
        <v>43514370</v>
      </c>
      <c r="D106" s="12"/>
    </row>
    <row r="107" spans="1:4" ht="15.75" thickBot="1" x14ac:dyDescent="0.3">
      <c r="A107" s="21" t="s">
        <v>670</v>
      </c>
      <c r="B107" s="31" t="s">
        <v>671</v>
      </c>
      <c r="C107" s="23">
        <v>0</v>
      </c>
      <c r="D107" s="12"/>
    </row>
    <row r="108" spans="1:4" ht="15.75" thickBot="1" x14ac:dyDescent="0.3">
      <c r="A108" s="21" t="s">
        <v>672</v>
      </c>
      <c r="B108" s="31" t="s">
        <v>673</v>
      </c>
      <c r="C108" s="23">
        <v>0</v>
      </c>
      <c r="D108" s="12"/>
    </row>
    <row r="109" spans="1:4" ht="15.75" thickBot="1" x14ac:dyDescent="0.3">
      <c r="A109" s="21" t="s">
        <v>674</v>
      </c>
      <c r="B109" s="31" t="s">
        <v>675</v>
      </c>
      <c r="C109" s="23">
        <v>0</v>
      </c>
      <c r="D109" s="12"/>
    </row>
    <row r="110" spans="1:4" ht="15.75" thickBot="1" x14ac:dyDescent="0.3">
      <c r="A110" s="19" t="s">
        <v>676</v>
      </c>
      <c r="B110" s="47" t="s">
        <v>677</v>
      </c>
      <c r="C110" s="20">
        <v>4659954</v>
      </c>
      <c r="D110" s="12"/>
    </row>
    <row r="111" spans="1:4" ht="15.75" thickBot="1" x14ac:dyDescent="0.3">
      <c r="A111" s="21" t="s">
        <v>678</v>
      </c>
      <c r="B111" s="31" t="s">
        <v>679</v>
      </c>
      <c r="C111" s="23">
        <v>0</v>
      </c>
      <c r="D111" s="12"/>
    </row>
    <row r="112" spans="1:4" ht="15.75" thickBot="1" x14ac:dyDescent="0.3">
      <c r="A112" s="21" t="s">
        <v>680</v>
      </c>
      <c r="B112" s="31" t="s">
        <v>681</v>
      </c>
      <c r="C112" s="22">
        <v>4593120</v>
      </c>
      <c r="D112" s="12"/>
    </row>
    <row r="113" spans="1:4" ht="15.75" thickBot="1" x14ac:dyDescent="0.3">
      <c r="A113" s="21" t="s">
        <v>682</v>
      </c>
      <c r="B113" s="31" t="s">
        <v>683</v>
      </c>
      <c r="C113" s="22">
        <v>66834</v>
      </c>
      <c r="D113" s="12"/>
    </row>
    <row r="114" spans="1:4" ht="15.75" thickBot="1" x14ac:dyDescent="0.3">
      <c r="A114" s="19" t="s">
        <v>684</v>
      </c>
      <c r="B114" s="47" t="s">
        <v>685</v>
      </c>
      <c r="C114" s="33">
        <v>0</v>
      </c>
      <c r="D114" s="12"/>
    </row>
    <row r="115" spans="1:4" ht="15.75" thickBot="1" x14ac:dyDescent="0.3">
      <c r="A115" s="21" t="s">
        <v>686</v>
      </c>
      <c r="B115" s="31" t="s">
        <v>687</v>
      </c>
      <c r="C115" s="23">
        <v>0</v>
      </c>
      <c r="D115" s="12"/>
    </row>
    <row r="116" spans="1:4" ht="30.75" thickBot="1" x14ac:dyDescent="0.3">
      <c r="A116" s="21" t="s">
        <v>688</v>
      </c>
      <c r="B116" s="31" t="s">
        <v>689</v>
      </c>
      <c r="C116" s="23">
        <v>0</v>
      </c>
      <c r="D116" s="12"/>
    </row>
    <row r="117" spans="1:4" ht="30.75" thickBot="1" x14ac:dyDescent="0.3">
      <c r="A117" s="21" t="s">
        <v>690</v>
      </c>
      <c r="B117" s="31" t="s">
        <v>691</v>
      </c>
      <c r="C117" s="23">
        <v>0</v>
      </c>
      <c r="D117" s="12"/>
    </row>
    <row r="118" spans="1:4" ht="15.75" thickBot="1" x14ac:dyDescent="0.3">
      <c r="A118" s="19" t="s">
        <v>692</v>
      </c>
      <c r="B118" s="47" t="s">
        <v>693</v>
      </c>
      <c r="C118" s="20">
        <v>118836</v>
      </c>
      <c r="D118" s="12"/>
    </row>
    <row r="119" spans="1:4" ht="15.75" thickBot="1" x14ac:dyDescent="0.3">
      <c r="A119" s="21" t="s">
        <v>694</v>
      </c>
      <c r="B119" s="31" t="s">
        <v>695</v>
      </c>
      <c r="C119" s="22">
        <v>70935</v>
      </c>
      <c r="D119" s="12"/>
    </row>
    <row r="120" spans="1:4" ht="15.75" thickBot="1" x14ac:dyDescent="0.3">
      <c r="A120" s="21" t="s">
        <v>696</v>
      </c>
      <c r="B120" s="31" t="s">
        <v>697</v>
      </c>
      <c r="C120" s="23">
        <v>0</v>
      </c>
      <c r="D120" s="12"/>
    </row>
    <row r="121" spans="1:4" ht="15.75" thickBot="1" x14ac:dyDescent="0.3">
      <c r="A121" s="21" t="s">
        <v>698</v>
      </c>
      <c r="B121" s="31" t="s">
        <v>699</v>
      </c>
      <c r="C121" s="23">
        <v>0</v>
      </c>
      <c r="D121" s="12"/>
    </row>
    <row r="122" spans="1:4" ht="15.75" thickBot="1" x14ac:dyDescent="0.3">
      <c r="A122" s="21" t="s">
        <v>700</v>
      </c>
      <c r="B122" s="31" t="s">
        <v>701</v>
      </c>
      <c r="C122" s="22">
        <v>47901</v>
      </c>
      <c r="D122" s="12"/>
    </row>
    <row r="123" spans="1:4" ht="30.75" thickBot="1" x14ac:dyDescent="0.3">
      <c r="A123" s="19" t="s">
        <v>702</v>
      </c>
      <c r="B123" s="47" t="s">
        <v>703</v>
      </c>
      <c r="C123" s="20">
        <v>252801</v>
      </c>
      <c r="D123" s="12"/>
    </row>
    <row r="124" spans="1:4" ht="15.75" thickBot="1" x14ac:dyDescent="0.3">
      <c r="A124" s="21" t="s">
        <v>704</v>
      </c>
      <c r="B124" s="31" t="s">
        <v>705</v>
      </c>
      <c r="C124" s="22">
        <v>227115</v>
      </c>
      <c r="D124" s="12"/>
    </row>
    <row r="125" spans="1:4" ht="15.75" thickBot="1" x14ac:dyDescent="0.3">
      <c r="A125" s="21" t="s">
        <v>706</v>
      </c>
      <c r="B125" s="31" t="s">
        <v>707</v>
      </c>
      <c r="C125" s="23">
        <v>0</v>
      </c>
      <c r="D125" s="12"/>
    </row>
    <row r="126" spans="1:4" ht="15.75" thickBot="1" x14ac:dyDescent="0.3">
      <c r="A126" s="21" t="s">
        <v>708</v>
      </c>
      <c r="B126" s="31" t="s">
        <v>709</v>
      </c>
      <c r="C126" s="23">
        <v>0</v>
      </c>
      <c r="D126" s="12"/>
    </row>
    <row r="127" spans="1:4" ht="15.75" thickBot="1" x14ac:dyDescent="0.3">
      <c r="A127" s="21" t="s">
        <v>710</v>
      </c>
      <c r="B127" s="31" t="s">
        <v>711</v>
      </c>
      <c r="C127" s="22">
        <v>10856</v>
      </c>
      <c r="D127" s="12"/>
    </row>
    <row r="128" spans="1:4" ht="15.75" thickBot="1" x14ac:dyDescent="0.3">
      <c r="A128" s="21" t="s">
        <v>712</v>
      </c>
      <c r="B128" s="31" t="s">
        <v>713</v>
      </c>
      <c r="C128" s="22">
        <v>14604</v>
      </c>
      <c r="D128" s="12"/>
    </row>
    <row r="129" spans="1:4" ht="15.75" thickBot="1" x14ac:dyDescent="0.3">
      <c r="A129" s="21" t="s">
        <v>714</v>
      </c>
      <c r="B129" s="31" t="s">
        <v>663</v>
      </c>
      <c r="C129" s="23">
        <v>226</v>
      </c>
      <c r="D129" s="12"/>
    </row>
    <row r="130" spans="1:4" ht="15.75" thickBot="1" x14ac:dyDescent="0.3">
      <c r="A130" s="19" t="s">
        <v>715</v>
      </c>
      <c r="B130" s="47" t="s">
        <v>716</v>
      </c>
      <c r="C130" s="54">
        <f>SUM(C131:C139)</f>
        <v>305088070</v>
      </c>
      <c r="D130" s="12"/>
    </row>
    <row r="131" spans="1:4" ht="15.75" thickBot="1" x14ac:dyDescent="0.3">
      <c r="A131" s="21" t="s">
        <v>717</v>
      </c>
      <c r="B131" s="53" t="s">
        <v>718</v>
      </c>
      <c r="C131" s="61">
        <v>161241182</v>
      </c>
    </row>
    <row r="132" spans="1:4" ht="15.75" thickBot="1" x14ac:dyDescent="0.3">
      <c r="A132" s="21" t="s">
        <v>719</v>
      </c>
      <c r="B132" s="53" t="s">
        <v>720</v>
      </c>
      <c r="C132" s="59">
        <v>12504146</v>
      </c>
      <c r="D132" s="12"/>
    </row>
    <row r="133" spans="1:4" ht="15.75" thickBot="1" x14ac:dyDescent="0.3">
      <c r="A133" s="21" t="s">
        <v>721</v>
      </c>
      <c r="B133" s="53" t="s">
        <v>722</v>
      </c>
      <c r="C133" s="66">
        <v>13610811</v>
      </c>
      <c r="D133" s="12"/>
    </row>
    <row r="134" spans="1:4" ht="15.75" thickBot="1" x14ac:dyDescent="0.3">
      <c r="A134" s="21" t="s">
        <v>723</v>
      </c>
      <c r="B134" s="31" t="s">
        <v>724</v>
      </c>
      <c r="C134" s="22">
        <v>270367</v>
      </c>
      <c r="D134" s="12"/>
    </row>
    <row r="135" spans="1:4" ht="15.75" thickBot="1" x14ac:dyDescent="0.3">
      <c r="A135" s="21" t="s">
        <v>725</v>
      </c>
      <c r="B135" s="31" t="s">
        <v>726</v>
      </c>
      <c r="C135" s="22">
        <v>29626399</v>
      </c>
      <c r="D135" s="12"/>
    </row>
    <row r="136" spans="1:4" ht="15.75" thickBot="1" x14ac:dyDescent="0.3">
      <c r="A136" s="21" t="s">
        <v>727</v>
      </c>
      <c r="B136" s="31" t="s">
        <v>728</v>
      </c>
      <c r="C136" s="22">
        <v>4443960</v>
      </c>
      <c r="D136" s="12"/>
    </row>
    <row r="137" spans="1:4" ht="15.75" thickBot="1" x14ac:dyDescent="0.3">
      <c r="A137" s="21" t="s">
        <v>729</v>
      </c>
      <c r="B137" s="31" t="s">
        <v>730</v>
      </c>
      <c r="C137" s="22">
        <v>73615965</v>
      </c>
      <c r="D137" s="12"/>
    </row>
    <row r="138" spans="1:4" ht="15.75" thickBot="1" x14ac:dyDescent="0.3">
      <c r="A138" s="21" t="s">
        <v>731</v>
      </c>
      <c r="B138" s="31" t="s">
        <v>732</v>
      </c>
      <c r="C138" s="22">
        <v>9775240</v>
      </c>
      <c r="D138" s="12"/>
    </row>
    <row r="139" spans="1:4" ht="15.75" thickBot="1" x14ac:dyDescent="0.3">
      <c r="A139" s="21" t="s">
        <v>733</v>
      </c>
      <c r="B139" s="31" t="s">
        <v>734</v>
      </c>
      <c r="C139" s="23">
        <v>0</v>
      </c>
      <c r="D139" s="12"/>
    </row>
    <row r="140" spans="1:4" ht="15.75" thickBot="1" x14ac:dyDescent="0.3">
      <c r="A140" s="19" t="s">
        <v>735</v>
      </c>
      <c r="B140" s="47" t="s">
        <v>736</v>
      </c>
      <c r="C140" s="20">
        <v>2163462</v>
      </c>
      <c r="D140" s="12"/>
    </row>
    <row r="141" spans="1:4" ht="15.75" thickBot="1" x14ac:dyDescent="0.3">
      <c r="A141" s="21" t="s">
        <v>737</v>
      </c>
      <c r="B141" s="31" t="s">
        <v>738</v>
      </c>
      <c r="C141" s="22">
        <v>234052</v>
      </c>
      <c r="D141" s="12"/>
    </row>
    <row r="142" spans="1:4" ht="15.75" thickBot="1" x14ac:dyDescent="0.3">
      <c r="A142" s="21" t="s">
        <v>739</v>
      </c>
      <c r="B142" s="31" t="s">
        <v>740</v>
      </c>
      <c r="C142" s="23">
        <v>0</v>
      </c>
      <c r="D142" s="12"/>
    </row>
    <row r="143" spans="1:4" ht="15.75" thickBot="1" x14ac:dyDescent="0.3">
      <c r="A143" s="21" t="s">
        <v>741</v>
      </c>
      <c r="B143" s="31" t="s">
        <v>742</v>
      </c>
      <c r="C143" s="23">
        <v>0</v>
      </c>
      <c r="D143" s="12"/>
    </row>
    <row r="144" spans="1:4" ht="15.75" thickBot="1" x14ac:dyDescent="0.3">
      <c r="A144" s="21" t="s">
        <v>743</v>
      </c>
      <c r="B144" s="31" t="s">
        <v>744</v>
      </c>
      <c r="C144" s="23">
        <v>0</v>
      </c>
      <c r="D144" s="12"/>
    </row>
    <row r="145" spans="1:4" ht="15.75" thickBot="1" x14ac:dyDescent="0.3">
      <c r="A145" s="21" t="s">
        <v>745</v>
      </c>
      <c r="B145" s="31" t="s">
        <v>746</v>
      </c>
      <c r="C145" s="23">
        <v>0</v>
      </c>
      <c r="D145" s="12"/>
    </row>
    <row r="146" spans="1:4" ht="15.75" thickBot="1" x14ac:dyDescent="0.3">
      <c r="A146" s="21" t="s">
        <v>747</v>
      </c>
      <c r="B146" s="31" t="s">
        <v>748</v>
      </c>
      <c r="C146" s="22">
        <v>1926110</v>
      </c>
      <c r="D146" s="12"/>
    </row>
    <row r="147" spans="1:4" ht="15.75" thickBot="1" x14ac:dyDescent="0.3">
      <c r="A147" s="21" t="s">
        <v>749</v>
      </c>
      <c r="B147" s="31" t="s">
        <v>750</v>
      </c>
      <c r="C147" s="23">
        <v>0</v>
      </c>
      <c r="D147" s="12"/>
    </row>
    <row r="148" spans="1:4" ht="15.75" thickBot="1" x14ac:dyDescent="0.3">
      <c r="A148" s="21" t="s">
        <v>751</v>
      </c>
      <c r="B148" s="31" t="s">
        <v>752</v>
      </c>
      <c r="C148" s="22">
        <v>3300</v>
      </c>
      <c r="D148" s="12"/>
    </row>
    <row r="149" spans="1:4" ht="15.75" thickBot="1" x14ac:dyDescent="0.3">
      <c r="A149" s="19" t="s">
        <v>753</v>
      </c>
      <c r="B149" s="47" t="s">
        <v>754</v>
      </c>
      <c r="C149" s="20">
        <v>580010</v>
      </c>
      <c r="D149" s="12"/>
    </row>
    <row r="150" spans="1:4" ht="15.75" thickBot="1" x14ac:dyDescent="0.3">
      <c r="A150" s="21" t="s">
        <v>755</v>
      </c>
      <c r="B150" s="31" t="s">
        <v>955</v>
      </c>
      <c r="C150" s="22">
        <v>297571</v>
      </c>
      <c r="D150" s="12"/>
    </row>
    <row r="151" spans="1:4" ht="15.75" thickBot="1" x14ac:dyDescent="0.3">
      <c r="A151" s="21" t="s">
        <v>756</v>
      </c>
      <c r="B151" s="31" t="s">
        <v>757</v>
      </c>
      <c r="C151" s="32">
        <v>231092</v>
      </c>
      <c r="D151" s="12"/>
    </row>
    <row r="152" spans="1:4" ht="15.75" thickBot="1" x14ac:dyDescent="0.3">
      <c r="A152" s="21" t="s">
        <v>758</v>
      </c>
      <c r="B152" s="31" t="s">
        <v>759</v>
      </c>
      <c r="C152" s="22">
        <v>51347</v>
      </c>
      <c r="D152" s="12"/>
    </row>
    <row r="153" spans="1:4" ht="15.75" thickBot="1" x14ac:dyDescent="0.3">
      <c r="A153" s="19" t="s">
        <v>760</v>
      </c>
      <c r="B153" s="47" t="s">
        <v>761</v>
      </c>
      <c r="C153" s="20">
        <v>26732918</v>
      </c>
      <c r="D153" s="12"/>
    </row>
    <row r="154" spans="1:4" ht="15.75" thickBot="1" x14ac:dyDescent="0.3">
      <c r="A154" s="21" t="s">
        <v>762</v>
      </c>
      <c r="B154" s="31" t="s">
        <v>763</v>
      </c>
      <c r="C154" s="32">
        <v>21149386</v>
      </c>
      <c r="D154" s="12"/>
    </row>
    <row r="155" spans="1:4" ht="15.75" thickBot="1" x14ac:dyDescent="0.3">
      <c r="A155" s="21" t="s">
        <v>764</v>
      </c>
      <c r="B155" s="31" t="s">
        <v>765</v>
      </c>
      <c r="C155" s="22">
        <v>330566</v>
      </c>
      <c r="D155" s="12"/>
    </row>
    <row r="156" spans="1:4" ht="15.75" thickBot="1" x14ac:dyDescent="0.3">
      <c r="A156" s="21" t="s">
        <v>766</v>
      </c>
      <c r="B156" s="31" t="s">
        <v>767</v>
      </c>
      <c r="C156" s="22">
        <v>1224512</v>
      </c>
      <c r="D156" s="12"/>
    </row>
    <row r="157" spans="1:4" ht="15.75" thickBot="1" x14ac:dyDescent="0.3">
      <c r="A157" s="21" t="s">
        <v>768</v>
      </c>
      <c r="B157" s="31" t="s">
        <v>769</v>
      </c>
      <c r="C157" s="22">
        <v>4028454</v>
      </c>
      <c r="D157" s="12"/>
    </row>
    <row r="158" spans="1:4" ht="15.75" thickBot="1" x14ac:dyDescent="0.3">
      <c r="A158" s="19" t="s">
        <v>770</v>
      </c>
      <c r="B158" s="47" t="s">
        <v>771</v>
      </c>
      <c r="C158" s="20">
        <v>7457414</v>
      </c>
      <c r="D158" s="12"/>
    </row>
    <row r="159" spans="1:4" ht="15.75" thickBot="1" x14ac:dyDescent="0.3">
      <c r="A159" s="21" t="s">
        <v>772</v>
      </c>
      <c r="B159" s="31" t="s">
        <v>773</v>
      </c>
      <c r="C159" s="22">
        <v>26309</v>
      </c>
      <c r="D159" s="12"/>
    </row>
    <row r="160" spans="1:4" ht="15.75" thickBot="1" x14ac:dyDescent="0.3">
      <c r="A160" s="21" t="s">
        <v>774</v>
      </c>
      <c r="B160" s="31" t="s">
        <v>775</v>
      </c>
      <c r="C160" s="22">
        <v>304673</v>
      </c>
      <c r="D160" s="12"/>
    </row>
    <row r="161" spans="1:4" ht="15.75" thickBot="1" x14ac:dyDescent="0.3">
      <c r="A161" s="21" t="s">
        <v>776</v>
      </c>
      <c r="B161" s="31" t="s">
        <v>777</v>
      </c>
      <c r="C161" s="22">
        <v>7713</v>
      </c>
      <c r="D161" s="12"/>
    </row>
    <row r="162" spans="1:4" ht="15.75" thickBot="1" x14ac:dyDescent="0.3">
      <c r="A162" s="21" t="s">
        <v>778</v>
      </c>
      <c r="B162" s="31" t="s">
        <v>779</v>
      </c>
      <c r="C162" s="23">
        <v>0</v>
      </c>
      <c r="D162" s="12"/>
    </row>
    <row r="163" spans="1:4" ht="15.75" thickBot="1" x14ac:dyDescent="0.3">
      <c r="A163" s="21" t="s">
        <v>780</v>
      </c>
      <c r="B163" s="31" t="s">
        <v>781</v>
      </c>
      <c r="C163" s="22">
        <v>3119249</v>
      </c>
      <c r="D163" s="12"/>
    </row>
    <row r="164" spans="1:4" ht="15.75" thickBot="1" x14ac:dyDescent="0.3">
      <c r="A164" s="21" t="s">
        <v>782</v>
      </c>
      <c r="B164" s="31" t="s">
        <v>783</v>
      </c>
      <c r="C164" s="22">
        <v>3999470</v>
      </c>
      <c r="D164" s="12"/>
    </row>
    <row r="165" spans="1:4" ht="15.75" thickBot="1" x14ac:dyDescent="0.3">
      <c r="A165" s="17">
        <v>4.4000000000000004</v>
      </c>
      <c r="B165" s="46" t="s">
        <v>784</v>
      </c>
      <c r="C165" s="18">
        <v>11030614</v>
      </c>
      <c r="D165" s="12"/>
    </row>
    <row r="166" spans="1:4" ht="15.75" thickBot="1" x14ac:dyDescent="0.3">
      <c r="A166" s="19" t="s">
        <v>785</v>
      </c>
      <c r="B166" s="47" t="s">
        <v>786</v>
      </c>
      <c r="C166" s="20">
        <v>11030614</v>
      </c>
      <c r="D166" s="12"/>
    </row>
    <row r="167" spans="1:4" ht="15.75" thickBot="1" x14ac:dyDescent="0.3">
      <c r="A167" s="21" t="s">
        <v>787</v>
      </c>
      <c r="B167" s="31" t="s">
        <v>788</v>
      </c>
      <c r="C167" s="22">
        <v>635774</v>
      </c>
      <c r="D167" s="12"/>
    </row>
    <row r="168" spans="1:4" ht="15.75" thickBot="1" x14ac:dyDescent="0.3">
      <c r="A168" s="21" t="s">
        <v>789</v>
      </c>
      <c r="B168" s="31" t="s">
        <v>790</v>
      </c>
      <c r="C168" s="22">
        <v>814089</v>
      </c>
      <c r="D168" s="12"/>
    </row>
    <row r="169" spans="1:4" ht="15.75" thickBot="1" x14ac:dyDescent="0.3">
      <c r="A169" s="21" t="s">
        <v>791</v>
      </c>
      <c r="B169" s="31" t="s">
        <v>792</v>
      </c>
      <c r="C169" s="23">
        <v>0</v>
      </c>
      <c r="D169" s="12"/>
    </row>
    <row r="170" spans="1:4" ht="15.75" thickBot="1" x14ac:dyDescent="0.3">
      <c r="A170" s="21" t="s">
        <v>793</v>
      </c>
      <c r="B170" s="31" t="s">
        <v>794</v>
      </c>
      <c r="C170" s="22">
        <v>9580751</v>
      </c>
      <c r="D170" s="12"/>
    </row>
    <row r="171" spans="1:4" ht="15.75" thickBot="1" x14ac:dyDescent="0.3">
      <c r="A171" s="21" t="s">
        <v>795</v>
      </c>
      <c r="B171" s="31" t="s">
        <v>796</v>
      </c>
      <c r="C171" s="23">
        <v>0</v>
      </c>
      <c r="D171" s="12"/>
    </row>
    <row r="172" spans="1:4" ht="15.75" thickBot="1" x14ac:dyDescent="0.3">
      <c r="A172" s="17">
        <v>4.5</v>
      </c>
      <c r="B172" s="46" t="s">
        <v>797</v>
      </c>
      <c r="C172" s="18">
        <v>39352744</v>
      </c>
      <c r="D172" s="12"/>
    </row>
    <row r="173" spans="1:4" ht="15.75" thickBot="1" x14ac:dyDescent="0.3">
      <c r="A173" s="19" t="s">
        <v>798</v>
      </c>
      <c r="B173" s="47" t="s">
        <v>538</v>
      </c>
      <c r="C173" s="20">
        <v>13087194</v>
      </c>
      <c r="D173" s="12"/>
    </row>
    <row r="174" spans="1:4" ht="15.75" thickBot="1" x14ac:dyDescent="0.3">
      <c r="A174" s="21" t="s">
        <v>799</v>
      </c>
      <c r="B174" s="31" t="s">
        <v>540</v>
      </c>
      <c r="C174" s="22">
        <v>13087194</v>
      </c>
      <c r="D174" s="12"/>
    </row>
    <row r="175" spans="1:4" ht="15.75" thickBot="1" x14ac:dyDescent="0.3">
      <c r="A175" s="19" t="s">
        <v>800</v>
      </c>
      <c r="B175" s="47" t="s">
        <v>541</v>
      </c>
      <c r="C175" s="20">
        <v>23012075</v>
      </c>
      <c r="D175" s="12"/>
    </row>
    <row r="176" spans="1:4" ht="15.75" thickBot="1" x14ac:dyDescent="0.3">
      <c r="A176" s="21" t="s">
        <v>801</v>
      </c>
      <c r="B176" s="31" t="s">
        <v>543</v>
      </c>
      <c r="C176" s="22">
        <v>23012075</v>
      </c>
      <c r="D176" s="12"/>
    </row>
    <row r="177" spans="1:4" ht="15.75" thickBot="1" x14ac:dyDescent="0.3">
      <c r="A177" s="19" t="s">
        <v>802</v>
      </c>
      <c r="B177" s="47" t="s">
        <v>545</v>
      </c>
      <c r="C177" s="20">
        <v>1442897</v>
      </c>
      <c r="D177" s="12"/>
    </row>
    <row r="178" spans="1:4" ht="15.75" thickBot="1" x14ac:dyDescent="0.3">
      <c r="A178" s="21" t="s">
        <v>803</v>
      </c>
      <c r="B178" s="31" t="s">
        <v>547</v>
      </c>
      <c r="C178" s="22">
        <v>1442897</v>
      </c>
      <c r="D178" s="12"/>
    </row>
    <row r="179" spans="1:4" ht="15.75" thickBot="1" x14ac:dyDescent="0.3">
      <c r="A179" s="19" t="s">
        <v>804</v>
      </c>
      <c r="B179" s="47" t="s">
        <v>549</v>
      </c>
      <c r="C179" s="20">
        <v>1612322</v>
      </c>
      <c r="D179" s="12"/>
    </row>
    <row r="180" spans="1:4" ht="15.75" thickBot="1" x14ac:dyDescent="0.3">
      <c r="A180" s="21" t="s">
        <v>805</v>
      </c>
      <c r="B180" s="31" t="s">
        <v>551</v>
      </c>
      <c r="C180" s="22">
        <v>1612322</v>
      </c>
      <c r="D180" s="12"/>
    </row>
    <row r="181" spans="1:4" ht="15.75" thickBot="1" x14ac:dyDescent="0.3">
      <c r="A181" s="21" t="s">
        <v>806</v>
      </c>
      <c r="B181" s="31" t="s">
        <v>553</v>
      </c>
      <c r="C181" s="23">
        <v>0</v>
      </c>
      <c r="D181" s="12"/>
    </row>
    <row r="182" spans="1:4" ht="15.75" thickBot="1" x14ac:dyDescent="0.3">
      <c r="A182" s="21" t="s">
        <v>807</v>
      </c>
      <c r="B182" s="31" t="s">
        <v>555</v>
      </c>
      <c r="C182" s="23">
        <v>0</v>
      </c>
      <c r="D182" s="12"/>
    </row>
    <row r="183" spans="1:4" ht="15.75" thickBot="1" x14ac:dyDescent="0.3">
      <c r="A183" s="19" t="s">
        <v>808</v>
      </c>
      <c r="B183" s="47" t="s">
        <v>557</v>
      </c>
      <c r="C183" s="20">
        <v>198256</v>
      </c>
      <c r="D183" s="12"/>
    </row>
    <row r="184" spans="1:4" ht="15.75" thickBot="1" x14ac:dyDescent="0.3">
      <c r="A184" s="21" t="s">
        <v>809</v>
      </c>
      <c r="B184" s="31" t="s">
        <v>557</v>
      </c>
      <c r="C184" s="22">
        <v>198256</v>
      </c>
      <c r="D184" s="12"/>
    </row>
    <row r="185" spans="1:4" ht="15.75" thickBot="1" x14ac:dyDescent="0.3">
      <c r="A185" s="19" t="s">
        <v>810</v>
      </c>
      <c r="B185" s="47" t="s">
        <v>560</v>
      </c>
      <c r="C185" s="25">
        <v>0</v>
      </c>
      <c r="D185" s="12"/>
    </row>
    <row r="186" spans="1:4" ht="15.75" thickBot="1" x14ac:dyDescent="0.3">
      <c r="A186" s="21" t="s">
        <v>811</v>
      </c>
      <c r="B186" s="31" t="s">
        <v>952</v>
      </c>
      <c r="C186" s="23">
        <v>0</v>
      </c>
      <c r="D186" s="12"/>
    </row>
    <row r="187" spans="1:4" ht="45.75" thickBot="1" x14ac:dyDescent="0.3">
      <c r="A187" s="17">
        <v>4.9000000000000004</v>
      </c>
      <c r="B187" s="46" t="s">
        <v>812</v>
      </c>
      <c r="C187" s="24">
        <v>0</v>
      </c>
      <c r="D187" s="12"/>
    </row>
    <row r="188" spans="1:4" ht="30.75" thickBot="1" x14ac:dyDescent="0.3">
      <c r="A188" s="19" t="s">
        <v>813</v>
      </c>
      <c r="B188" s="47" t="s">
        <v>814</v>
      </c>
      <c r="C188" s="25">
        <v>0</v>
      </c>
      <c r="D188" s="12"/>
    </row>
    <row r="189" spans="1:4" ht="30.75" thickBot="1" x14ac:dyDescent="0.3">
      <c r="A189" s="34" t="s">
        <v>815</v>
      </c>
      <c r="B189" s="51" t="s">
        <v>816</v>
      </c>
      <c r="C189" s="35">
        <v>0</v>
      </c>
      <c r="D189" s="12"/>
    </row>
    <row r="190" spans="1:4" ht="15.75" thickBot="1" x14ac:dyDescent="0.3">
      <c r="A190" s="15">
        <v>5</v>
      </c>
      <c r="B190" s="45" t="s">
        <v>817</v>
      </c>
      <c r="C190" s="16">
        <v>25537866</v>
      </c>
      <c r="D190" s="12"/>
    </row>
    <row r="191" spans="1:4" ht="15.75" thickBot="1" x14ac:dyDescent="0.3">
      <c r="A191" s="17">
        <v>5.0999999999999996</v>
      </c>
      <c r="B191" s="46" t="s">
        <v>817</v>
      </c>
      <c r="C191" s="18">
        <v>25537866</v>
      </c>
      <c r="D191" s="12"/>
    </row>
    <row r="192" spans="1:4" ht="15.75" thickBot="1" x14ac:dyDescent="0.3">
      <c r="A192" s="19" t="s">
        <v>818</v>
      </c>
      <c r="B192" s="47" t="s">
        <v>956</v>
      </c>
      <c r="C192" s="30">
        <v>607951</v>
      </c>
      <c r="D192" s="12"/>
    </row>
    <row r="193" spans="1:4" ht="15.75" thickBot="1" x14ac:dyDescent="0.3">
      <c r="A193" s="21" t="s">
        <v>819</v>
      </c>
      <c r="B193" s="31" t="s">
        <v>611</v>
      </c>
      <c r="C193" s="23">
        <v>0</v>
      </c>
      <c r="D193" s="12"/>
    </row>
    <row r="194" spans="1:4" ht="15.75" thickBot="1" x14ac:dyDescent="0.3">
      <c r="A194" s="21" t="s">
        <v>820</v>
      </c>
      <c r="B194" s="31" t="s">
        <v>954</v>
      </c>
      <c r="C194" s="23">
        <v>0</v>
      </c>
      <c r="D194" s="12"/>
    </row>
    <row r="195" spans="1:4" ht="15.75" thickBot="1" x14ac:dyDescent="0.3">
      <c r="A195" s="21" t="s">
        <v>821</v>
      </c>
      <c r="B195" s="31" t="s">
        <v>614</v>
      </c>
      <c r="C195" s="23">
        <v>0</v>
      </c>
      <c r="D195" s="12"/>
    </row>
    <row r="196" spans="1:4" ht="15.75" thickBot="1" x14ac:dyDescent="0.3">
      <c r="A196" s="21" t="s">
        <v>822</v>
      </c>
      <c r="B196" s="31" t="s">
        <v>616</v>
      </c>
      <c r="C196" s="23">
        <v>0</v>
      </c>
      <c r="D196" s="12"/>
    </row>
    <row r="197" spans="1:4" ht="15.75" thickBot="1" x14ac:dyDescent="0.3">
      <c r="A197" s="21" t="s">
        <v>823</v>
      </c>
      <c r="B197" s="31" t="s">
        <v>618</v>
      </c>
      <c r="C197" s="22">
        <v>607951</v>
      </c>
      <c r="D197" s="12"/>
    </row>
    <row r="198" spans="1:4" ht="15.75" thickBot="1" x14ac:dyDescent="0.3">
      <c r="A198" s="28" t="s">
        <v>824</v>
      </c>
      <c r="B198" s="49" t="s">
        <v>825</v>
      </c>
      <c r="C198" s="29">
        <v>0</v>
      </c>
      <c r="D198" s="12"/>
    </row>
    <row r="199" spans="1:4" ht="15.75" thickBot="1" x14ac:dyDescent="0.3">
      <c r="A199" s="21" t="s">
        <v>826</v>
      </c>
      <c r="B199" s="31" t="s">
        <v>601</v>
      </c>
      <c r="C199" s="23">
        <v>0</v>
      </c>
      <c r="D199" s="12"/>
    </row>
    <row r="200" spans="1:4" ht="15.75" thickBot="1" x14ac:dyDescent="0.3">
      <c r="A200" s="21" t="s">
        <v>827</v>
      </c>
      <c r="B200" s="31" t="s">
        <v>603</v>
      </c>
      <c r="C200" s="23">
        <v>0</v>
      </c>
      <c r="D200" s="12"/>
    </row>
    <row r="201" spans="1:4" ht="15.75" thickBot="1" x14ac:dyDescent="0.3">
      <c r="A201" s="21" t="s">
        <v>828</v>
      </c>
      <c r="B201" s="31" t="s">
        <v>605</v>
      </c>
      <c r="C201" s="23">
        <v>0</v>
      </c>
      <c r="D201" s="12"/>
    </row>
    <row r="202" spans="1:4" ht="15.75" thickBot="1" x14ac:dyDescent="0.3">
      <c r="A202" s="21" t="s">
        <v>829</v>
      </c>
      <c r="B202" s="31" t="s">
        <v>607</v>
      </c>
      <c r="C202" s="23">
        <v>0</v>
      </c>
      <c r="D202" s="12"/>
    </row>
    <row r="203" spans="1:4" ht="15.75" thickBot="1" x14ac:dyDescent="0.3">
      <c r="A203" s="28" t="s">
        <v>830</v>
      </c>
      <c r="B203" s="49" t="s">
        <v>831</v>
      </c>
      <c r="C203" s="36">
        <v>24929915</v>
      </c>
      <c r="D203" s="12"/>
    </row>
    <row r="204" spans="1:4" ht="15.75" thickBot="1" x14ac:dyDescent="0.3">
      <c r="A204" s="21" t="s">
        <v>832</v>
      </c>
      <c r="B204" s="31" t="s">
        <v>833</v>
      </c>
      <c r="C204" s="22">
        <v>10447222</v>
      </c>
      <c r="D204" s="12"/>
    </row>
    <row r="205" spans="1:4" ht="15.75" thickBot="1" x14ac:dyDescent="0.3">
      <c r="A205" s="21" t="s">
        <v>834</v>
      </c>
      <c r="B205" s="31" t="s">
        <v>835</v>
      </c>
      <c r="C205" s="22">
        <v>187688</v>
      </c>
      <c r="D205" s="12"/>
    </row>
    <row r="206" spans="1:4" ht="15.75" thickBot="1" x14ac:dyDescent="0.3">
      <c r="A206" s="21" t="s">
        <v>836</v>
      </c>
      <c r="B206" s="31" t="s">
        <v>837</v>
      </c>
      <c r="C206" s="23">
        <v>0</v>
      </c>
      <c r="D206" s="12"/>
    </row>
    <row r="207" spans="1:4" ht="15.75" thickBot="1" x14ac:dyDescent="0.3">
      <c r="A207" s="21" t="s">
        <v>838</v>
      </c>
      <c r="B207" s="31" t="s">
        <v>839</v>
      </c>
      <c r="C207" s="23">
        <v>0</v>
      </c>
      <c r="D207" s="12"/>
    </row>
    <row r="208" spans="1:4" ht="15.75" thickBot="1" x14ac:dyDescent="0.3">
      <c r="A208" s="21" t="s">
        <v>840</v>
      </c>
      <c r="B208" s="31" t="s">
        <v>841</v>
      </c>
      <c r="C208" s="23">
        <v>0</v>
      </c>
      <c r="D208" s="12"/>
    </row>
    <row r="209" spans="1:5" ht="15.75" thickBot="1" x14ac:dyDescent="0.3">
      <c r="A209" s="21" t="s">
        <v>842</v>
      </c>
      <c r="B209" s="31" t="s">
        <v>843</v>
      </c>
      <c r="C209" s="23">
        <v>0</v>
      </c>
      <c r="D209" s="12"/>
    </row>
    <row r="210" spans="1:5" ht="15.75" thickBot="1" x14ac:dyDescent="0.3">
      <c r="A210" s="21" t="s">
        <v>844</v>
      </c>
      <c r="B210" s="31" t="s">
        <v>845</v>
      </c>
      <c r="C210" s="23">
        <v>0</v>
      </c>
      <c r="D210" s="12"/>
    </row>
    <row r="211" spans="1:5" ht="15.75" thickBot="1" x14ac:dyDescent="0.3">
      <c r="A211" s="21" t="s">
        <v>846</v>
      </c>
      <c r="B211" s="31" t="s">
        <v>847</v>
      </c>
      <c r="C211" s="22">
        <v>26207</v>
      </c>
      <c r="D211" s="12"/>
    </row>
    <row r="212" spans="1:5" ht="15.75" thickBot="1" x14ac:dyDescent="0.3">
      <c r="A212" s="21" t="s">
        <v>848</v>
      </c>
      <c r="B212" s="31" t="s">
        <v>849</v>
      </c>
      <c r="C212" s="22">
        <v>14268798</v>
      </c>
      <c r="D212" s="12"/>
    </row>
    <row r="213" spans="1:5" ht="45.75" thickBot="1" x14ac:dyDescent="0.3">
      <c r="A213" s="17">
        <v>5.9</v>
      </c>
      <c r="B213" s="46" t="s">
        <v>850</v>
      </c>
      <c r="C213" s="24">
        <v>0</v>
      </c>
      <c r="D213" s="12"/>
    </row>
    <row r="214" spans="1:5" ht="15.75" thickBot="1" x14ac:dyDescent="0.3">
      <c r="A214" s="15">
        <v>6</v>
      </c>
      <c r="B214" s="45" t="s">
        <v>851</v>
      </c>
      <c r="C214" s="16">
        <f>C215+C232+C233+C236</f>
        <v>56587714.869999997</v>
      </c>
      <c r="D214" s="12"/>
    </row>
    <row r="215" spans="1:5" ht="15.75" thickBot="1" x14ac:dyDescent="0.3">
      <c r="A215" s="17">
        <v>6.1</v>
      </c>
      <c r="B215" s="46" t="s">
        <v>851</v>
      </c>
      <c r="C215" s="18">
        <f>+C218+C220+C230+C222</f>
        <v>50703411.869999997</v>
      </c>
      <c r="D215" s="12"/>
    </row>
    <row r="216" spans="1:5" ht="15.75" thickBot="1" x14ac:dyDescent="0.3">
      <c r="A216" s="28" t="s">
        <v>852</v>
      </c>
      <c r="B216" s="49" t="s">
        <v>853</v>
      </c>
      <c r="C216" s="37">
        <v>0</v>
      </c>
      <c r="D216" s="12"/>
    </row>
    <row r="217" spans="1:5" ht="15.75" thickBot="1" x14ac:dyDescent="0.3">
      <c r="A217" s="21" t="s">
        <v>854</v>
      </c>
      <c r="B217" s="31" t="s">
        <v>855</v>
      </c>
      <c r="C217" s="23">
        <v>0</v>
      </c>
      <c r="D217" s="12"/>
    </row>
    <row r="218" spans="1:5" ht="15.75" thickBot="1" x14ac:dyDescent="0.3">
      <c r="A218" s="28" t="s">
        <v>856</v>
      </c>
      <c r="B218" s="49" t="s">
        <v>541</v>
      </c>
      <c r="C218" s="38">
        <v>14091614</v>
      </c>
      <c r="D218" s="12"/>
    </row>
    <row r="219" spans="1:5" ht="15.75" thickBot="1" x14ac:dyDescent="0.3">
      <c r="A219" s="21" t="s">
        <v>857</v>
      </c>
      <c r="B219" s="31" t="s">
        <v>543</v>
      </c>
      <c r="C219" s="22">
        <v>14091614</v>
      </c>
      <c r="D219" s="12"/>
    </row>
    <row r="220" spans="1:5" ht="15.75" thickBot="1" x14ac:dyDescent="0.3">
      <c r="A220" s="28" t="s">
        <v>858</v>
      </c>
      <c r="B220" s="49" t="s">
        <v>859</v>
      </c>
      <c r="C220" s="38">
        <v>1179153</v>
      </c>
      <c r="D220" s="12"/>
    </row>
    <row r="221" spans="1:5" ht="15.75" thickBot="1" x14ac:dyDescent="0.3">
      <c r="A221" s="21" t="s">
        <v>860</v>
      </c>
      <c r="B221" s="31" t="s">
        <v>859</v>
      </c>
      <c r="C221" s="22">
        <v>1179153</v>
      </c>
      <c r="D221" s="12"/>
    </row>
    <row r="222" spans="1:5" ht="15.75" thickBot="1" x14ac:dyDescent="0.3">
      <c r="A222" s="28" t="s">
        <v>861</v>
      </c>
      <c r="B222" s="49" t="s">
        <v>862</v>
      </c>
      <c r="C222" s="37">
        <f>+C223</f>
        <v>2918837.87</v>
      </c>
      <c r="D222" s="12"/>
    </row>
    <row r="223" spans="1:5" ht="15.75" thickBot="1" x14ac:dyDescent="0.3">
      <c r="A223" s="21" t="s">
        <v>863</v>
      </c>
      <c r="B223" s="31" t="s">
        <v>862</v>
      </c>
      <c r="C223" s="55">
        <v>2918837.87</v>
      </c>
      <c r="D223" s="12"/>
      <c r="E223" s="13">
        <v>2918837.87</v>
      </c>
    </row>
    <row r="224" spans="1:5" ht="15.75" thickBot="1" x14ac:dyDescent="0.3">
      <c r="A224" s="28" t="s">
        <v>864</v>
      </c>
      <c r="B224" s="49" t="s">
        <v>865</v>
      </c>
      <c r="C224" s="37">
        <v>0</v>
      </c>
      <c r="D224" s="12"/>
    </row>
    <row r="225" spans="1:4" ht="15.75" thickBot="1" x14ac:dyDescent="0.3">
      <c r="A225" s="21" t="s">
        <v>866</v>
      </c>
      <c r="B225" s="31" t="s">
        <v>867</v>
      </c>
      <c r="C225" s="23">
        <v>0</v>
      </c>
      <c r="D225" s="12"/>
    </row>
    <row r="226" spans="1:4" ht="15.75" thickBot="1" x14ac:dyDescent="0.3">
      <c r="A226" s="28" t="s">
        <v>868</v>
      </c>
      <c r="B226" s="49" t="s">
        <v>869</v>
      </c>
      <c r="C226" s="37">
        <v>0</v>
      </c>
      <c r="D226" s="12"/>
    </row>
    <row r="227" spans="1:4" ht="15.75" thickBot="1" x14ac:dyDescent="0.3">
      <c r="A227" s="21" t="s">
        <v>870</v>
      </c>
      <c r="B227" s="31" t="s">
        <v>869</v>
      </c>
      <c r="C227" s="23">
        <v>0</v>
      </c>
      <c r="D227" s="12"/>
    </row>
    <row r="228" spans="1:4" ht="15.75" thickBot="1" x14ac:dyDescent="0.3">
      <c r="A228" s="28" t="s">
        <v>871</v>
      </c>
      <c r="B228" s="49" t="s">
        <v>872</v>
      </c>
      <c r="C228" s="37">
        <v>0</v>
      </c>
      <c r="D228" s="12"/>
    </row>
    <row r="229" spans="1:4" ht="15.75" thickBot="1" x14ac:dyDescent="0.3">
      <c r="A229" s="21" t="s">
        <v>873</v>
      </c>
      <c r="B229" s="31" t="s">
        <v>872</v>
      </c>
      <c r="C229" s="23">
        <v>0</v>
      </c>
      <c r="D229" s="12"/>
    </row>
    <row r="230" spans="1:4" ht="15.75" thickBot="1" x14ac:dyDescent="0.3">
      <c r="A230" s="28" t="s">
        <v>874</v>
      </c>
      <c r="B230" s="49" t="s">
        <v>875</v>
      </c>
      <c r="C230" s="38">
        <v>32513807</v>
      </c>
      <c r="D230" s="12"/>
    </row>
    <row r="231" spans="1:4" ht="15.75" thickBot="1" x14ac:dyDescent="0.3">
      <c r="A231" s="21" t="s">
        <v>876</v>
      </c>
      <c r="B231" s="31" t="s">
        <v>957</v>
      </c>
      <c r="C231" s="22">
        <v>32513807</v>
      </c>
      <c r="D231" s="12"/>
    </row>
    <row r="232" spans="1:4" ht="15.75" thickBot="1" x14ac:dyDescent="0.3">
      <c r="A232" s="17">
        <v>6.2</v>
      </c>
      <c r="B232" s="46" t="s">
        <v>877</v>
      </c>
      <c r="C232" s="39">
        <v>0</v>
      </c>
      <c r="D232" s="12"/>
    </row>
    <row r="233" spans="1:4" ht="15.75" thickBot="1" x14ac:dyDescent="0.3">
      <c r="A233" s="17">
        <v>6.3</v>
      </c>
      <c r="B233" s="46" t="s">
        <v>878</v>
      </c>
      <c r="C233" s="40">
        <v>5884303</v>
      </c>
      <c r="D233" s="12"/>
    </row>
    <row r="234" spans="1:4" ht="15.75" thickBot="1" x14ac:dyDescent="0.3">
      <c r="A234" s="21" t="s">
        <v>879</v>
      </c>
      <c r="B234" s="48" t="s">
        <v>560</v>
      </c>
      <c r="C234" s="41">
        <v>5884303</v>
      </c>
      <c r="D234" s="12"/>
    </row>
    <row r="235" spans="1:4" ht="15.75" thickBot="1" x14ac:dyDescent="0.3">
      <c r="A235" s="21" t="s">
        <v>880</v>
      </c>
      <c r="B235" s="31" t="s">
        <v>952</v>
      </c>
      <c r="C235" s="22">
        <v>5884303</v>
      </c>
      <c r="D235" s="12"/>
    </row>
    <row r="236" spans="1:4" ht="45.75" thickBot="1" x14ac:dyDescent="0.3">
      <c r="A236" s="17">
        <v>6.9</v>
      </c>
      <c r="B236" s="46" t="s">
        <v>881</v>
      </c>
      <c r="C236" s="24">
        <v>0</v>
      </c>
      <c r="D236" s="12"/>
    </row>
    <row r="237" spans="1:4" ht="30.75" thickBot="1" x14ac:dyDescent="0.3">
      <c r="A237" s="15">
        <v>7</v>
      </c>
      <c r="B237" s="45" t="s">
        <v>882</v>
      </c>
      <c r="C237" s="42">
        <v>0</v>
      </c>
      <c r="D237" s="12"/>
    </row>
    <row r="238" spans="1:4" ht="30.75" thickBot="1" x14ac:dyDescent="0.3">
      <c r="A238" s="17">
        <v>7.1</v>
      </c>
      <c r="B238" s="46" t="s">
        <v>883</v>
      </c>
      <c r="C238" s="24">
        <v>0</v>
      </c>
      <c r="D238" s="12"/>
    </row>
    <row r="239" spans="1:4" ht="30.75" thickBot="1" x14ac:dyDescent="0.3">
      <c r="A239" s="17">
        <v>7.2</v>
      </c>
      <c r="B239" s="46" t="s">
        <v>884</v>
      </c>
      <c r="C239" s="24">
        <v>0</v>
      </c>
      <c r="D239" s="12"/>
    </row>
    <row r="240" spans="1:4" ht="45.75" thickBot="1" x14ac:dyDescent="0.3">
      <c r="A240" s="17">
        <v>7.3</v>
      </c>
      <c r="B240" s="46" t="s">
        <v>885</v>
      </c>
      <c r="C240" s="24">
        <v>0</v>
      </c>
      <c r="D240" s="12"/>
    </row>
    <row r="241" spans="1:4" ht="45.75" thickBot="1" x14ac:dyDescent="0.3">
      <c r="A241" s="17">
        <v>7.4</v>
      </c>
      <c r="B241" s="46" t="s">
        <v>886</v>
      </c>
      <c r="C241" s="24">
        <v>0</v>
      </c>
      <c r="D241" s="12"/>
    </row>
    <row r="242" spans="1:4" ht="45.75" thickBot="1" x14ac:dyDescent="0.3">
      <c r="A242" s="17">
        <v>7.5</v>
      </c>
      <c r="B242" s="46" t="s">
        <v>887</v>
      </c>
      <c r="C242" s="24">
        <v>0</v>
      </c>
      <c r="D242" s="12"/>
    </row>
    <row r="243" spans="1:4" ht="45.75" thickBot="1" x14ac:dyDescent="0.3">
      <c r="A243" s="17">
        <v>7.6</v>
      </c>
      <c r="B243" s="46" t="s">
        <v>888</v>
      </c>
      <c r="C243" s="24">
        <v>0</v>
      </c>
      <c r="D243" s="12"/>
    </row>
    <row r="244" spans="1:4" ht="45.75" thickBot="1" x14ac:dyDescent="0.3">
      <c r="A244" s="17">
        <v>7.7</v>
      </c>
      <c r="B244" s="46" t="s">
        <v>889</v>
      </c>
      <c r="C244" s="24">
        <v>0</v>
      </c>
      <c r="D244" s="12"/>
    </row>
    <row r="245" spans="1:4" ht="30.75" thickBot="1" x14ac:dyDescent="0.3">
      <c r="A245" s="17">
        <v>7.8</v>
      </c>
      <c r="B245" s="46" t="s">
        <v>890</v>
      </c>
      <c r="C245" s="24">
        <v>0</v>
      </c>
      <c r="D245" s="12"/>
    </row>
    <row r="246" spans="1:4" ht="15.75" thickBot="1" x14ac:dyDescent="0.3">
      <c r="A246" s="17">
        <v>7.9</v>
      </c>
      <c r="B246" s="46" t="s">
        <v>891</v>
      </c>
      <c r="C246" s="24">
        <v>0</v>
      </c>
      <c r="D246" s="12"/>
    </row>
    <row r="247" spans="1:4" ht="15.75" thickBot="1" x14ac:dyDescent="0.3">
      <c r="A247" s="43" t="s">
        <v>892</v>
      </c>
      <c r="B247" s="49" t="s">
        <v>893</v>
      </c>
      <c r="C247" s="29">
        <v>0</v>
      </c>
      <c r="D247" s="12"/>
    </row>
    <row r="248" spans="1:4" ht="15.75" thickBot="1" x14ac:dyDescent="0.3">
      <c r="A248" s="21" t="s">
        <v>894</v>
      </c>
      <c r="B248" s="31" t="s">
        <v>958</v>
      </c>
      <c r="C248" s="23">
        <v>0</v>
      </c>
      <c r="D248" s="12"/>
    </row>
    <row r="249" spans="1:4" ht="30.75" thickBot="1" x14ac:dyDescent="0.3">
      <c r="A249" s="15">
        <v>8</v>
      </c>
      <c r="B249" s="45" t="s">
        <v>895</v>
      </c>
      <c r="C249" s="16">
        <f>+C250+C254+C260</f>
        <v>1166957930.3499999</v>
      </c>
      <c r="D249" s="12"/>
    </row>
    <row r="250" spans="1:4" ht="15.75" thickBot="1" x14ac:dyDescent="0.3">
      <c r="A250" s="17">
        <v>8.1</v>
      </c>
      <c r="B250" s="46" t="s">
        <v>896</v>
      </c>
      <c r="C250" s="18">
        <v>730264758</v>
      </c>
      <c r="D250" s="12"/>
    </row>
    <row r="251" spans="1:4" ht="15.75" thickBot="1" x14ac:dyDescent="0.3">
      <c r="A251" s="28" t="s">
        <v>897</v>
      </c>
      <c r="B251" s="49" t="s">
        <v>898</v>
      </c>
      <c r="C251" s="36">
        <v>730264758</v>
      </c>
      <c r="D251" s="12"/>
    </row>
    <row r="252" spans="1:4" ht="15.75" thickBot="1" x14ac:dyDescent="0.3">
      <c r="A252" s="21" t="s">
        <v>899</v>
      </c>
      <c r="B252" s="31" t="s">
        <v>900</v>
      </c>
      <c r="C252" s="22">
        <v>623086173</v>
      </c>
      <c r="D252" s="12"/>
    </row>
    <row r="253" spans="1:4" ht="15.75" thickBot="1" x14ac:dyDescent="0.3">
      <c r="A253" s="21" t="s">
        <v>901</v>
      </c>
      <c r="B253" s="31" t="s">
        <v>902</v>
      </c>
      <c r="C253" s="22">
        <v>107178585</v>
      </c>
      <c r="D253" s="12"/>
    </row>
    <row r="254" spans="1:4" ht="15.75" thickBot="1" x14ac:dyDescent="0.3">
      <c r="A254" s="17">
        <v>8.1999999999999993</v>
      </c>
      <c r="B254" s="46" t="s">
        <v>903</v>
      </c>
      <c r="C254" s="18">
        <v>432382188</v>
      </c>
      <c r="D254" s="12"/>
    </row>
    <row r="255" spans="1:4" ht="15.75" thickBot="1" x14ac:dyDescent="0.3">
      <c r="A255" s="28" t="s">
        <v>904</v>
      </c>
      <c r="B255" s="49" t="s">
        <v>905</v>
      </c>
      <c r="C255" s="36">
        <v>432382188</v>
      </c>
      <c r="D255" s="12"/>
    </row>
    <row r="256" spans="1:4" ht="15.75" thickBot="1" x14ac:dyDescent="0.3">
      <c r="A256" s="21" t="s">
        <v>906</v>
      </c>
      <c r="B256" s="31" t="s">
        <v>907</v>
      </c>
      <c r="C256" s="22">
        <v>48561750</v>
      </c>
      <c r="D256" s="12"/>
    </row>
    <row r="257" spans="1:4" ht="15.75" thickBot="1" x14ac:dyDescent="0.3">
      <c r="A257" s="21" t="s">
        <v>908</v>
      </c>
      <c r="B257" s="31" t="s">
        <v>909</v>
      </c>
      <c r="C257" s="22">
        <v>146201</v>
      </c>
      <c r="D257" s="12"/>
    </row>
    <row r="258" spans="1:4" ht="15.75" thickBot="1" x14ac:dyDescent="0.3">
      <c r="A258" s="21" t="s">
        <v>910</v>
      </c>
      <c r="B258" s="31" t="s">
        <v>911</v>
      </c>
      <c r="C258" s="22">
        <v>382281329</v>
      </c>
      <c r="D258" s="12"/>
    </row>
    <row r="259" spans="1:4" ht="15.75" thickBot="1" x14ac:dyDescent="0.3">
      <c r="A259" s="21" t="s">
        <v>912</v>
      </c>
      <c r="B259" s="31" t="s">
        <v>913</v>
      </c>
      <c r="C259" s="22">
        <v>1392908</v>
      </c>
      <c r="D259" s="12"/>
    </row>
    <row r="260" spans="1:4" ht="15.75" thickBot="1" x14ac:dyDescent="0.3">
      <c r="A260" s="17">
        <v>8.3000000000000007</v>
      </c>
      <c r="B260" s="46" t="s">
        <v>914</v>
      </c>
      <c r="C260" s="18">
        <f>+C263+C262+C264</f>
        <v>4310984.3499999996</v>
      </c>
      <c r="D260" s="12"/>
    </row>
    <row r="261" spans="1:4" ht="15.75" thickBot="1" x14ac:dyDescent="0.3">
      <c r="A261" s="21" t="s">
        <v>915</v>
      </c>
      <c r="B261" s="48" t="s">
        <v>916</v>
      </c>
      <c r="C261" s="63">
        <f>+C262+C263+C264</f>
        <v>4310984.3499999996</v>
      </c>
      <c r="D261" s="12"/>
    </row>
    <row r="262" spans="1:4" ht="15.75" thickBot="1" x14ac:dyDescent="0.3">
      <c r="A262" s="21" t="s">
        <v>917</v>
      </c>
      <c r="B262" s="53" t="s">
        <v>918</v>
      </c>
      <c r="C262" s="58">
        <v>0</v>
      </c>
      <c r="D262" s="12"/>
    </row>
    <row r="263" spans="1:4" ht="15.75" thickBot="1" x14ac:dyDescent="0.3">
      <c r="A263" s="21" t="s">
        <v>919</v>
      </c>
      <c r="B263" s="53" t="s">
        <v>920</v>
      </c>
      <c r="C263" s="59">
        <v>4310984.3499999996</v>
      </c>
      <c r="D263" s="12"/>
    </row>
    <row r="264" spans="1:4" ht="15.75" thickBot="1" x14ac:dyDescent="0.3">
      <c r="A264" s="21" t="s">
        <v>921</v>
      </c>
      <c r="B264" s="53" t="s">
        <v>922</v>
      </c>
      <c r="C264" s="68">
        <v>0</v>
      </c>
      <c r="D264" s="12"/>
    </row>
    <row r="265" spans="1:4" ht="15.75" thickBot="1" x14ac:dyDescent="0.3">
      <c r="A265" s="17">
        <v>8.4</v>
      </c>
      <c r="B265" s="46" t="s">
        <v>923</v>
      </c>
      <c r="C265" s="24">
        <v>0</v>
      </c>
      <c r="D265" s="12"/>
    </row>
    <row r="266" spans="1:4" ht="15.75" thickBot="1" x14ac:dyDescent="0.3">
      <c r="A266" s="17">
        <v>8.5</v>
      </c>
      <c r="B266" s="46" t="s">
        <v>924</v>
      </c>
      <c r="C266" s="24">
        <v>0</v>
      </c>
      <c r="D266" s="12"/>
    </row>
    <row r="267" spans="1:4" ht="30.75" thickBot="1" x14ac:dyDescent="0.3">
      <c r="A267" s="15">
        <v>9</v>
      </c>
      <c r="B267" s="45" t="s">
        <v>925</v>
      </c>
      <c r="C267" s="27">
        <v>0</v>
      </c>
      <c r="D267" s="12"/>
    </row>
    <row r="268" spans="1:4" ht="15.75" thickBot="1" x14ac:dyDescent="0.3">
      <c r="A268" s="17">
        <v>9.1</v>
      </c>
      <c r="B268" s="46" t="s">
        <v>926</v>
      </c>
      <c r="C268" s="24">
        <v>0</v>
      </c>
      <c r="D268" s="12"/>
    </row>
    <row r="269" spans="1:4" ht="15.75" thickBot="1" x14ac:dyDescent="0.3">
      <c r="A269" s="21" t="s">
        <v>927</v>
      </c>
      <c r="B269" s="48" t="s">
        <v>928</v>
      </c>
      <c r="C269" s="26">
        <v>0</v>
      </c>
      <c r="D269" s="12"/>
    </row>
    <row r="270" spans="1:4" ht="15.75" thickBot="1" x14ac:dyDescent="0.3">
      <c r="A270" s="21" t="s">
        <v>929</v>
      </c>
      <c r="B270" s="31" t="s">
        <v>928</v>
      </c>
      <c r="C270" s="23">
        <v>0</v>
      </c>
      <c r="D270" s="12"/>
    </row>
    <row r="271" spans="1:4" ht="15.75" thickBot="1" x14ac:dyDescent="0.3">
      <c r="A271" s="17">
        <v>9.3000000000000007</v>
      </c>
      <c r="B271" s="46" t="s">
        <v>469</v>
      </c>
      <c r="C271" s="24">
        <v>0</v>
      </c>
      <c r="D271" s="12"/>
    </row>
    <row r="272" spans="1:4" ht="15.75" thickBot="1" x14ac:dyDescent="0.3">
      <c r="A272" s="21" t="s">
        <v>930</v>
      </c>
      <c r="B272" s="48" t="s">
        <v>931</v>
      </c>
      <c r="C272" s="26">
        <v>0</v>
      </c>
      <c r="D272" s="12"/>
    </row>
    <row r="273" spans="1:4" ht="15.75" thickBot="1" x14ac:dyDescent="0.3">
      <c r="A273" s="21" t="s">
        <v>932</v>
      </c>
      <c r="B273" s="31" t="s">
        <v>931</v>
      </c>
      <c r="C273" s="23">
        <v>0</v>
      </c>
      <c r="D273" s="12"/>
    </row>
    <row r="274" spans="1:4" ht="15.75" thickBot="1" x14ac:dyDescent="0.3">
      <c r="A274" s="21" t="s">
        <v>933</v>
      </c>
      <c r="B274" s="48" t="s">
        <v>934</v>
      </c>
      <c r="C274" s="26">
        <v>0</v>
      </c>
      <c r="D274" s="12"/>
    </row>
    <row r="275" spans="1:4" ht="15.75" thickBot="1" x14ac:dyDescent="0.3">
      <c r="A275" s="21" t="s">
        <v>935</v>
      </c>
      <c r="B275" s="31" t="s">
        <v>934</v>
      </c>
      <c r="C275" s="23">
        <v>0</v>
      </c>
      <c r="D275" s="12"/>
    </row>
    <row r="276" spans="1:4" ht="15.75" thickBot="1" x14ac:dyDescent="0.3">
      <c r="A276" s="17">
        <v>9.5</v>
      </c>
      <c r="B276" s="46" t="s">
        <v>936</v>
      </c>
      <c r="C276" s="24">
        <v>0</v>
      </c>
      <c r="D276" s="12"/>
    </row>
    <row r="277" spans="1:4" ht="15.75" thickBot="1" x14ac:dyDescent="0.3">
      <c r="A277" s="17">
        <v>9.6</v>
      </c>
      <c r="B277" s="46" t="s">
        <v>937</v>
      </c>
      <c r="C277" s="24">
        <v>0</v>
      </c>
      <c r="D277" s="12"/>
    </row>
    <row r="278" spans="1:4" ht="15.75" thickBot="1" x14ac:dyDescent="0.3">
      <c r="A278" s="15">
        <v>10</v>
      </c>
      <c r="B278" s="45" t="s">
        <v>938</v>
      </c>
      <c r="C278" s="62">
        <v>8780993.6300000008</v>
      </c>
      <c r="D278" s="12"/>
    </row>
    <row r="279" spans="1:4" ht="15.75" thickBot="1" x14ac:dyDescent="0.3">
      <c r="A279" s="17">
        <v>10.1</v>
      </c>
      <c r="B279" s="46" t="s">
        <v>939</v>
      </c>
      <c r="C279" s="57">
        <v>8780993.6300000008</v>
      </c>
      <c r="D279" s="12"/>
    </row>
    <row r="280" spans="1:4" ht="15.75" thickBot="1" x14ac:dyDescent="0.3">
      <c r="A280" s="21" t="s">
        <v>940</v>
      </c>
      <c r="B280" s="48" t="s">
        <v>941</v>
      </c>
      <c r="C280" s="56">
        <v>8780993.6300000008</v>
      </c>
      <c r="D280" s="12"/>
    </row>
    <row r="281" spans="1:4" ht="15.75" thickBot="1" x14ac:dyDescent="0.3">
      <c r="A281" s="21" t="s">
        <v>942</v>
      </c>
      <c r="B281" s="31" t="s">
        <v>943</v>
      </c>
      <c r="C281" s="23">
        <v>0</v>
      </c>
      <c r="D281" s="12"/>
    </row>
    <row r="282" spans="1:4" ht="15.75" thickBot="1" x14ac:dyDescent="0.3">
      <c r="A282" s="21" t="s">
        <v>944</v>
      </c>
      <c r="B282" s="31" t="s">
        <v>945</v>
      </c>
      <c r="C282" s="23">
        <v>0</v>
      </c>
      <c r="D282" s="12"/>
    </row>
    <row r="283" spans="1:4" ht="15.75" thickBot="1" x14ac:dyDescent="0.3">
      <c r="A283" s="21" t="s">
        <v>946</v>
      </c>
      <c r="B283" s="31" t="s">
        <v>947</v>
      </c>
      <c r="C283" s="55">
        <v>8780993.6300000008</v>
      </c>
      <c r="D283" s="12"/>
    </row>
    <row r="284" spans="1:4" ht="15.75" thickBot="1" x14ac:dyDescent="0.3">
      <c r="A284" s="21" t="s">
        <v>948</v>
      </c>
      <c r="B284" s="31" t="s">
        <v>949</v>
      </c>
      <c r="C284" s="23">
        <v>0</v>
      </c>
      <c r="D284" s="12"/>
    </row>
    <row r="285" spans="1:4" ht="15.75" thickBot="1" x14ac:dyDescent="0.3">
      <c r="A285" s="17">
        <v>10.199999999999999</v>
      </c>
      <c r="B285" s="46" t="s">
        <v>950</v>
      </c>
      <c r="C285" s="24">
        <v>0</v>
      </c>
      <c r="D285" s="12"/>
    </row>
    <row r="286" spans="1:4" ht="15.75" thickBot="1" x14ac:dyDescent="0.3">
      <c r="A286" s="17">
        <v>10.3</v>
      </c>
      <c r="B286" s="46" t="s">
        <v>951</v>
      </c>
      <c r="C286" s="24">
        <v>0</v>
      </c>
      <c r="D286" s="12"/>
    </row>
    <row r="287" spans="1:4" ht="15.75" customHeight="1" x14ac:dyDescent="0.25"/>
    <row r="288" spans="1:4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1">
    <mergeCell ref="A1:C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14"/>
  <sheetViews>
    <sheetView view="pageLayout" zoomScaleNormal="100" workbookViewId="0">
      <selection activeCell="C114" sqref="A4:C114"/>
    </sheetView>
  </sheetViews>
  <sheetFormatPr baseColWidth="10" defaultRowHeight="15" x14ac:dyDescent="0.25"/>
  <cols>
    <col min="1" max="1" width="10.28515625" customWidth="1"/>
    <col min="2" max="2" width="104.85546875" bestFit="1" customWidth="1"/>
    <col min="3" max="3" width="15.28515625" bestFit="1" customWidth="1"/>
  </cols>
  <sheetData>
    <row r="3" spans="1:3" x14ac:dyDescent="0.25">
      <c r="A3" s="9" t="s">
        <v>489</v>
      </c>
    </row>
    <row r="4" spans="1:3" x14ac:dyDescent="0.25">
      <c r="A4" s="73" t="s">
        <v>7</v>
      </c>
      <c r="B4" s="73" t="s">
        <v>8</v>
      </c>
      <c r="C4" s="73" t="s">
        <v>407</v>
      </c>
    </row>
    <row r="5" spans="1:3" x14ac:dyDescent="0.25">
      <c r="A5">
        <v>1111</v>
      </c>
      <c r="B5" t="s">
        <v>309</v>
      </c>
      <c r="C5" s="1">
        <v>10457405.279999999</v>
      </c>
    </row>
    <row r="6" spans="1:3" x14ac:dyDescent="0.25">
      <c r="A6">
        <v>1131</v>
      </c>
      <c r="B6" t="s">
        <v>45</v>
      </c>
      <c r="C6" s="1">
        <v>672999231.45000005</v>
      </c>
    </row>
    <row r="7" spans="1:3" x14ac:dyDescent="0.25">
      <c r="A7">
        <v>1221</v>
      </c>
      <c r="B7" t="s">
        <v>51</v>
      </c>
      <c r="C7" s="1">
        <v>137934947.97</v>
      </c>
    </row>
    <row r="8" spans="1:3" x14ac:dyDescent="0.25">
      <c r="A8">
        <v>1231</v>
      </c>
      <c r="B8" t="s">
        <v>310</v>
      </c>
      <c r="C8" s="1">
        <v>26400</v>
      </c>
    </row>
    <row r="9" spans="1:3" x14ac:dyDescent="0.25">
      <c r="A9">
        <v>1321</v>
      </c>
      <c r="B9" t="s">
        <v>311</v>
      </c>
      <c r="C9" s="1">
        <v>11069226.440000001</v>
      </c>
    </row>
    <row r="10" spans="1:3" x14ac:dyDescent="0.25">
      <c r="A10">
        <v>1322</v>
      </c>
      <c r="B10" t="s">
        <v>312</v>
      </c>
      <c r="C10" s="1">
        <v>110728146.76000001</v>
      </c>
    </row>
    <row r="11" spans="1:3" x14ac:dyDescent="0.25">
      <c r="A11">
        <v>1331</v>
      </c>
      <c r="B11" t="s">
        <v>313</v>
      </c>
      <c r="C11" s="1">
        <v>1140000</v>
      </c>
    </row>
    <row r="12" spans="1:3" x14ac:dyDescent="0.25">
      <c r="A12">
        <v>1341</v>
      </c>
      <c r="B12" t="s">
        <v>314</v>
      </c>
      <c r="C12" s="1">
        <v>5500000</v>
      </c>
    </row>
    <row r="13" spans="1:3" x14ac:dyDescent="0.25">
      <c r="A13">
        <v>1411</v>
      </c>
      <c r="B13" t="s">
        <v>315</v>
      </c>
      <c r="C13" s="1">
        <v>58434995.890000001</v>
      </c>
    </row>
    <row r="14" spans="1:3" x14ac:dyDescent="0.25">
      <c r="A14">
        <v>1421</v>
      </c>
      <c r="B14" t="s">
        <v>316</v>
      </c>
      <c r="C14" s="1">
        <v>20503251.25</v>
      </c>
    </row>
    <row r="15" spans="1:3" x14ac:dyDescent="0.25">
      <c r="A15">
        <v>1431</v>
      </c>
      <c r="B15" t="s">
        <v>317</v>
      </c>
      <c r="C15" s="1">
        <v>13668834.17</v>
      </c>
    </row>
    <row r="16" spans="1:3" x14ac:dyDescent="0.25">
      <c r="A16">
        <v>1432</v>
      </c>
      <c r="B16" t="s">
        <v>318</v>
      </c>
      <c r="C16" s="1">
        <v>119602298.95</v>
      </c>
    </row>
    <row r="17" spans="1:3" x14ac:dyDescent="0.25">
      <c r="A17">
        <v>1441</v>
      </c>
      <c r="B17" t="s">
        <v>319</v>
      </c>
      <c r="C17" s="1">
        <v>8000000</v>
      </c>
    </row>
    <row r="18" spans="1:3" x14ac:dyDescent="0.25">
      <c r="A18">
        <v>1521</v>
      </c>
      <c r="B18" t="s">
        <v>320</v>
      </c>
      <c r="C18" s="1">
        <v>1000000</v>
      </c>
    </row>
    <row r="19" spans="1:3" x14ac:dyDescent="0.25">
      <c r="A19">
        <v>1591</v>
      </c>
      <c r="B19" t="s">
        <v>321</v>
      </c>
      <c r="C19" s="1">
        <v>83935261.840000004</v>
      </c>
    </row>
    <row r="20" spans="1:3" x14ac:dyDescent="0.25">
      <c r="A20">
        <v>1611</v>
      </c>
      <c r="B20" t="s">
        <v>322</v>
      </c>
      <c r="C20" s="1">
        <v>47000000</v>
      </c>
    </row>
    <row r="21" spans="1:3" x14ac:dyDescent="0.25">
      <c r="A21">
        <v>1711</v>
      </c>
      <c r="B21" t="s">
        <v>54</v>
      </c>
      <c r="C21" s="1">
        <v>0</v>
      </c>
    </row>
    <row r="22" spans="1:3" x14ac:dyDescent="0.25">
      <c r="A22">
        <v>2111</v>
      </c>
      <c r="B22" t="s">
        <v>137</v>
      </c>
      <c r="C22" s="1">
        <v>1305000</v>
      </c>
    </row>
    <row r="23" spans="1:3" x14ac:dyDescent="0.25">
      <c r="A23">
        <v>2141</v>
      </c>
      <c r="B23" t="s">
        <v>152</v>
      </c>
      <c r="C23" s="1">
        <v>30000</v>
      </c>
    </row>
    <row r="24" spans="1:3" x14ac:dyDescent="0.25">
      <c r="A24">
        <v>2161</v>
      </c>
      <c r="B24" t="s">
        <v>296</v>
      </c>
      <c r="C24" s="1">
        <v>2000000</v>
      </c>
    </row>
    <row r="25" spans="1:3" x14ac:dyDescent="0.25">
      <c r="A25">
        <v>2181</v>
      </c>
      <c r="B25" t="s">
        <v>162</v>
      </c>
      <c r="C25" s="1">
        <v>3644000</v>
      </c>
    </row>
    <row r="26" spans="1:3" x14ac:dyDescent="0.25">
      <c r="A26">
        <v>2211</v>
      </c>
      <c r="B26" t="s">
        <v>139</v>
      </c>
      <c r="C26" s="1">
        <v>660000</v>
      </c>
    </row>
    <row r="27" spans="1:3" x14ac:dyDescent="0.25">
      <c r="A27">
        <v>2221</v>
      </c>
      <c r="B27" t="s">
        <v>216</v>
      </c>
      <c r="C27" s="1">
        <v>400000</v>
      </c>
    </row>
    <row r="28" spans="1:3" x14ac:dyDescent="0.25">
      <c r="A28">
        <v>2351</v>
      </c>
      <c r="B28" t="s">
        <v>119</v>
      </c>
      <c r="C28" s="1">
        <v>400000</v>
      </c>
    </row>
    <row r="29" spans="1:3" x14ac:dyDescent="0.25">
      <c r="A29">
        <v>2391</v>
      </c>
      <c r="B29" t="s">
        <v>125</v>
      </c>
      <c r="C29" s="1">
        <v>500000</v>
      </c>
    </row>
    <row r="30" spans="1:3" x14ac:dyDescent="0.25">
      <c r="A30">
        <v>2411</v>
      </c>
      <c r="B30" t="s">
        <v>297</v>
      </c>
      <c r="C30" s="1">
        <v>300000</v>
      </c>
    </row>
    <row r="31" spans="1:3" x14ac:dyDescent="0.25">
      <c r="A31">
        <v>2421</v>
      </c>
      <c r="B31" t="s">
        <v>242</v>
      </c>
      <c r="C31" s="1">
        <v>13020000</v>
      </c>
    </row>
    <row r="32" spans="1:3" x14ac:dyDescent="0.25">
      <c r="A32">
        <v>2461</v>
      </c>
      <c r="B32" t="s">
        <v>231</v>
      </c>
      <c r="C32" s="1">
        <v>6120000</v>
      </c>
    </row>
    <row r="33" spans="1:3" x14ac:dyDescent="0.25">
      <c r="A33">
        <v>2471</v>
      </c>
      <c r="B33" t="s">
        <v>140</v>
      </c>
      <c r="C33" s="1">
        <v>1625000</v>
      </c>
    </row>
    <row r="34" spans="1:3" x14ac:dyDescent="0.25">
      <c r="A34">
        <v>2491</v>
      </c>
      <c r="B34" t="s">
        <v>245</v>
      </c>
      <c r="C34" s="1">
        <v>3120000</v>
      </c>
    </row>
    <row r="35" spans="1:3" x14ac:dyDescent="0.25">
      <c r="A35">
        <v>2511</v>
      </c>
      <c r="B35" t="s">
        <v>335</v>
      </c>
      <c r="C35" s="1">
        <v>70000</v>
      </c>
    </row>
    <row r="36" spans="1:3" x14ac:dyDescent="0.25">
      <c r="A36">
        <v>2521</v>
      </c>
      <c r="B36" t="s">
        <v>135</v>
      </c>
      <c r="C36" s="1">
        <v>665000</v>
      </c>
    </row>
    <row r="37" spans="1:3" x14ac:dyDescent="0.25">
      <c r="A37">
        <v>2531</v>
      </c>
      <c r="B37" t="s">
        <v>145</v>
      </c>
      <c r="C37" s="1">
        <v>3880000</v>
      </c>
    </row>
    <row r="38" spans="1:3" x14ac:dyDescent="0.25">
      <c r="A38">
        <v>2541</v>
      </c>
      <c r="B38" t="s">
        <v>147</v>
      </c>
      <c r="C38" s="1">
        <v>6240000</v>
      </c>
    </row>
    <row r="39" spans="1:3" x14ac:dyDescent="0.25">
      <c r="A39">
        <v>2561</v>
      </c>
      <c r="B39" t="s">
        <v>336</v>
      </c>
      <c r="C39" s="1">
        <v>830000</v>
      </c>
    </row>
    <row r="40" spans="1:3" x14ac:dyDescent="0.25">
      <c r="A40">
        <v>2591</v>
      </c>
      <c r="B40" t="s">
        <v>252</v>
      </c>
      <c r="C40" s="1">
        <v>1726000</v>
      </c>
    </row>
    <row r="41" spans="1:3" x14ac:dyDescent="0.25">
      <c r="A41">
        <v>2611</v>
      </c>
      <c r="B41" t="s">
        <v>95</v>
      </c>
      <c r="C41" s="1">
        <v>64505000</v>
      </c>
    </row>
    <row r="42" spans="1:3" x14ac:dyDescent="0.25">
      <c r="A42">
        <v>2711</v>
      </c>
      <c r="B42" t="s">
        <v>179</v>
      </c>
      <c r="C42" s="1">
        <v>1559204</v>
      </c>
    </row>
    <row r="43" spans="1:3" x14ac:dyDescent="0.25">
      <c r="A43">
        <v>2721</v>
      </c>
      <c r="B43" t="s">
        <v>150</v>
      </c>
      <c r="C43" s="1">
        <v>1600000</v>
      </c>
    </row>
    <row r="44" spans="1:3" x14ac:dyDescent="0.25">
      <c r="A44">
        <v>2821</v>
      </c>
      <c r="B44" t="s">
        <v>180</v>
      </c>
      <c r="C44" s="1">
        <v>19720</v>
      </c>
    </row>
    <row r="45" spans="1:3" x14ac:dyDescent="0.25">
      <c r="A45">
        <v>2831</v>
      </c>
      <c r="B45" t="s">
        <v>181</v>
      </c>
      <c r="C45" s="1">
        <v>3421076</v>
      </c>
    </row>
    <row r="46" spans="1:3" x14ac:dyDescent="0.25">
      <c r="A46">
        <v>2911</v>
      </c>
      <c r="B46" t="s">
        <v>148</v>
      </c>
      <c r="C46" s="1">
        <v>840000</v>
      </c>
    </row>
    <row r="47" spans="1:3" x14ac:dyDescent="0.25">
      <c r="A47">
        <v>2961</v>
      </c>
      <c r="B47" t="s">
        <v>142</v>
      </c>
      <c r="C47" s="1">
        <v>4950000</v>
      </c>
    </row>
    <row r="48" spans="1:3" x14ac:dyDescent="0.25">
      <c r="A48">
        <v>2981</v>
      </c>
      <c r="B48" t="s">
        <v>298</v>
      </c>
      <c r="C48" s="1">
        <v>1900000</v>
      </c>
    </row>
    <row r="49" spans="1:3" x14ac:dyDescent="0.25">
      <c r="A49">
        <v>3111</v>
      </c>
      <c r="B49" t="s">
        <v>79</v>
      </c>
      <c r="C49" s="1">
        <v>253300000</v>
      </c>
    </row>
    <row r="50" spans="1:3" x14ac:dyDescent="0.25">
      <c r="A50">
        <v>3141</v>
      </c>
      <c r="B50" t="s">
        <v>154</v>
      </c>
      <c r="C50" s="1">
        <v>3300000</v>
      </c>
    </row>
    <row r="51" spans="1:3" x14ac:dyDescent="0.25">
      <c r="A51">
        <v>3161</v>
      </c>
      <c r="B51" t="s">
        <v>299</v>
      </c>
      <c r="C51" s="1">
        <v>2200000</v>
      </c>
    </row>
    <row r="52" spans="1:3" x14ac:dyDescent="0.25">
      <c r="A52">
        <v>3181</v>
      </c>
      <c r="B52" t="s">
        <v>171</v>
      </c>
      <c r="C52" s="1">
        <v>11000</v>
      </c>
    </row>
    <row r="53" spans="1:3" x14ac:dyDescent="0.25">
      <c r="A53">
        <v>3221</v>
      </c>
      <c r="B53" t="s">
        <v>300</v>
      </c>
      <c r="C53" s="1">
        <v>2080088.87</v>
      </c>
    </row>
    <row r="54" spans="1:3" x14ac:dyDescent="0.25">
      <c r="A54">
        <v>3231</v>
      </c>
      <c r="B54" t="s">
        <v>99</v>
      </c>
      <c r="C54" s="1">
        <v>2600000</v>
      </c>
    </row>
    <row r="55" spans="1:3" x14ac:dyDescent="0.25">
      <c r="A55">
        <v>3251</v>
      </c>
      <c r="B55" t="s">
        <v>61</v>
      </c>
      <c r="C55" s="1">
        <v>27300000</v>
      </c>
    </row>
    <row r="56" spans="1:3" x14ac:dyDescent="0.25">
      <c r="A56">
        <v>3261</v>
      </c>
      <c r="B56" t="s">
        <v>126</v>
      </c>
      <c r="C56" s="1">
        <v>43571820</v>
      </c>
    </row>
    <row r="57" spans="1:3" x14ac:dyDescent="0.25">
      <c r="A57">
        <v>3291</v>
      </c>
      <c r="B57" t="s">
        <v>143</v>
      </c>
      <c r="C57" s="1">
        <v>500200</v>
      </c>
    </row>
    <row r="58" spans="1:3" x14ac:dyDescent="0.25">
      <c r="A58">
        <v>3311</v>
      </c>
      <c r="B58" t="s">
        <v>167</v>
      </c>
      <c r="C58" s="1">
        <v>3100000</v>
      </c>
    </row>
    <row r="59" spans="1:3" x14ac:dyDescent="0.25">
      <c r="A59">
        <v>3321</v>
      </c>
      <c r="B59" t="s">
        <v>337</v>
      </c>
      <c r="C59" s="1">
        <v>6900000</v>
      </c>
    </row>
    <row r="60" spans="1:3" x14ac:dyDescent="0.25">
      <c r="A60">
        <v>3331</v>
      </c>
      <c r="B60" t="s">
        <v>287</v>
      </c>
      <c r="C60" s="1">
        <v>1300000</v>
      </c>
    </row>
    <row r="61" spans="1:3" x14ac:dyDescent="0.25">
      <c r="A61">
        <v>3341</v>
      </c>
      <c r="B61" t="s">
        <v>182</v>
      </c>
      <c r="C61" s="1">
        <v>5450000</v>
      </c>
    </row>
    <row r="62" spans="1:3" x14ac:dyDescent="0.25">
      <c r="A62">
        <v>3351</v>
      </c>
      <c r="B62" t="s">
        <v>483</v>
      </c>
      <c r="C62" s="1">
        <v>0</v>
      </c>
    </row>
    <row r="63" spans="1:3" x14ac:dyDescent="0.25">
      <c r="A63">
        <v>3361</v>
      </c>
      <c r="B63" t="s">
        <v>272</v>
      </c>
      <c r="C63" s="1">
        <v>7000000</v>
      </c>
    </row>
    <row r="64" spans="1:3" x14ac:dyDescent="0.25">
      <c r="A64">
        <v>3371</v>
      </c>
      <c r="B64" t="s">
        <v>238</v>
      </c>
      <c r="C64" s="1">
        <v>21631992</v>
      </c>
    </row>
    <row r="65" spans="1:3" x14ac:dyDescent="0.25">
      <c r="A65">
        <v>3381</v>
      </c>
      <c r="B65" t="s">
        <v>338</v>
      </c>
      <c r="C65" s="1">
        <v>30000000</v>
      </c>
    </row>
    <row r="66" spans="1:3" x14ac:dyDescent="0.25">
      <c r="A66">
        <v>3391</v>
      </c>
      <c r="B66" t="s">
        <v>156</v>
      </c>
      <c r="C66" s="1">
        <v>7826000</v>
      </c>
    </row>
    <row r="67" spans="1:3" x14ac:dyDescent="0.25">
      <c r="A67">
        <v>3411</v>
      </c>
      <c r="B67" t="s">
        <v>267</v>
      </c>
      <c r="C67" s="1">
        <v>5000000</v>
      </c>
    </row>
    <row r="68" spans="1:3" x14ac:dyDescent="0.25">
      <c r="A68">
        <v>3421</v>
      </c>
      <c r="B68" t="s">
        <v>288</v>
      </c>
      <c r="C68" s="1">
        <v>30000000</v>
      </c>
    </row>
    <row r="69" spans="1:3" x14ac:dyDescent="0.25">
      <c r="A69">
        <v>3441</v>
      </c>
      <c r="B69" t="s">
        <v>301</v>
      </c>
      <c r="C69" s="1">
        <v>120000</v>
      </c>
    </row>
    <row r="70" spans="1:3" x14ac:dyDescent="0.25">
      <c r="A70">
        <v>3451</v>
      </c>
      <c r="B70" t="s">
        <v>302</v>
      </c>
      <c r="C70" s="1">
        <v>4200000</v>
      </c>
    </row>
    <row r="71" spans="1:3" x14ac:dyDescent="0.25">
      <c r="A71">
        <v>3481</v>
      </c>
      <c r="B71" t="s">
        <v>303</v>
      </c>
      <c r="C71" s="1">
        <v>70000</v>
      </c>
    </row>
    <row r="72" spans="1:3" x14ac:dyDescent="0.25">
      <c r="A72">
        <v>3511</v>
      </c>
      <c r="B72" t="s">
        <v>289</v>
      </c>
      <c r="C72" s="1">
        <v>14700000</v>
      </c>
    </row>
    <row r="73" spans="1:3" x14ac:dyDescent="0.25">
      <c r="A73">
        <v>3541</v>
      </c>
      <c r="B73" t="s">
        <v>250</v>
      </c>
      <c r="C73" s="1">
        <v>600000</v>
      </c>
    </row>
    <row r="74" spans="1:3" x14ac:dyDescent="0.25">
      <c r="A74">
        <v>3551</v>
      </c>
      <c r="B74" t="s">
        <v>304</v>
      </c>
      <c r="C74" s="1">
        <v>5000000</v>
      </c>
    </row>
    <row r="75" spans="1:3" x14ac:dyDescent="0.25">
      <c r="A75">
        <v>3571</v>
      </c>
      <c r="B75" t="s">
        <v>144</v>
      </c>
      <c r="C75" s="1">
        <v>76112168.480000004</v>
      </c>
    </row>
    <row r="76" spans="1:3" x14ac:dyDescent="0.25">
      <c r="A76">
        <v>3581</v>
      </c>
      <c r="B76" t="s">
        <v>103</v>
      </c>
      <c r="C76" s="1">
        <v>100650000</v>
      </c>
    </row>
    <row r="77" spans="1:3" x14ac:dyDescent="0.25">
      <c r="A77">
        <v>3591</v>
      </c>
      <c r="B77" t="s">
        <v>220</v>
      </c>
      <c r="C77" s="1">
        <v>20000</v>
      </c>
    </row>
    <row r="78" spans="1:3" x14ac:dyDescent="0.25">
      <c r="A78">
        <v>3611</v>
      </c>
      <c r="B78" t="s">
        <v>279</v>
      </c>
      <c r="C78" s="1">
        <v>20000000</v>
      </c>
    </row>
    <row r="79" spans="1:3" x14ac:dyDescent="0.25">
      <c r="A79">
        <v>3631</v>
      </c>
      <c r="B79" t="s">
        <v>305</v>
      </c>
      <c r="C79" s="1">
        <v>2500000</v>
      </c>
    </row>
    <row r="80" spans="1:3" x14ac:dyDescent="0.25">
      <c r="A80">
        <v>3651</v>
      </c>
      <c r="B80" t="s">
        <v>275</v>
      </c>
      <c r="C80" s="1">
        <v>6000000</v>
      </c>
    </row>
    <row r="81" spans="1:3" x14ac:dyDescent="0.25">
      <c r="A81">
        <v>3661</v>
      </c>
      <c r="B81" t="s">
        <v>277</v>
      </c>
      <c r="C81" s="1">
        <v>6000000</v>
      </c>
    </row>
    <row r="82" spans="1:3" x14ac:dyDescent="0.25">
      <c r="A82">
        <v>3711</v>
      </c>
      <c r="B82" t="s">
        <v>176</v>
      </c>
      <c r="C82" s="1">
        <v>80000</v>
      </c>
    </row>
    <row r="83" spans="1:3" x14ac:dyDescent="0.25">
      <c r="A83">
        <v>3751</v>
      </c>
      <c r="B83" t="s">
        <v>177</v>
      </c>
      <c r="C83" s="1">
        <v>83000</v>
      </c>
    </row>
    <row r="84" spans="1:3" x14ac:dyDescent="0.25">
      <c r="A84">
        <v>3811</v>
      </c>
      <c r="B84" t="s">
        <v>230</v>
      </c>
      <c r="C84" s="1">
        <v>15000</v>
      </c>
    </row>
    <row r="85" spans="1:3" x14ac:dyDescent="0.25">
      <c r="A85">
        <v>3821</v>
      </c>
      <c r="B85" t="s">
        <v>129</v>
      </c>
      <c r="C85" s="1">
        <v>2020000</v>
      </c>
    </row>
    <row r="86" spans="1:3" x14ac:dyDescent="0.25">
      <c r="A86">
        <v>3911</v>
      </c>
      <c r="B86" t="s">
        <v>306</v>
      </c>
      <c r="C86" s="1">
        <v>750000</v>
      </c>
    </row>
    <row r="87" spans="1:3" x14ac:dyDescent="0.25">
      <c r="A87">
        <v>3921</v>
      </c>
      <c r="B87" t="s">
        <v>35</v>
      </c>
      <c r="C87" s="1">
        <v>2918837.87</v>
      </c>
    </row>
    <row r="88" spans="1:3" x14ac:dyDescent="0.25">
      <c r="A88">
        <v>3922</v>
      </c>
      <c r="B88" t="s">
        <v>307</v>
      </c>
      <c r="C88" s="1">
        <v>6950000</v>
      </c>
    </row>
    <row r="89" spans="1:3" x14ac:dyDescent="0.25">
      <c r="A89">
        <v>3941</v>
      </c>
      <c r="B89" t="s">
        <v>308</v>
      </c>
      <c r="C89" s="1">
        <v>10000000</v>
      </c>
    </row>
    <row r="90" spans="1:3" x14ac:dyDescent="0.25">
      <c r="A90">
        <v>3942</v>
      </c>
      <c r="B90" t="s">
        <v>290</v>
      </c>
      <c r="C90" s="1">
        <v>300000</v>
      </c>
    </row>
    <row r="91" spans="1:3" x14ac:dyDescent="0.25">
      <c r="A91">
        <v>3951</v>
      </c>
      <c r="B91" t="s">
        <v>291</v>
      </c>
      <c r="C91" s="1">
        <v>300000</v>
      </c>
    </row>
    <row r="92" spans="1:3" x14ac:dyDescent="0.25">
      <c r="A92">
        <v>3962</v>
      </c>
      <c r="B92" t="s">
        <v>183</v>
      </c>
      <c r="C92" s="1">
        <v>140000</v>
      </c>
    </row>
    <row r="93" spans="1:3" x14ac:dyDescent="0.25">
      <c r="A93">
        <v>4211</v>
      </c>
      <c r="B93" t="s">
        <v>191</v>
      </c>
      <c r="C93" s="1">
        <v>124102027.64</v>
      </c>
    </row>
    <row r="94" spans="1:3" x14ac:dyDescent="0.25">
      <c r="A94">
        <v>4251</v>
      </c>
      <c r="B94" t="s">
        <v>292</v>
      </c>
      <c r="C94" s="1">
        <v>3000000</v>
      </c>
    </row>
    <row r="95" spans="1:3" x14ac:dyDescent="0.25">
      <c r="A95">
        <v>4311</v>
      </c>
      <c r="B95" t="s">
        <v>131</v>
      </c>
      <c r="C95" s="1">
        <v>2500000</v>
      </c>
    </row>
    <row r="96" spans="1:3" x14ac:dyDescent="0.25">
      <c r="A96">
        <v>4411</v>
      </c>
      <c r="B96" t="s">
        <v>184</v>
      </c>
      <c r="C96" s="1">
        <v>68310984.349999994</v>
      </c>
    </row>
    <row r="97" spans="1:3" x14ac:dyDescent="0.25">
      <c r="A97">
        <v>4431</v>
      </c>
      <c r="B97" t="s">
        <v>202</v>
      </c>
      <c r="C97" s="1">
        <v>3800000</v>
      </c>
    </row>
    <row r="98" spans="1:3" x14ac:dyDescent="0.25">
      <c r="A98">
        <v>4451</v>
      </c>
      <c r="B98" t="s">
        <v>285</v>
      </c>
      <c r="C98" s="1">
        <v>1000000</v>
      </c>
    </row>
    <row r="99" spans="1:3" x14ac:dyDescent="0.25">
      <c r="A99">
        <v>5121</v>
      </c>
      <c r="B99" t="s">
        <v>293</v>
      </c>
      <c r="C99" s="1">
        <v>20000</v>
      </c>
    </row>
    <row r="100" spans="1:3" x14ac:dyDescent="0.25">
      <c r="A100">
        <v>5151</v>
      </c>
      <c r="B100" t="s">
        <v>155</v>
      </c>
      <c r="C100" s="1">
        <v>12000</v>
      </c>
    </row>
    <row r="101" spans="1:3" x14ac:dyDescent="0.25">
      <c r="A101">
        <v>5191</v>
      </c>
      <c r="B101" t="s">
        <v>294</v>
      </c>
      <c r="C101" s="1">
        <v>0</v>
      </c>
    </row>
    <row r="102" spans="1:3" x14ac:dyDescent="0.25">
      <c r="A102">
        <v>5311</v>
      </c>
      <c r="B102" t="s">
        <v>221</v>
      </c>
      <c r="C102" s="1">
        <v>50000</v>
      </c>
    </row>
    <row r="103" spans="1:3" x14ac:dyDescent="0.25">
      <c r="A103">
        <v>5651</v>
      </c>
      <c r="B103" t="s">
        <v>149</v>
      </c>
      <c r="C103" s="1">
        <v>338000</v>
      </c>
    </row>
    <row r="104" spans="1:3" x14ac:dyDescent="0.25">
      <c r="A104">
        <v>5691</v>
      </c>
      <c r="B104" t="s">
        <v>71</v>
      </c>
      <c r="C104" s="1">
        <v>34170597.989999995</v>
      </c>
    </row>
    <row r="105" spans="1:3" x14ac:dyDescent="0.25">
      <c r="A105">
        <v>5811</v>
      </c>
      <c r="B105" t="s">
        <v>261</v>
      </c>
      <c r="C105" s="1">
        <v>46800000</v>
      </c>
    </row>
    <row r="106" spans="1:3" x14ac:dyDescent="0.25">
      <c r="A106">
        <v>5911</v>
      </c>
      <c r="B106" t="s">
        <v>75</v>
      </c>
      <c r="C106" s="1">
        <v>14955000</v>
      </c>
    </row>
    <row r="107" spans="1:3" x14ac:dyDescent="0.25">
      <c r="A107">
        <v>5971</v>
      </c>
      <c r="B107" t="s">
        <v>157</v>
      </c>
      <c r="C107" s="1">
        <v>1195000</v>
      </c>
    </row>
    <row r="108" spans="1:3" x14ac:dyDescent="0.25">
      <c r="A108">
        <v>6121</v>
      </c>
      <c r="B108" t="s">
        <v>86</v>
      </c>
      <c r="C108" s="1">
        <v>60000000</v>
      </c>
    </row>
    <row r="109" spans="1:3" x14ac:dyDescent="0.25">
      <c r="A109">
        <v>6131</v>
      </c>
      <c r="B109" t="s">
        <v>377</v>
      </c>
      <c r="C109" s="1">
        <v>57488944.630000003</v>
      </c>
    </row>
    <row r="110" spans="1:3" x14ac:dyDescent="0.25">
      <c r="A110">
        <v>6151</v>
      </c>
      <c r="B110" t="s">
        <v>91</v>
      </c>
      <c r="C110" s="1">
        <v>2792049</v>
      </c>
    </row>
    <row r="111" spans="1:3" x14ac:dyDescent="0.25">
      <c r="A111">
        <v>6321</v>
      </c>
      <c r="B111" t="s">
        <v>295</v>
      </c>
      <c r="C111" s="1">
        <v>96000000</v>
      </c>
    </row>
    <row r="112" spans="1:3" x14ac:dyDescent="0.25">
      <c r="A112">
        <v>9111</v>
      </c>
      <c r="B112" t="s">
        <v>92</v>
      </c>
      <c r="C112" s="1">
        <v>29861444.02</v>
      </c>
    </row>
    <row r="113" spans="1:3" x14ac:dyDescent="0.25">
      <c r="A113">
        <v>9211</v>
      </c>
      <c r="B113" t="s">
        <v>94</v>
      </c>
      <c r="C113" s="1">
        <v>20000000</v>
      </c>
    </row>
    <row r="114" spans="1:3" x14ac:dyDescent="0.25">
      <c r="A114" s="71" t="s">
        <v>488</v>
      </c>
      <c r="B114" s="71"/>
      <c r="C114" s="72">
        <v>2706326154.8499994</v>
      </c>
    </row>
  </sheetData>
  <pageMargins left="0.70866141732283472" right="0.70866141732283472" top="0.74803149606299213" bottom="0.74803149606299213" header="0.31496062992125984" footer="0.31496062992125984"/>
  <pageSetup paperSize="9" scale="67" fitToHeight="0" orientation="portrait" r:id="rId2"/>
  <headerFooter>
    <oddHeader>&amp;C&amp;"-,Negrita"MUNICIPIO DE TLAJOMULCO DE ZÚÑIGA, JALISCO
PRIMERA MODIFICACIÓN PRESUPUESTAL 2021
CLASIFICACIÓN POR OBJETO DEL GASTO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64"/>
  <sheetViews>
    <sheetView view="pageLayout" zoomScaleNormal="100" workbookViewId="0">
      <selection activeCell="C4" sqref="A4:C64"/>
    </sheetView>
  </sheetViews>
  <sheetFormatPr baseColWidth="10" defaultRowHeight="15" x14ac:dyDescent="0.25"/>
  <cols>
    <col min="1" max="1" width="59.140625" customWidth="1"/>
    <col min="2" max="2" width="105" bestFit="1" customWidth="1"/>
    <col min="3" max="3" width="18.7109375" customWidth="1"/>
  </cols>
  <sheetData>
    <row r="3" spans="1:3" x14ac:dyDescent="0.25">
      <c r="A3" s="9" t="s">
        <v>489</v>
      </c>
    </row>
    <row r="4" spans="1:3" x14ac:dyDescent="0.25">
      <c r="A4" s="73" t="s">
        <v>14</v>
      </c>
      <c r="B4" s="73" t="s">
        <v>15</v>
      </c>
      <c r="C4" s="73" t="s">
        <v>407</v>
      </c>
    </row>
    <row r="5" spans="1:3" x14ac:dyDescent="0.25">
      <c r="A5" t="s">
        <v>64</v>
      </c>
      <c r="B5" t="s">
        <v>138</v>
      </c>
      <c r="C5" s="1">
        <v>275000</v>
      </c>
    </row>
    <row r="6" spans="1:3" x14ac:dyDescent="0.25">
      <c r="B6" t="s">
        <v>146</v>
      </c>
      <c r="C6" s="1">
        <v>1008000</v>
      </c>
    </row>
    <row r="7" spans="1:3" x14ac:dyDescent="0.25">
      <c r="B7" t="s">
        <v>151</v>
      </c>
      <c r="C7" s="1">
        <v>1500000</v>
      </c>
    </row>
    <row r="8" spans="1:3" x14ac:dyDescent="0.25">
      <c r="B8" t="s">
        <v>105</v>
      </c>
      <c r="C8" s="1">
        <v>100000000</v>
      </c>
    </row>
    <row r="9" spans="1:3" x14ac:dyDescent="0.25">
      <c r="B9" t="s">
        <v>233</v>
      </c>
      <c r="C9" s="1">
        <v>80000</v>
      </c>
    </row>
    <row r="10" spans="1:3" x14ac:dyDescent="0.25">
      <c r="B10" t="s">
        <v>243</v>
      </c>
      <c r="C10" s="1">
        <v>12500000</v>
      </c>
    </row>
    <row r="11" spans="1:3" x14ac:dyDescent="0.25">
      <c r="B11" t="s">
        <v>246</v>
      </c>
      <c r="C11" s="1">
        <v>7000000</v>
      </c>
    </row>
    <row r="12" spans="1:3" x14ac:dyDescent="0.25">
      <c r="B12" t="s">
        <v>81</v>
      </c>
      <c r="C12" s="1">
        <v>75000000</v>
      </c>
    </row>
    <row r="13" spans="1:3" x14ac:dyDescent="0.25">
      <c r="B13" t="s">
        <v>236</v>
      </c>
      <c r="C13" s="1">
        <v>5778180</v>
      </c>
    </row>
    <row r="14" spans="1:3" x14ac:dyDescent="0.25">
      <c r="B14" t="s">
        <v>239</v>
      </c>
      <c r="C14" s="1">
        <v>8521820</v>
      </c>
    </row>
    <row r="15" spans="1:3" x14ac:dyDescent="0.25">
      <c r="B15" t="s">
        <v>65</v>
      </c>
      <c r="C15" s="1">
        <v>7000000</v>
      </c>
    </row>
    <row r="16" spans="1:3" x14ac:dyDescent="0.25">
      <c r="B16" t="s">
        <v>240</v>
      </c>
      <c r="C16" s="1">
        <v>100000</v>
      </c>
    </row>
    <row r="17" spans="1:3" x14ac:dyDescent="0.25">
      <c r="B17" t="s">
        <v>248</v>
      </c>
      <c r="C17" s="1">
        <v>15050000</v>
      </c>
    </row>
    <row r="18" spans="1:3" x14ac:dyDescent="0.25">
      <c r="A18" t="s">
        <v>199</v>
      </c>
      <c r="B18" t="s">
        <v>354</v>
      </c>
      <c r="C18" s="1">
        <v>15000000</v>
      </c>
    </row>
    <row r="19" spans="1:3" x14ac:dyDescent="0.25">
      <c r="B19" t="s">
        <v>200</v>
      </c>
      <c r="C19" s="1">
        <v>50000</v>
      </c>
    </row>
    <row r="20" spans="1:3" x14ac:dyDescent="0.25">
      <c r="B20" t="s">
        <v>203</v>
      </c>
      <c r="C20" s="1">
        <v>3800000</v>
      </c>
    </row>
    <row r="21" spans="1:3" x14ac:dyDescent="0.25">
      <c r="B21" t="s">
        <v>205</v>
      </c>
      <c r="C21" s="1">
        <v>4000000</v>
      </c>
    </row>
    <row r="22" spans="1:3" x14ac:dyDescent="0.25">
      <c r="B22" t="s">
        <v>208</v>
      </c>
      <c r="C22" s="1">
        <v>3000000</v>
      </c>
    </row>
    <row r="23" spans="1:3" x14ac:dyDescent="0.25">
      <c r="B23" t="s">
        <v>210</v>
      </c>
      <c r="C23" s="1">
        <v>3000000</v>
      </c>
    </row>
    <row r="24" spans="1:3" x14ac:dyDescent="0.25">
      <c r="B24" t="s">
        <v>211</v>
      </c>
      <c r="C24" s="1">
        <v>6000000</v>
      </c>
    </row>
    <row r="25" spans="1:3" x14ac:dyDescent="0.25">
      <c r="B25" t="s">
        <v>212</v>
      </c>
      <c r="C25" s="1">
        <v>20000000</v>
      </c>
    </row>
    <row r="26" spans="1:3" x14ac:dyDescent="0.25">
      <c r="B26" t="s">
        <v>348</v>
      </c>
      <c r="C26" s="1">
        <v>30000000</v>
      </c>
    </row>
    <row r="27" spans="1:3" x14ac:dyDescent="0.25">
      <c r="B27" t="s">
        <v>228</v>
      </c>
      <c r="C27" s="1">
        <v>285000</v>
      </c>
    </row>
    <row r="28" spans="1:3" x14ac:dyDescent="0.25">
      <c r="B28" t="s">
        <v>213</v>
      </c>
      <c r="C28" s="1">
        <v>19300000</v>
      </c>
    </row>
    <row r="29" spans="1:3" x14ac:dyDescent="0.25">
      <c r="A29" t="s">
        <v>164</v>
      </c>
      <c r="B29" t="s">
        <v>263</v>
      </c>
      <c r="C29" s="1">
        <v>500000</v>
      </c>
    </row>
    <row r="30" spans="1:3" x14ac:dyDescent="0.25">
      <c r="B30" t="s">
        <v>283</v>
      </c>
      <c r="C30" s="1">
        <v>1600000</v>
      </c>
    </row>
    <row r="31" spans="1:3" x14ac:dyDescent="0.25">
      <c r="B31" t="s">
        <v>259</v>
      </c>
      <c r="C31" s="1">
        <v>51844368.480000004</v>
      </c>
    </row>
    <row r="32" spans="1:3" x14ac:dyDescent="0.25">
      <c r="B32" t="s">
        <v>268</v>
      </c>
      <c r="C32" s="1">
        <v>1000000</v>
      </c>
    </row>
    <row r="33" spans="1:3" x14ac:dyDescent="0.25">
      <c r="B33" t="s">
        <v>165</v>
      </c>
      <c r="C33" s="1">
        <v>2674000</v>
      </c>
    </row>
    <row r="34" spans="1:3" x14ac:dyDescent="0.25">
      <c r="B34" t="s">
        <v>265</v>
      </c>
      <c r="C34" s="1">
        <v>4000000</v>
      </c>
    </row>
    <row r="35" spans="1:3" x14ac:dyDescent="0.25">
      <c r="B35" t="s">
        <v>193</v>
      </c>
      <c r="C35" s="1">
        <v>5000000</v>
      </c>
    </row>
    <row r="36" spans="1:3" x14ac:dyDescent="0.25">
      <c r="B36" t="s">
        <v>342</v>
      </c>
      <c r="C36" s="1">
        <v>59615914.649999999</v>
      </c>
    </row>
    <row r="37" spans="1:3" x14ac:dyDescent="0.25">
      <c r="A37" t="s">
        <v>122</v>
      </c>
      <c r="B37" t="s">
        <v>123</v>
      </c>
      <c r="C37" s="1">
        <v>900000</v>
      </c>
    </row>
    <row r="38" spans="1:3" x14ac:dyDescent="0.25">
      <c r="B38" t="s">
        <v>186</v>
      </c>
      <c r="C38" s="1">
        <v>400000</v>
      </c>
    </row>
    <row r="39" spans="1:3" x14ac:dyDescent="0.25">
      <c r="B39" t="s">
        <v>132</v>
      </c>
      <c r="C39" s="1">
        <v>2000000</v>
      </c>
    </row>
    <row r="40" spans="1:3" x14ac:dyDescent="0.25">
      <c r="B40" t="s">
        <v>127</v>
      </c>
      <c r="C40" s="1">
        <v>2050000</v>
      </c>
    </row>
    <row r="41" spans="1:3" x14ac:dyDescent="0.25">
      <c r="B41" t="s">
        <v>134</v>
      </c>
      <c r="C41" s="1">
        <v>100000</v>
      </c>
    </row>
    <row r="42" spans="1:3" x14ac:dyDescent="0.25">
      <c r="B42" t="s">
        <v>136</v>
      </c>
      <c r="C42" s="1">
        <v>330000</v>
      </c>
    </row>
    <row r="43" spans="1:3" x14ac:dyDescent="0.25">
      <c r="A43" t="s">
        <v>217</v>
      </c>
      <c r="B43" t="s">
        <v>218</v>
      </c>
      <c r="C43" s="1">
        <v>1030000</v>
      </c>
    </row>
    <row r="44" spans="1:3" x14ac:dyDescent="0.25">
      <c r="A44" t="s">
        <v>88</v>
      </c>
      <c r="B44" t="s">
        <v>256</v>
      </c>
      <c r="C44" s="1">
        <v>1286112.99</v>
      </c>
    </row>
    <row r="45" spans="1:3" x14ac:dyDescent="0.25">
      <c r="B45" t="s">
        <v>89</v>
      </c>
      <c r="C45" s="1">
        <v>124604977.97999999</v>
      </c>
    </row>
    <row r="46" spans="1:3" x14ac:dyDescent="0.25">
      <c r="B46" t="s">
        <v>253</v>
      </c>
      <c r="C46" s="1">
        <v>2090000</v>
      </c>
    </row>
    <row r="47" spans="1:3" x14ac:dyDescent="0.25">
      <c r="A47" t="s">
        <v>39</v>
      </c>
      <c r="B47" t="s">
        <v>73</v>
      </c>
      <c r="C47" s="1">
        <v>33470597.989999998</v>
      </c>
    </row>
    <row r="48" spans="1:3" x14ac:dyDescent="0.25">
      <c r="B48" t="s">
        <v>360</v>
      </c>
      <c r="C48" s="1">
        <v>4000000</v>
      </c>
    </row>
    <row r="49" spans="1:3" x14ac:dyDescent="0.25">
      <c r="B49" t="s">
        <v>225</v>
      </c>
      <c r="C49" s="1">
        <v>7000000</v>
      </c>
    </row>
    <row r="50" spans="1:3" x14ac:dyDescent="0.25">
      <c r="B50" t="s">
        <v>97</v>
      </c>
      <c r="C50" s="1">
        <v>157828900.87</v>
      </c>
    </row>
    <row r="51" spans="1:3" x14ac:dyDescent="0.25">
      <c r="B51" t="s">
        <v>153</v>
      </c>
      <c r="C51" s="1">
        <v>2192000</v>
      </c>
    </row>
    <row r="52" spans="1:3" x14ac:dyDescent="0.25">
      <c r="B52" t="s">
        <v>273</v>
      </c>
      <c r="C52" s="1">
        <v>7000000</v>
      </c>
    </row>
    <row r="53" spans="1:3" x14ac:dyDescent="0.25">
      <c r="B53" t="s">
        <v>286</v>
      </c>
      <c r="C53" s="1">
        <v>3470000</v>
      </c>
    </row>
    <row r="54" spans="1:3" x14ac:dyDescent="0.25">
      <c r="B54" t="s">
        <v>40</v>
      </c>
      <c r="C54" s="1">
        <v>4319837.87</v>
      </c>
    </row>
    <row r="55" spans="1:3" x14ac:dyDescent="0.25">
      <c r="B55" t="s">
        <v>93</v>
      </c>
      <c r="C55" s="1">
        <v>200791444.01999998</v>
      </c>
    </row>
    <row r="56" spans="1:3" x14ac:dyDescent="0.25">
      <c r="B56" t="s">
        <v>48</v>
      </c>
      <c r="C56" s="1">
        <v>1303400000</v>
      </c>
    </row>
    <row r="57" spans="1:3" x14ac:dyDescent="0.25">
      <c r="B57" t="s">
        <v>276</v>
      </c>
      <c r="C57" s="1">
        <v>12000000</v>
      </c>
    </row>
    <row r="58" spans="1:3" x14ac:dyDescent="0.25">
      <c r="B58" t="s">
        <v>76</v>
      </c>
      <c r="C58" s="1">
        <v>18650000</v>
      </c>
    </row>
    <row r="59" spans="1:3" x14ac:dyDescent="0.25">
      <c r="B59" t="s">
        <v>280</v>
      </c>
      <c r="C59" s="1">
        <v>20000000</v>
      </c>
    </row>
    <row r="60" spans="1:3" x14ac:dyDescent="0.25">
      <c r="A60" t="s">
        <v>327</v>
      </c>
      <c r="B60" t="s">
        <v>328</v>
      </c>
      <c r="C60" s="1">
        <v>3000000</v>
      </c>
    </row>
    <row r="61" spans="1:3" x14ac:dyDescent="0.25">
      <c r="B61" t="s">
        <v>333</v>
      </c>
      <c r="C61" s="1">
        <v>316500000</v>
      </c>
    </row>
    <row r="62" spans="1:3" x14ac:dyDescent="0.25">
      <c r="A62" t="s">
        <v>173</v>
      </c>
      <c r="B62" t="s">
        <v>174</v>
      </c>
      <c r="C62" s="1">
        <v>60000</v>
      </c>
    </row>
    <row r="63" spans="1:3" x14ac:dyDescent="0.25">
      <c r="B63" t="s">
        <v>178</v>
      </c>
      <c r="C63" s="1">
        <v>13370000</v>
      </c>
    </row>
    <row r="64" spans="1:3" x14ac:dyDescent="0.25">
      <c r="A64" s="71" t="s">
        <v>488</v>
      </c>
      <c r="B64" s="71"/>
      <c r="C64" s="72">
        <v>2706326154.8499999</v>
      </c>
    </row>
  </sheetData>
  <pageMargins left="0.70866141732283472" right="0.70866141732283472" top="1.0629921259842521" bottom="0.74803149606299213" header="0.31496062992125984" footer="0.31496062992125984"/>
  <pageSetup paperSize="9" scale="48" fitToHeight="0" orientation="portrait" r:id="rId2"/>
  <headerFooter>
    <oddHeader>&amp;C&amp;"-,Negrita"MUNICIPIO DE TLAJOMULCO DE ZÚÑIGA, JALISCO
PRIMERA MODIFICACIÓN PRESUPUESTAL 2021
PROGRAMAS Y PROYECTOS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view="pageLayout" zoomScaleNormal="100" workbookViewId="0">
      <selection activeCell="B7" sqref="A3:B7"/>
    </sheetView>
  </sheetViews>
  <sheetFormatPr baseColWidth="10" defaultRowHeight="15" x14ac:dyDescent="0.25"/>
  <cols>
    <col min="1" max="1" width="56.28515625" bestFit="1" customWidth="1"/>
    <col min="2" max="2" width="29.7109375" bestFit="1" customWidth="1"/>
  </cols>
  <sheetData>
    <row r="3" spans="1:2" x14ac:dyDescent="0.25">
      <c r="A3" s="73" t="s">
        <v>961</v>
      </c>
      <c r="B3" s="73" t="s">
        <v>407</v>
      </c>
    </row>
    <row r="4" spans="1:2" x14ac:dyDescent="0.25">
      <c r="A4" s="10" t="s">
        <v>420</v>
      </c>
      <c r="B4" s="1">
        <v>49861444.019999996</v>
      </c>
    </row>
    <row r="5" spans="1:2" x14ac:dyDescent="0.25">
      <c r="A5" s="10" t="s">
        <v>416</v>
      </c>
      <c r="B5" s="1">
        <v>303528597.99000001</v>
      </c>
    </row>
    <row r="6" spans="1:2" x14ac:dyDescent="0.25">
      <c r="A6" s="10" t="s">
        <v>404</v>
      </c>
      <c r="B6" s="1">
        <v>2352936112.8400002</v>
      </c>
    </row>
    <row r="7" spans="1:2" x14ac:dyDescent="0.25">
      <c r="A7" s="74" t="s">
        <v>488</v>
      </c>
      <c r="B7" s="72">
        <v>2706326154.8500004</v>
      </c>
    </row>
  </sheetData>
  <pageMargins left="0.7" right="0.7" top="1.0083333333333333" bottom="0.75" header="0.3" footer="0.3"/>
  <pageSetup paperSize="9" orientation="landscape" r:id="rId2"/>
  <headerFooter>
    <oddHeader xml:space="preserve">&amp;C&amp;"-,Negrita"MUNICIPIO DE TLAJOMULCO DE ZÚÑIGA, JALISCO
PRIMERA MODIFICACIÓN PRESUPUESTAL 2021
CLASIFICACIÓN POR TIPO DE GASTO&amp;"-,Normal"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29"/>
  <sheetViews>
    <sheetView view="pageLayout" zoomScaleNormal="100" workbookViewId="0">
      <selection activeCell="A11" sqref="A10:A11"/>
    </sheetView>
  </sheetViews>
  <sheetFormatPr baseColWidth="10" defaultRowHeight="15" x14ac:dyDescent="0.25"/>
  <cols>
    <col min="1" max="1" width="89.42578125" customWidth="1"/>
    <col min="2" max="2" width="17" hidden="1" customWidth="1"/>
    <col min="3" max="3" width="13.7109375" customWidth="1"/>
  </cols>
  <sheetData>
    <row r="3" spans="1:3" x14ac:dyDescent="0.25">
      <c r="A3" s="9" t="s">
        <v>489</v>
      </c>
    </row>
    <row r="4" spans="1:3" x14ac:dyDescent="0.25">
      <c r="A4" s="73" t="s">
        <v>15</v>
      </c>
      <c r="B4" s="73" t="s">
        <v>11</v>
      </c>
      <c r="C4" s="73" t="s">
        <v>407</v>
      </c>
    </row>
    <row r="5" spans="1:3" x14ac:dyDescent="0.25">
      <c r="A5" t="s">
        <v>263</v>
      </c>
      <c r="B5">
        <v>4000</v>
      </c>
      <c r="C5" s="1">
        <v>500000</v>
      </c>
    </row>
    <row r="6" spans="1:3" x14ac:dyDescent="0.25">
      <c r="A6" t="s">
        <v>354</v>
      </c>
      <c r="B6">
        <v>4000</v>
      </c>
      <c r="C6" s="1">
        <v>15000000</v>
      </c>
    </row>
    <row r="7" spans="1:3" x14ac:dyDescent="0.25">
      <c r="A7" t="s">
        <v>203</v>
      </c>
      <c r="B7">
        <v>4000</v>
      </c>
      <c r="C7" s="1">
        <v>3800000</v>
      </c>
    </row>
    <row r="8" spans="1:3" x14ac:dyDescent="0.25">
      <c r="A8" t="s">
        <v>205</v>
      </c>
      <c r="B8">
        <v>4000</v>
      </c>
      <c r="C8" s="1">
        <v>4000000</v>
      </c>
    </row>
    <row r="9" spans="1:3" x14ac:dyDescent="0.25">
      <c r="A9" t="s">
        <v>208</v>
      </c>
      <c r="B9">
        <v>4000</v>
      </c>
      <c r="C9" s="1">
        <v>3000000</v>
      </c>
    </row>
    <row r="10" spans="1:3" x14ac:dyDescent="0.25">
      <c r="A10" t="s">
        <v>210</v>
      </c>
      <c r="B10">
        <v>4000</v>
      </c>
      <c r="C10" s="1">
        <v>3000000</v>
      </c>
    </row>
    <row r="11" spans="1:3" x14ac:dyDescent="0.25">
      <c r="A11" t="s">
        <v>186</v>
      </c>
      <c r="B11">
        <v>4000</v>
      </c>
      <c r="C11" s="1">
        <v>400000</v>
      </c>
    </row>
    <row r="12" spans="1:3" x14ac:dyDescent="0.25">
      <c r="A12" t="s">
        <v>283</v>
      </c>
      <c r="B12">
        <v>4000</v>
      </c>
      <c r="C12" s="1">
        <v>1500000</v>
      </c>
    </row>
    <row r="13" spans="1:3" x14ac:dyDescent="0.25">
      <c r="A13" t="s">
        <v>360</v>
      </c>
      <c r="B13">
        <v>4000</v>
      </c>
      <c r="C13" s="1">
        <v>4000000</v>
      </c>
    </row>
    <row r="14" spans="1:3" x14ac:dyDescent="0.25">
      <c r="A14" t="s">
        <v>225</v>
      </c>
      <c r="B14">
        <v>4000</v>
      </c>
      <c r="C14" s="1">
        <v>7000000</v>
      </c>
    </row>
    <row r="15" spans="1:3" x14ac:dyDescent="0.25">
      <c r="A15" t="s">
        <v>211</v>
      </c>
      <c r="B15">
        <v>4000</v>
      </c>
      <c r="C15" s="1">
        <v>6000000</v>
      </c>
    </row>
    <row r="16" spans="1:3" x14ac:dyDescent="0.25">
      <c r="A16" t="s">
        <v>132</v>
      </c>
      <c r="B16">
        <v>4000</v>
      </c>
      <c r="C16" s="1">
        <v>2000000</v>
      </c>
    </row>
    <row r="17" spans="1:3" x14ac:dyDescent="0.25">
      <c r="A17" t="s">
        <v>178</v>
      </c>
      <c r="B17">
        <v>4000</v>
      </c>
      <c r="C17" s="1">
        <v>3000000</v>
      </c>
    </row>
    <row r="18" spans="1:3" x14ac:dyDescent="0.25">
      <c r="A18" t="s">
        <v>134</v>
      </c>
      <c r="B18">
        <v>4000</v>
      </c>
      <c r="C18" s="1">
        <v>100000</v>
      </c>
    </row>
    <row r="19" spans="1:3" x14ac:dyDescent="0.25">
      <c r="A19" t="s">
        <v>256</v>
      </c>
      <c r="B19">
        <v>4000</v>
      </c>
      <c r="C19" s="1">
        <v>1286112.99</v>
      </c>
    </row>
    <row r="20" spans="1:3" x14ac:dyDescent="0.25">
      <c r="A20" t="s">
        <v>328</v>
      </c>
      <c r="B20">
        <v>4000</v>
      </c>
      <c r="C20" s="1">
        <v>2000000</v>
      </c>
    </row>
    <row r="21" spans="1:3" x14ac:dyDescent="0.25">
      <c r="A21" t="s">
        <v>212</v>
      </c>
      <c r="B21">
        <v>4000</v>
      </c>
      <c r="C21" s="1">
        <v>20000000</v>
      </c>
    </row>
    <row r="22" spans="1:3" x14ac:dyDescent="0.25">
      <c r="A22" t="s">
        <v>89</v>
      </c>
      <c r="B22">
        <v>4000</v>
      </c>
      <c r="C22" s="1">
        <v>4310984.3499999996</v>
      </c>
    </row>
    <row r="23" spans="1:3" x14ac:dyDescent="0.25">
      <c r="A23" t="s">
        <v>348</v>
      </c>
      <c r="B23">
        <v>4000</v>
      </c>
      <c r="C23" s="1">
        <v>30000000</v>
      </c>
    </row>
    <row r="24" spans="1:3" x14ac:dyDescent="0.25">
      <c r="A24" t="s">
        <v>265</v>
      </c>
      <c r="B24">
        <v>4000</v>
      </c>
      <c r="C24" s="1">
        <v>4000000</v>
      </c>
    </row>
    <row r="25" spans="1:3" x14ac:dyDescent="0.25">
      <c r="A25" t="s">
        <v>193</v>
      </c>
      <c r="B25">
        <v>4000</v>
      </c>
      <c r="C25" s="1">
        <v>5000000</v>
      </c>
    </row>
    <row r="26" spans="1:3" x14ac:dyDescent="0.25">
      <c r="A26" t="s">
        <v>93</v>
      </c>
      <c r="B26">
        <v>4000</v>
      </c>
      <c r="C26" s="1">
        <v>5200000</v>
      </c>
    </row>
    <row r="27" spans="1:3" x14ac:dyDescent="0.25">
      <c r="A27" t="s">
        <v>342</v>
      </c>
      <c r="B27">
        <v>4000</v>
      </c>
      <c r="C27" s="1">
        <v>59615914.649999999</v>
      </c>
    </row>
    <row r="28" spans="1:3" x14ac:dyDescent="0.25">
      <c r="A28" t="s">
        <v>213</v>
      </c>
      <c r="B28">
        <v>4000</v>
      </c>
      <c r="C28" s="1">
        <v>18000000</v>
      </c>
    </row>
    <row r="29" spans="1:3" x14ac:dyDescent="0.25">
      <c r="A29" s="71" t="s">
        <v>488</v>
      </c>
      <c r="B29" s="71"/>
      <c r="C29" s="72">
        <v>202713011.99000001</v>
      </c>
    </row>
  </sheetData>
  <pageMargins left="0.70866141732283472" right="0.70866141732283472" top="1.0629921259842521" bottom="0.74803149606299213" header="0.31496062992125984" footer="0.31496062992125984"/>
  <pageSetup paperSize="9" scale="85" fitToHeight="0" orientation="portrait" r:id="rId2"/>
  <headerFooter>
    <oddHeader xml:space="preserve">&amp;C&amp;"-,Negrita"MUNICIPIO DE TLAJOMULCO DE ZÚÑIGA, JALISCO
PRIMERA MODIFICACIÓN PRESUPUESTAL 2021
APOYOS Y SUBSIDIOS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0"/>
  <sheetViews>
    <sheetView topLeftCell="V205" workbookViewId="0">
      <selection activeCell="AM209" sqref="AM209"/>
    </sheetView>
  </sheetViews>
  <sheetFormatPr baseColWidth="10" defaultRowHeight="15" x14ac:dyDescent="0.25"/>
  <cols>
    <col min="1" max="1" width="8.7109375" customWidth="1"/>
    <col min="23" max="24" width="0" hidden="1" customWidth="1"/>
    <col min="26" max="26" width="0" hidden="1" customWidth="1"/>
    <col min="27" max="27" width="30.140625" customWidth="1"/>
    <col min="28" max="31" width="0" hidden="1" customWidth="1"/>
    <col min="32" max="32" width="18.85546875" bestFit="1" customWidth="1"/>
    <col min="33" max="33" width="16.5703125" hidden="1" customWidth="1"/>
    <col min="34" max="34" width="20.5703125" hidden="1" customWidth="1"/>
    <col min="35" max="35" width="16.7109375" hidden="1" customWidth="1"/>
    <col min="36" max="36" width="13.28515625" hidden="1" customWidth="1"/>
    <col min="37" max="38" width="12.7109375" hidden="1" customWidth="1"/>
    <col min="39" max="39" width="24.85546875" bestFit="1" customWidth="1"/>
    <col min="40" max="40" width="21.85546875" bestFit="1" customWidth="1"/>
    <col min="41" max="41" width="22.7109375" bestFit="1" customWidth="1"/>
    <col min="42" max="42" width="13.7109375" bestFit="1" customWidth="1"/>
    <col min="43" max="43" width="24" hidden="1" customWidth="1"/>
    <col min="44" max="44" width="25" bestFit="1" customWidth="1"/>
  </cols>
  <sheetData>
    <row r="1" spans="1:49" x14ac:dyDescent="0.25">
      <c r="A1" s="2" t="s">
        <v>487</v>
      </c>
      <c r="B1" s="2" t="s">
        <v>0</v>
      </c>
      <c r="C1" s="2" t="s">
        <v>386</v>
      </c>
      <c r="D1" s="2" t="s">
        <v>387</v>
      </c>
      <c r="E1" s="2" t="s">
        <v>388</v>
      </c>
      <c r="F1" s="2" t="s">
        <v>389</v>
      </c>
      <c r="G1" s="2" t="s">
        <v>390</v>
      </c>
      <c r="H1" s="2" t="s">
        <v>1</v>
      </c>
      <c r="I1" s="2" t="s">
        <v>391</v>
      </c>
      <c r="J1" s="2" t="s">
        <v>2</v>
      </c>
      <c r="K1" s="2" t="s">
        <v>392</v>
      </c>
      <c r="L1" s="2" t="s">
        <v>3</v>
      </c>
      <c r="M1" s="2" t="s">
        <v>4</v>
      </c>
      <c r="N1" s="2" t="s">
        <v>5</v>
      </c>
      <c r="O1" s="2" t="s">
        <v>6</v>
      </c>
      <c r="P1" s="2" t="s">
        <v>393</v>
      </c>
      <c r="Q1" s="2" t="s">
        <v>394</v>
      </c>
      <c r="R1" s="2" t="s">
        <v>395</v>
      </c>
      <c r="S1" s="2" t="s">
        <v>396</v>
      </c>
      <c r="T1" s="2" t="s">
        <v>397</v>
      </c>
      <c r="U1" s="2" t="s">
        <v>7</v>
      </c>
      <c r="V1" s="2" t="s">
        <v>8</v>
      </c>
      <c r="W1" s="2" t="s">
        <v>9</v>
      </c>
      <c r="X1" s="2" t="s">
        <v>10</v>
      </c>
      <c r="Y1" s="2" t="s">
        <v>11</v>
      </c>
      <c r="Z1" s="2" t="s">
        <v>398</v>
      </c>
      <c r="AA1" s="2" t="s">
        <v>12</v>
      </c>
      <c r="AB1" s="2" t="s">
        <v>13</v>
      </c>
      <c r="AC1" s="2" t="s">
        <v>14</v>
      </c>
      <c r="AD1" s="2" t="s">
        <v>15</v>
      </c>
      <c r="AE1" s="2" t="s">
        <v>16</v>
      </c>
      <c r="AF1" s="2" t="s">
        <v>17</v>
      </c>
      <c r="AG1" s="2" t="s">
        <v>18</v>
      </c>
      <c r="AH1" s="2" t="s">
        <v>19</v>
      </c>
      <c r="AI1" s="2" t="s">
        <v>20</v>
      </c>
      <c r="AJ1" s="2" t="s">
        <v>21</v>
      </c>
      <c r="AK1" s="2" t="s">
        <v>22</v>
      </c>
      <c r="AL1" s="2" t="s">
        <v>23</v>
      </c>
      <c r="AM1" s="2" t="s">
        <v>24</v>
      </c>
      <c r="AN1" s="4" t="s">
        <v>380</v>
      </c>
      <c r="AO1" s="6" t="s">
        <v>381</v>
      </c>
      <c r="AP1" s="8" t="s">
        <v>382</v>
      </c>
      <c r="AQ1" s="7" t="s">
        <v>383</v>
      </c>
      <c r="AR1" s="5" t="s">
        <v>379</v>
      </c>
      <c r="AS1" s="2" t="s">
        <v>25</v>
      </c>
      <c r="AT1" s="2" t="s">
        <v>26</v>
      </c>
      <c r="AU1" s="2" t="s">
        <v>27</v>
      </c>
      <c r="AV1" s="2" t="s">
        <v>28</v>
      </c>
      <c r="AW1" s="2" t="s">
        <v>29</v>
      </c>
    </row>
    <row r="2" spans="1:49" x14ac:dyDescent="0.25">
      <c r="A2" t="str">
        <f t="shared" ref="A2:A33" si="0">+CONCATENATE(B2,L2,M2,N2,O2,U2,W2)</f>
        <v>2.5-03-2004_21819011_2139210</v>
      </c>
      <c r="B2" t="s">
        <v>370</v>
      </c>
      <c r="C2" t="s">
        <v>399</v>
      </c>
      <c r="D2">
        <v>1</v>
      </c>
      <c r="E2" t="s">
        <v>400</v>
      </c>
      <c r="F2">
        <v>1.3</v>
      </c>
      <c r="G2" t="s">
        <v>401</v>
      </c>
      <c r="H2" t="s">
        <v>31</v>
      </c>
      <c r="I2" t="s">
        <v>402</v>
      </c>
      <c r="J2" t="s">
        <v>32</v>
      </c>
      <c r="K2" t="s">
        <v>403</v>
      </c>
      <c r="L2" t="s">
        <v>33</v>
      </c>
      <c r="M2">
        <v>8</v>
      </c>
      <c r="N2">
        <v>19</v>
      </c>
      <c r="O2" t="s">
        <v>34</v>
      </c>
      <c r="P2" t="s">
        <v>404</v>
      </c>
      <c r="Q2">
        <v>3900</v>
      </c>
      <c r="R2" t="s">
        <v>405</v>
      </c>
      <c r="S2">
        <v>3920</v>
      </c>
      <c r="T2" t="s">
        <v>406</v>
      </c>
      <c r="U2">
        <v>3921</v>
      </c>
      <c r="V2" t="s">
        <v>35</v>
      </c>
      <c r="W2">
        <v>0</v>
      </c>
      <c r="X2" t="s">
        <v>36</v>
      </c>
      <c r="Y2">
        <v>3000</v>
      </c>
      <c r="Z2" t="s">
        <v>406</v>
      </c>
      <c r="AA2" t="s">
        <v>371</v>
      </c>
      <c r="AB2" t="s">
        <v>38</v>
      </c>
      <c r="AC2" t="s">
        <v>39</v>
      </c>
      <c r="AD2" t="s">
        <v>40</v>
      </c>
      <c r="AE2" t="s">
        <v>41</v>
      </c>
      <c r="AF2">
        <v>0</v>
      </c>
      <c r="AG2">
        <v>0</v>
      </c>
      <c r="AH2" s="1">
        <v>925294.99</v>
      </c>
      <c r="AI2" s="1">
        <v>925294.99</v>
      </c>
      <c r="AJ2" s="1">
        <v>925294.99</v>
      </c>
      <c r="AK2" s="1">
        <v>925294.99</v>
      </c>
      <c r="AL2" s="1">
        <v>925294.99</v>
      </c>
      <c r="AM2" s="1">
        <v>-925294.99</v>
      </c>
      <c r="AN2" s="1">
        <v>0</v>
      </c>
      <c r="AO2" s="1">
        <v>0</v>
      </c>
      <c r="AP2" s="1">
        <v>925294.99</v>
      </c>
      <c r="AQ2" s="1" t="e">
        <f>VLOOKUP(A2,#REF!,30,0)</f>
        <v>#REF!</v>
      </c>
      <c r="AR2" s="1">
        <f t="shared" ref="AR2:AR33" si="1">AF2-AN2+AO2+AP2</f>
        <v>925294.99</v>
      </c>
      <c r="AS2">
        <v>0</v>
      </c>
      <c r="AT2">
        <v>0</v>
      </c>
      <c r="AU2">
        <v>0</v>
      </c>
      <c r="AV2">
        <v>0</v>
      </c>
      <c r="AW2">
        <v>0</v>
      </c>
    </row>
    <row r="3" spans="1:49" x14ac:dyDescent="0.25">
      <c r="A3" t="str">
        <f t="shared" si="0"/>
        <v>1.1-00-2105_21822012_2111110</v>
      </c>
      <c r="B3" t="s">
        <v>115</v>
      </c>
      <c r="C3" t="s">
        <v>408</v>
      </c>
      <c r="D3">
        <v>1</v>
      </c>
      <c r="E3" t="s">
        <v>400</v>
      </c>
      <c r="F3">
        <v>1.3</v>
      </c>
      <c r="G3" t="s">
        <v>401</v>
      </c>
      <c r="H3" t="s">
        <v>31</v>
      </c>
      <c r="I3" t="s">
        <v>402</v>
      </c>
      <c r="J3" t="s">
        <v>32</v>
      </c>
      <c r="K3" t="s">
        <v>403</v>
      </c>
      <c r="L3" t="s">
        <v>43</v>
      </c>
      <c r="M3">
        <v>8</v>
      </c>
      <c r="N3">
        <v>22</v>
      </c>
      <c r="O3" t="s">
        <v>44</v>
      </c>
      <c r="P3" t="s">
        <v>404</v>
      </c>
      <c r="Q3">
        <v>1100</v>
      </c>
      <c r="R3" t="s">
        <v>409</v>
      </c>
      <c r="S3">
        <v>1110</v>
      </c>
      <c r="T3" t="s">
        <v>410</v>
      </c>
      <c r="U3">
        <v>1111</v>
      </c>
      <c r="V3" t="s">
        <v>309</v>
      </c>
      <c r="W3">
        <v>0</v>
      </c>
      <c r="X3" t="s">
        <v>36</v>
      </c>
      <c r="Y3">
        <v>1000</v>
      </c>
      <c r="Z3" t="s">
        <v>410</v>
      </c>
      <c r="AA3" t="s">
        <v>120</v>
      </c>
      <c r="AB3" t="s">
        <v>47</v>
      </c>
      <c r="AC3" t="s">
        <v>39</v>
      </c>
      <c r="AD3" t="s">
        <v>48</v>
      </c>
      <c r="AE3" t="s">
        <v>49</v>
      </c>
      <c r="AF3" s="1">
        <v>10457405.279999999</v>
      </c>
      <c r="AG3" s="1">
        <v>10457405.279999999</v>
      </c>
      <c r="AH3" s="1">
        <v>1216730.7</v>
      </c>
      <c r="AI3" s="1">
        <v>1216730.7</v>
      </c>
      <c r="AJ3" s="1">
        <v>1216730.7</v>
      </c>
      <c r="AK3" s="1">
        <v>1216730.7</v>
      </c>
      <c r="AL3" s="1">
        <v>1216730.7</v>
      </c>
      <c r="AM3" s="1">
        <v>9240674.5800000001</v>
      </c>
      <c r="AN3" s="1">
        <v>0</v>
      </c>
      <c r="AO3" s="1">
        <v>0</v>
      </c>
      <c r="AP3" s="1">
        <v>0</v>
      </c>
      <c r="AQ3" s="1" t="e">
        <f>VLOOKUP(A3,#REF!,30,0)</f>
        <v>#REF!</v>
      </c>
      <c r="AR3" s="1">
        <f t="shared" si="1"/>
        <v>10457405.279999999</v>
      </c>
      <c r="AS3">
        <v>0</v>
      </c>
      <c r="AT3">
        <v>0</v>
      </c>
      <c r="AU3">
        <v>0</v>
      </c>
      <c r="AV3">
        <v>0</v>
      </c>
      <c r="AW3">
        <v>0</v>
      </c>
    </row>
    <row r="4" spans="1:49" x14ac:dyDescent="0.25">
      <c r="A4" t="str">
        <f t="shared" si="0"/>
        <v>1.5-01-2105_21822012_2111310</v>
      </c>
      <c r="B4" t="s">
        <v>42</v>
      </c>
      <c r="C4" t="s">
        <v>408</v>
      </c>
      <c r="D4">
        <v>1</v>
      </c>
      <c r="E4" t="s">
        <v>400</v>
      </c>
      <c r="F4">
        <v>1.3</v>
      </c>
      <c r="G4" t="s">
        <v>401</v>
      </c>
      <c r="H4" t="s">
        <v>31</v>
      </c>
      <c r="I4" t="s">
        <v>402</v>
      </c>
      <c r="J4" t="s">
        <v>32</v>
      </c>
      <c r="K4" t="s">
        <v>403</v>
      </c>
      <c r="L4" t="s">
        <v>43</v>
      </c>
      <c r="M4">
        <v>8</v>
      </c>
      <c r="N4">
        <v>22</v>
      </c>
      <c r="O4" t="s">
        <v>44</v>
      </c>
      <c r="P4" t="s">
        <v>404</v>
      </c>
      <c r="Q4">
        <v>1100</v>
      </c>
      <c r="R4" t="s">
        <v>409</v>
      </c>
      <c r="S4">
        <v>1130</v>
      </c>
      <c r="T4" t="s">
        <v>410</v>
      </c>
      <c r="U4">
        <v>1131</v>
      </c>
      <c r="V4" t="s">
        <v>45</v>
      </c>
      <c r="W4">
        <v>0</v>
      </c>
      <c r="X4" t="s">
        <v>36</v>
      </c>
      <c r="Y4">
        <v>1000</v>
      </c>
      <c r="Z4" t="s">
        <v>410</v>
      </c>
      <c r="AA4" t="s">
        <v>46</v>
      </c>
      <c r="AB4" t="s">
        <v>47</v>
      </c>
      <c r="AC4" t="s">
        <v>39</v>
      </c>
      <c r="AD4" t="s">
        <v>48</v>
      </c>
      <c r="AE4" t="s">
        <v>49</v>
      </c>
      <c r="AF4" s="1">
        <v>623086171.60000002</v>
      </c>
      <c r="AG4" s="1">
        <v>623086171.60000002</v>
      </c>
      <c r="AH4" s="1">
        <v>26002563.850000001</v>
      </c>
      <c r="AI4" s="1">
        <v>26002563.850000001</v>
      </c>
      <c r="AJ4" s="1">
        <v>26002563.850000001</v>
      </c>
      <c r="AK4" s="1">
        <v>25958683.73</v>
      </c>
      <c r="AL4" s="1">
        <v>25958683.73</v>
      </c>
      <c r="AM4" s="1">
        <v>597083607.75</v>
      </c>
      <c r="AN4" s="1">
        <v>0</v>
      </c>
      <c r="AO4" s="1">
        <v>0</v>
      </c>
      <c r="AP4" s="1">
        <v>-2322389.36</v>
      </c>
      <c r="AQ4" s="1" t="e">
        <f>VLOOKUP(A4,#REF!,30,0)</f>
        <v>#REF!</v>
      </c>
      <c r="AR4" s="1">
        <f t="shared" si="1"/>
        <v>620763782.24000001</v>
      </c>
      <c r="AS4">
        <v>0</v>
      </c>
      <c r="AT4">
        <v>0</v>
      </c>
      <c r="AU4">
        <v>0</v>
      </c>
      <c r="AV4">
        <v>0</v>
      </c>
      <c r="AW4">
        <v>0</v>
      </c>
    </row>
    <row r="5" spans="1:49" x14ac:dyDescent="0.25">
      <c r="A5" t="str">
        <f t="shared" si="0"/>
        <v>1.1-00-2105_21822012_2111310</v>
      </c>
      <c r="B5" t="s">
        <v>115</v>
      </c>
      <c r="C5" t="s">
        <v>408</v>
      </c>
      <c r="D5">
        <v>1</v>
      </c>
      <c r="E5" t="s">
        <v>400</v>
      </c>
      <c r="F5">
        <v>1.3</v>
      </c>
      <c r="G5" t="s">
        <v>401</v>
      </c>
      <c r="H5" t="s">
        <v>31</v>
      </c>
      <c r="I5" t="s">
        <v>402</v>
      </c>
      <c r="J5" t="s">
        <v>32</v>
      </c>
      <c r="K5" t="s">
        <v>403</v>
      </c>
      <c r="L5" t="s">
        <v>43</v>
      </c>
      <c r="M5">
        <v>8</v>
      </c>
      <c r="N5">
        <v>22</v>
      </c>
      <c r="O5" t="s">
        <v>44</v>
      </c>
      <c r="P5" t="s">
        <v>404</v>
      </c>
      <c r="Q5">
        <v>1100</v>
      </c>
      <c r="R5" t="s">
        <v>409</v>
      </c>
      <c r="S5">
        <v>1130</v>
      </c>
      <c r="T5" t="s">
        <v>410</v>
      </c>
      <c r="U5">
        <v>1131</v>
      </c>
      <c r="V5" t="s">
        <v>45</v>
      </c>
      <c r="W5">
        <v>0</v>
      </c>
      <c r="X5" t="s">
        <v>36</v>
      </c>
      <c r="Y5">
        <v>1000</v>
      </c>
      <c r="Z5" t="s">
        <v>410</v>
      </c>
      <c r="AA5" t="s">
        <v>120</v>
      </c>
      <c r="AB5" t="s">
        <v>47</v>
      </c>
      <c r="AC5" t="s">
        <v>39</v>
      </c>
      <c r="AD5" t="s">
        <v>48</v>
      </c>
      <c r="AE5" t="s">
        <v>49</v>
      </c>
      <c r="AF5" s="1">
        <v>27843753.52</v>
      </c>
      <c r="AG5" s="1">
        <v>27843753.52</v>
      </c>
      <c r="AH5" s="1">
        <v>52197394.969999999</v>
      </c>
      <c r="AI5" s="1">
        <v>52197394.969999999</v>
      </c>
      <c r="AJ5" s="1">
        <v>52197394.969999999</v>
      </c>
      <c r="AK5" s="1">
        <v>52194475.07</v>
      </c>
      <c r="AL5" s="1">
        <v>52194475.07</v>
      </c>
      <c r="AM5" s="1">
        <v>-24353641.449999999</v>
      </c>
      <c r="AN5" s="1">
        <v>0</v>
      </c>
      <c r="AO5" s="1">
        <v>0</v>
      </c>
      <c r="AP5" s="1">
        <v>24391695.689999998</v>
      </c>
      <c r="AQ5" s="1" t="e">
        <f>VLOOKUP(A5,#REF!,30,0)</f>
        <v>#REF!</v>
      </c>
      <c r="AR5" s="1">
        <f t="shared" si="1"/>
        <v>52235449.209999993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49" x14ac:dyDescent="0.25">
      <c r="A6" t="str">
        <f t="shared" si="0"/>
        <v>2.5-02-2107_21631016_2131110</v>
      </c>
      <c r="B6" t="s">
        <v>56</v>
      </c>
      <c r="C6" t="s">
        <v>399</v>
      </c>
      <c r="D6">
        <v>1</v>
      </c>
      <c r="E6" t="s">
        <v>400</v>
      </c>
      <c r="F6">
        <v>1.3</v>
      </c>
      <c r="G6" t="s">
        <v>401</v>
      </c>
      <c r="H6" t="s">
        <v>31</v>
      </c>
      <c r="I6" t="s">
        <v>402</v>
      </c>
      <c r="J6" t="s">
        <v>68</v>
      </c>
      <c r="K6" t="s">
        <v>413</v>
      </c>
      <c r="L6" t="s">
        <v>77</v>
      </c>
      <c r="M6">
        <v>6</v>
      </c>
      <c r="N6">
        <v>31</v>
      </c>
      <c r="O6" t="s">
        <v>78</v>
      </c>
      <c r="P6" t="s">
        <v>404</v>
      </c>
      <c r="Q6">
        <v>3100</v>
      </c>
      <c r="R6" t="s">
        <v>414</v>
      </c>
      <c r="S6">
        <v>3110</v>
      </c>
      <c r="T6" t="s">
        <v>406</v>
      </c>
      <c r="U6">
        <v>3111</v>
      </c>
      <c r="V6" t="s">
        <v>79</v>
      </c>
      <c r="W6">
        <v>0</v>
      </c>
      <c r="X6" t="s">
        <v>36</v>
      </c>
      <c r="Y6">
        <v>3000</v>
      </c>
      <c r="Z6" t="s">
        <v>406</v>
      </c>
      <c r="AA6" t="s">
        <v>62</v>
      </c>
      <c r="AB6" t="s">
        <v>80</v>
      </c>
      <c r="AC6" t="s">
        <v>64</v>
      </c>
      <c r="AD6" t="s">
        <v>81</v>
      </c>
      <c r="AE6" t="s">
        <v>82</v>
      </c>
      <c r="AF6" s="1">
        <v>69000000</v>
      </c>
      <c r="AG6" s="1">
        <v>69000000</v>
      </c>
      <c r="AH6" s="1">
        <v>12640815.960000001</v>
      </c>
      <c r="AI6" s="1">
        <v>12640815.960000001</v>
      </c>
      <c r="AJ6" s="1">
        <v>5760824</v>
      </c>
      <c r="AK6" s="1">
        <v>5760824</v>
      </c>
      <c r="AL6" s="1">
        <v>5760824</v>
      </c>
      <c r="AM6" s="1">
        <v>56359184.039999999</v>
      </c>
      <c r="AN6" s="1">
        <v>0</v>
      </c>
      <c r="AO6" s="1">
        <v>0</v>
      </c>
      <c r="AP6" s="1">
        <v>0</v>
      </c>
      <c r="AQ6" s="1" t="e">
        <f>VLOOKUP(A6,#REF!,30,0)</f>
        <v>#REF!</v>
      </c>
      <c r="AR6" s="1">
        <f t="shared" si="1"/>
        <v>69000000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49" x14ac:dyDescent="0.25">
      <c r="A7" t="str">
        <f t="shared" si="0"/>
        <v>2.5-02-2118_21260038_2161210</v>
      </c>
      <c r="B7" t="s">
        <v>56</v>
      </c>
      <c r="C7" t="s">
        <v>399</v>
      </c>
      <c r="D7">
        <v>1</v>
      </c>
      <c r="E7" t="s">
        <v>400</v>
      </c>
      <c r="F7">
        <v>1.3</v>
      </c>
      <c r="G7" t="s">
        <v>401</v>
      </c>
      <c r="H7" t="s">
        <v>31</v>
      </c>
      <c r="I7" t="s">
        <v>402</v>
      </c>
      <c r="J7" t="s">
        <v>83</v>
      </c>
      <c r="K7" t="s">
        <v>415</v>
      </c>
      <c r="L7" t="s">
        <v>84</v>
      </c>
      <c r="M7">
        <v>2</v>
      </c>
      <c r="N7">
        <v>60</v>
      </c>
      <c r="O7" t="s">
        <v>85</v>
      </c>
      <c r="P7" t="s">
        <v>416</v>
      </c>
      <c r="Q7">
        <v>6100</v>
      </c>
      <c r="R7" t="s">
        <v>417</v>
      </c>
      <c r="S7">
        <v>6120</v>
      </c>
      <c r="T7" t="s">
        <v>418</v>
      </c>
      <c r="U7">
        <v>6121</v>
      </c>
      <c r="V7" t="s">
        <v>86</v>
      </c>
      <c r="W7">
        <v>0</v>
      </c>
      <c r="X7" t="s">
        <v>36</v>
      </c>
      <c r="Y7">
        <v>6000</v>
      </c>
      <c r="Z7" t="s">
        <v>419</v>
      </c>
      <c r="AA7" t="s">
        <v>62</v>
      </c>
      <c r="AB7" t="s">
        <v>87</v>
      </c>
      <c r="AC7" t="s">
        <v>88</v>
      </c>
      <c r="AD7" t="s">
        <v>89</v>
      </c>
      <c r="AE7" t="s">
        <v>90</v>
      </c>
      <c r="AF7" s="1">
        <v>60000000</v>
      </c>
      <c r="AG7" s="1">
        <v>60000000</v>
      </c>
      <c r="AH7">
        <v>0</v>
      </c>
      <c r="AI7">
        <v>0</v>
      </c>
      <c r="AJ7">
        <v>0</v>
      </c>
      <c r="AK7">
        <v>0</v>
      </c>
      <c r="AL7">
        <v>0</v>
      </c>
      <c r="AM7" s="1">
        <v>60000000</v>
      </c>
      <c r="AN7" s="1">
        <v>0</v>
      </c>
      <c r="AO7" s="1">
        <v>0</v>
      </c>
      <c r="AP7" s="1">
        <v>0</v>
      </c>
      <c r="AQ7" s="1" t="e">
        <f>VLOOKUP(A7,#REF!,30,0)</f>
        <v>#REF!</v>
      </c>
      <c r="AR7" s="1">
        <f t="shared" si="1"/>
        <v>60000000</v>
      </c>
      <c r="AS7">
        <v>0</v>
      </c>
      <c r="AT7">
        <v>0</v>
      </c>
      <c r="AU7">
        <v>0</v>
      </c>
      <c r="AV7">
        <v>0</v>
      </c>
      <c r="AW7">
        <v>0</v>
      </c>
    </row>
    <row r="8" spans="1:49" x14ac:dyDescent="0.25">
      <c r="A8" t="str">
        <f t="shared" si="0"/>
        <v>2.5-02-2118_21260038_2161510</v>
      </c>
      <c r="B8" t="s">
        <v>56</v>
      </c>
      <c r="C8" t="s">
        <v>399</v>
      </c>
      <c r="D8">
        <v>1</v>
      </c>
      <c r="E8" t="s">
        <v>400</v>
      </c>
      <c r="F8">
        <v>1.3</v>
      </c>
      <c r="G8" t="s">
        <v>401</v>
      </c>
      <c r="H8" t="s">
        <v>31</v>
      </c>
      <c r="I8" t="s">
        <v>402</v>
      </c>
      <c r="J8" t="s">
        <v>83</v>
      </c>
      <c r="K8" t="s">
        <v>415</v>
      </c>
      <c r="L8" t="s">
        <v>84</v>
      </c>
      <c r="M8">
        <v>2</v>
      </c>
      <c r="N8">
        <v>60</v>
      </c>
      <c r="O8" t="s">
        <v>85</v>
      </c>
      <c r="P8" t="s">
        <v>416</v>
      </c>
      <c r="Q8">
        <v>6100</v>
      </c>
      <c r="R8" t="s">
        <v>417</v>
      </c>
      <c r="S8">
        <v>6150</v>
      </c>
      <c r="T8" t="s">
        <v>418</v>
      </c>
      <c r="U8">
        <v>6151</v>
      </c>
      <c r="V8" t="s">
        <v>91</v>
      </c>
      <c r="W8">
        <v>0</v>
      </c>
      <c r="X8" t="s">
        <v>36</v>
      </c>
      <c r="Y8">
        <v>6000</v>
      </c>
      <c r="Z8" t="s">
        <v>419</v>
      </c>
      <c r="AA8" t="s">
        <v>62</v>
      </c>
      <c r="AB8" t="s">
        <v>87</v>
      </c>
      <c r="AC8" t="s">
        <v>88</v>
      </c>
      <c r="AD8" t="s">
        <v>89</v>
      </c>
      <c r="AE8" t="s">
        <v>90</v>
      </c>
      <c r="AF8" s="1">
        <v>1292049</v>
      </c>
      <c r="AG8" s="1">
        <v>1292049</v>
      </c>
      <c r="AH8">
        <v>0</v>
      </c>
      <c r="AI8">
        <v>0</v>
      </c>
      <c r="AJ8">
        <v>0</v>
      </c>
      <c r="AK8">
        <v>0</v>
      </c>
      <c r="AL8">
        <v>0</v>
      </c>
      <c r="AM8" s="1">
        <v>1292049</v>
      </c>
      <c r="AN8" s="1">
        <v>0</v>
      </c>
      <c r="AO8" s="1">
        <v>0</v>
      </c>
      <c r="AP8" s="1">
        <v>0</v>
      </c>
      <c r="AQ8" s="1" t="e">
        <f>VLOOKUP(A8,#REF!,30,0)</f>
        <v>#REF!</v>
      </c>
      <c r="AR8" s="1">
        <f t="shared" si="1"/>
        <v>1292049</v>
      </c>
      <c r="AS8">
        <v>0</v>
      </c>
      <c r="AT8">
        <v>0</v>
      </c>
      <c r="AU8">
        <v>0</v>
      </c>
      <c r="AV8">
        <v>0</v>
      </c>
      <c r="AW8">
        <v>0</v>
      </c>
    </row>
    <row r="9" spans="1:49" x14ac:dyDescent="0.25">
      <c r="A9" t="str">
        <f t="shared" si="0"/>
        <v>2.5-02-2104_21820011_2191110</v>
      </c>
      <c r="B9" t="s">
        <v>56</v>
      </c>
      <c r="C9" t="s">
        <v>399</v>
      </c>
      <c r="D9">
        <v>1</v>
      </c>
      <c r="E9" t="s">
        <v>400</v>
      </c>
      <c r="F9">
        <v>1.3</v>
      </c>
      <c r="G9" t="s">
        <v>401</v>
      </c>
      <c r="H9" t="s">
        <v>31</v>
      </c>
      <c r="I9" t="s">
        <v>402</v>
      </c>
      <c r="J9" t="s">
        <v>32</v>
      </c>
      <c r="K9" t="s">
        <v>403</v>
      </c>
      <c r="L9" t="s">
        <v>33</v>
      </c>
      <c r="M9">
        <v>8</v>
      </c>
      <c r="N9">
        <v>20</v>
      </c>
      <c r="O9" t="s">
        <v>34</v>
      </c>
      <c r="P9" t="s">
        <v>420</v>
      </c>
      <c r="Q9">
        <v>9100</v>
      </c>
      <c r="R9" t="s">
        <v>421</v>
      </c>
      <c r="S9">
        <v>9110</v>
      </c>
      <c r="T9" t="s">
        <v>422</v>
      </c>
      <c r="U9">
        <v>9111</v>
      </c>
      <c r="V9" t="s">
        <v>92</v>
      </c>
      <c r="W9">
        <v>0</v>
      </c>
      <c r="X9" t="s">
        <v>36</v>
      </c>
      <c r="Y9">
        <v>9000</v>
      </c>
      <c r="Z9" t="s">
        <v>423</v>
      </c>
      <c r="AA9" t="s">
        <v>62</v>
      </c>
      <c r="AB9" t="s">
        <v>38</v>
      </c>
      <c r="AC9" t="s">
        <v>39</v>
      </c>
      <c r="AD9" t="s">
        <v>93</v>
      </c>
      <c r="AE9" t="s">
        <v>41</v>
      </c>
      <c r="AF9" s="1">
        <v>29861444.02</v>
      </c>
      <c r="AG9" s="1">
        <v>29861444.02</v>
      </c>
      <c r="AH9" s="1">
        <v>2633386.59</v>
      </c>
      <c r="AI9" s="1">
        <v>2633386.59</v>
      </c>
      <c r="AJ9" s="1">
        <v>2633386.59</v>
      </c>
      <c r="AK9" s="1">
        <v>2633386.59</v>
      </c>
      <c r="AL9" s="1">
        <v>2633386.59</v>
      </c>
      <c r="AM9" s="1">
        <v>27228057.43</v>
      </c>
      <c r="AN9" s="1">
        <v>0</v>
      </c>
      <c r="AO9" s="1">
        <v>0</v>
      </c>
      <c r="AP9" s="1">
        <v>0</v>
      </c>
      <c r="AQ9" s="1" t="e">
        <f>VLOOKUP(A9,#REF!,30,0)</f>
        <v>#REF!</v>
      </c>
      <c r="AR9" s="1">
        <f t="shared" si="1"/>
        <v>29861444.02</v>
      </c>
      <c r="AS9">
        <v>0</v>
      </c>
      <c r="AT9">
        <v>0</v>
      </c>
      <c r="AU9">
        <v>0</v>
      </c>
      <c r="AV9">
        <v>0</v>
      </c>
      <c r="AW9">
        <v>0</v>
      </c>
    </row>
    <row r="10" spans="1:49" x14ac:dyDescent="0.25">
      <c r="A10" t="str">
        <f t="shared" si="0"/>
        <v>2.5-02-2104_21820011_2192110</v>
      </c>
      <c r="B10" t="s">
        <v>56</v>
      </c>
      <c r="C10" t="s">
        <v>399</v>
      </c>
      <c r="D10">
        <v>1</v>
      </c>
      <c r="E10" t="s">
        <v>400</v>
      </c>
      <c r="F10">
        <v>1.3</v>
      </c>
      <c r="G10" t="s">
        <v>401</v>
      </c>
      <c r="H10" t="s">
        <v>31</v>
      </c>
      <c r="I10" t="s">
        <v>402</v>
      </c>
      <c r="J10" t="s">
        <v>32</v>
      </c>
      <c r="K10" t="s">
        <v>403</v>
      </c>
      <c r="L10" t="s">
        <v>33</v>
      </c>
      <c r="M10">
        <v>8</v>
      </c>
      <c r="N10">
        <v>20</v>
      </c>
      <c r="O10" t="s">
        <v>34</v>
      </c>
      <c r="P10" t="s">
        <v>420</v>
      </c>
      <c r="Q10">
        <v>9200</v>
      </c>
      <c r="R10" t="s">
        <v>424</v>
      </c>
      <c r="S10">
        <v>9210</v>
      </c>
      <c r="T10" t="s">
        <v>422</v>
      </c>
      <c r="U10">
        <v>9211</v>
      </c>
      <c r="V10" t="s">
        <v>94</v>
      </c>
      <c r="W10">
        <v>0</v>
      </c>
      <c r="X10" t="s">
        <v>36</v>
      </c>
      <c r="Y10">
        <v>9000</v>
      </c>
      <c r="Z10" t="s">
        <v>423</v>
      </c>
      <c r="AA10" t="s">
        <v>62</v>
      </c>
      <c r="AB10" t="s">
        <v>38</v>
      </c>
      <c r="AC10" t="s">
        <v>39</v>
      </c>
      <c r="AD10" t="s">
        <v>93</v>
      </c>
      <c r="AE10" t="s">
        <v>41</v>
      </c>
      <c r="AF10" s="1">
        <v>20000000</v>
      </c>
      <c r="AG10" s="1">
        <v>20000000</v>
      </c>
      <c r="AH10" s="1">
        <v>1391698.89</v>
      </c>
      <c r="AI10" s="1">
        <v>1391698.89</v>
      </c>
      <c r="AJ10" s="1">
        <v>1391698.89</v>
      </c>
      <c r="AK10" s="1">
        <v>1391698.89</v>
      </c>
      <c r="AL10" s="1">
        <v>1391698.89</v>
      </c>
      <c r="AM10" s="1">
        <v>18608301.109999999</v>
      </c>
      <c r="AN10" s="1">
        <v>0</v>
      </c>
      <c r="AO10" s="1">
        <v>0</v>
      </c>
      <c r="AP10" s="1">
        <v>0</v>
      </c>
      <c r="AQ10" s="1" t="e">
        <f>VLOOKUP(A10,#REF!,30,0)</f>
        <v>#REF!</v>
      </c>
      <c r="AR10" s="1">
        <f t="shared" si="1"/>
        <v>20000000</v>
      </c>
      <c r="AS10">
        <v>0</v>
      </c>
      <c r="AT10">
        <v>0</v>
      </c>
      <c r="AU10">
        <v>0</v>
      </c>
      <c r="AV10">
        <v>0</v>
      </c>
      <c r="AW10">
        <v>0</v>
      </c>
    </row>
    <row r="11" spans="1:49" x14ac:dyDescent="0.25">
      <c r="A11" t="str">
        <f t="shared" si="0"/>
        <v>2.5-02-2105_21821012_2126111</v>
      </c>
      <c r="B11" t="s">
        <v>56</v>
      </c>
      <c r="C11" t="s">
        <v>399</v>
      </c>
      <c r="D11">
        <v>1</v>
      </c>
      <c r="E11" t="s">
        <v>400</v>
      </c>
      <c r="F11">
        <v>1.3</v>
      </c>
      <c r="G11" t="s">
        <v>401</v>
      </c>
      <c r="H11" t="s">
        <v>31</v>
      </c>
      <c r="I11" t="s">
        <v>402</v>
      </c>
      <c r="J11" t="s">
        <v>32</v>
      </c>
      <c r="K11" t="s">
        <v>403</v>
      </c>
      <c r="L11" t="s">
        <v>43</v>
      </c>
      <c r="M11">
        <v>8</v>
      </c>
      <c r="N11">
        <v>21</v>
      </c>
      <c r="O11" t="s">
        <v>44</v>
      </c>
      <c r="P11" t="s">
        <v>404</v>
      </c>
      <c r="Q11">
        <v>2600</v>
      </c>
      <c r="R11" t="s">
        <v>95</v>
      </c>
      <c r="S11">
        <v>2610</v>
      </c>
      <c r="T11" t="s">
        <v>425</v>
      </c>
      <c r="U11">
        <v>2611</v>
      </c>
      <c r="V11" t="s">
        <v>95</v>
      </c>
      <c r="W11">
        <v>1</v>
      </c>
      <c r="X11" t="s">
        <v>96</v>
      </c>
      <c r="Y11">
        <v>2000</v>
      </c>
      <c r="Z11" t="s">
        <v>425</v>
      </c>
      <c r="AA11" t="s">
        <v>62</v>
      </c>
      <c r="AB11" t="s">
        <v>47</v>
      </c>
      <c r="AC11" t="s">
        <v>39</v>
      </c>
      <c r="AD11" t="s">
        <v>97</v>
      </c>
      <c r="AE11" t="s">
        <v>49</v>
      </c>
      <c r="AF11" s="1">
        <v>26500000</v>
      </c>
      <c r="AG11" s="1">
        <v>26500000</v>
      </c>
      <c r="AH11" s="1">
        <v>3269901.65</v>
      </c>
      <c r="AI11" s="1">
        <v>3269901.66</v>
      </c>
      <c r="AJ11" s="1">
        <v>3237116.57</v>
      </c>
      <c r="AK11" s="1">
        <v>2866159.4</v>
      </c>
      <c r="AL11" s="1">
        <v>2866159.4</v>
      </c>
      <c r="AM11" s="1">
        <v>23230098.350000001</v>
      </c>
      <c r="AN11" s="1">
        <v>0</v>
      </c>
      <c r="AO11" s="1">
        <v>0</v>
      </c>
      <c r="AP11" s="1">
        <v>0</v>
      </c>
      <c r="AQ11" s="1" t="e">
        <f>VLOOKUP(A11,#REF!,30,0)</f>
        <v>#REF!</v>
      </c>
      <c r="AR11" s="1">
        <f t="shared" si="1"/>
        <v>26500000</v>
      </c>
      <c r="AS11">
        <v>0</v>
      </c>
      <c r="AT11">
        <v>0</v>
      </c>
      <c r="AU11">
        <v>0</v>
      </c>
      <c r="AV11">
        <v>0</v>
      </c>
      <c r="AW11">
        <v>0</v>
      </c>
    </row>
    <row r="12" spans="1:49" x14ac:dyDescent="0.25">
      <c r="A12" t="str">
        <f t="shared" si="0"/>
        <v>2.5-02-2105_21821012_2126112</v>
      </c>
      <c r="B12" t="s">
        <v>56</v>
      </c>
      <c r="C12" t="s">
        <v>399</v>
      </c>
      <c r="D12">
        <v>1</v>
      </c>
      <c r="E12" t="s">
        <v>400</v>
      </c>
      <c r="F12">
        <v>1.3</v>
      </c>
      <c r="G12" t="s">
        <v>401</v>
      </c>
      <c r="H12" t="s">
        <v>31</v>
      </c>
      <c r="I12" t="s">
        <v>402</v>
      </c>
      <c r="J12" t="s">
        <v>32</v>
      </c>
      <c r="K12" t="s">
        <v>403</v>
      </c>
      <c r="L12" t="s">
        <v>43</v>
      </c>
      <c r="M12">
        <v>8</v>
      </c>
      <c r="N12">
        <v>21</v>
      </c>
      <c r="O12" t="s">
        <v>44</v>
      </c>
      <c r="P12" t="s">
        <v>404</v>
      </c>
      <c r="Q12">
        <v>2600</v>
      </c>
      <c r="R12" t="s">
        <v>95</v>
      </c>
      <c r="S12">
        <v>2610</v>
      </c>
      <c r="T12" t="s">
        <v>425</v>
      </c>
      <c r="U12">
        <v>2611</v>
      </c>
      <c r="V12" t="s">
        <v>95</v>
      </c>
      <c r="W12">
        <v>2</v>
      </c>
      <c r="X12" t="s">
        <v>98</v>
      </c>
      <c r="Y12">
        <v>2000</v>
      </c>
      <c r="Z12" t="s">
        <v>425</v>
      </c>
      <c r="AA12" t="s">
        <v>62</v>
      </c>
      <c r="AB12" t="s">
        <v>47</v>
      </c>
      <c r="AC12" t="s">
        <v>39</v>
      </c>
      <c r="AD12" t="s">
        <v>97</v>
      </c>
      <c r="AE12" t="s">
        <v>49</v>
      </c>
      <c r="AF12" s="1">
        <v>10000000</v>
      </c>
      <c r="AG12" s="1">
        <v>10000000</v>
      </c>
      <c r="AH12" s="1">
        <v>1550604.18</v>
      </c>
      <c r="AI12" s="1">
        <v>1550604.22</v>
      </c>
      <c r="AJ12" s="1">
        <v>1329576.78</v>
      </c>
      <c r="AK12" s="1">
        <v>1228110.8899999999</v>
      </c>
      <c r="AL12" s="1">
        <v>1228110.8899999999</v>
      </c>
      <c r="AM12" s="1">
        <v>8449395.8200000003</v>
      </c>
      <c r="AN12" s="1">
        <v>0</v>
      </c>
      <c r="AO12" s="1">
        <v>0</v>
      </c>
      <c r="AP12" s="1">
        <v>0</v>
      </c>
      <c r="AQ12" s="1" t="e">
        <f>VLOOKUP(A12,#REF!,30,0)</f>
        <v>#REF!</v>
      </c>
      <c r="AR12" s="1">
        <f t="shared" si="1"/>
        <v>10000000</v>
      </c>
      <c r="AS12">
        <v>0</v>
      </c>
      <c r="AT12">
        <v>0</v>
      </c>
      <c r="AU12">
        <v>0</v>
      </c>
      <c r="AV12">
        <v>0</v>
      </c>
      <c r="AW12">
        <v>0</v>
      </c>
    </row>
    <row r="13" spans="1:49" x14ac:dyDescent="0.25">
      <c r="A13" t="str">
        <f t="shared" si="0"/>
        <v>2.5-02-2105_21821012_2132310</v>
      </c>
      <c r="B13" t="s">
        <v>56</v>
      </c>
      <c r="C13" t="s">
        <v>399</v>
      </c>
      <c r="D13">
        <v>1</v>
      </c>
      <c r="E13" t="s">
        <v>400</v>
      </c>
      <c r="F13">
        <v>1.3</v>
      </c>
      <c r="G13" t="s">
        <v>401</v>
      </c>
      <c r="H13" t="s">
        <v>31</v>
      </c>
      <c r="I13" t="s">
        <v>402</v>
      </c>
      <c r="J13" t="s">
        <v>32</v>
      </c>
      <c r="K13" t="s">
        <v>403</v>
      </c>
      <c r="L13" t="s">
        <v>43</v>
      </c>
      <c r="M13">
        <v>8</v>
      </c>
      <c r="N13">
        <v>21</v>
      </c>
      <c r="O13" t="s">
        <v>44</v>
      </c>
      <c r="P13" t="s">
        <v>404</v>
      </c>
      <c r="Q13">
        <v>3200</v>
      </c>
      <c r="R13" t="s">
        <v>426</v>
      </c>
      <c r="S13">
        <v>3230</v>
      </c>
      <c r="T13" t="s">
        <v>406</v>
      </c>
      <c r="U13">
        <v>3231</v>
      </c>
      <c r="V13" t="s">
        <v>99</v>
      </c>
      <c r="W13">
        <v>0</v>
      </c>
      <c r="X13" t="s">
        <v>36</v>
      </c>
      <c r="Y13">
        <v>3000</v>
      </c>
      <c r="Z13" t="s">
        <v>406</v>
      </c>
      <c r="AA13" t="s">
        <v>62</v>
      </c>
      <c r="AB13" t="s">
        <v>47</v>
      </c>
      <c r="AC13" t="s">
        <v>39</v>
      </c>
      <c r="AD13" t="s">
        <v>97</v>
      </c>
      <c r="AE13" t="s">
        <v>49</v>
      </c>
      <c r="AF13" s="1">
        <v>2600000</v>
      </c>
      <c r="AG13" s="1">
        <v>2600000</v>
      </c>
      <c r="AH13" s="1">
        <v>2599995.75</v>
      </c>
      <c r="AI13">
        <v>0</v>
      </c>
      <c r="AJ13">
        <v>0</v>
      </c>
      <c r="AK13">
        <v>0</v>
      </c>
      <c r="AL13">
        <v>0</v>
      </c>
      <c r="AM13" s="1">
        <v>4.25</v>
      </c>
      <c r="AN13" s="1">
        <v>0</v>
      </c>
      <c r="AO13" s="1">
        <v>0</v>
      </c>
      <c r="AP13" s="1">
        <v>0</v>
      </c>
      <c r="AQ13" s="1" t="e">
        <f>VLOOKUP(A13,#REF!,30,0)</f>
        <v>#REF!</v>
      </c>
      <c r="AR13" s="1">
        <f t="shared" si="1"/>
        <v>2600000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49" x14ac:dyDescent="0.25">
      <c r="A14" t="str">
        <f t="shared" si="0"/>
        <v>2.5-02-2105_21821012_2132510</v>
      </c>
      <c r="B14" t="s">
        <v>56</v>
      </c>
      <c r="C14" t="s">
        <v>399</v>
      </c>
      <c r="D14">
        <v>1</v>
      </c>
      <c r="E14" t="s">
        <v>400</v>
      </c>
      <c r="F14">
        <v>1.3</v>
      </c>
      <c r="G14" t="s">
        <v>401</v>
      </c>
      <c r="H14" t="s">
        <v>31</v>
      </c>
      <c r="I14" t="s">
        <v>402</v>
      </c>
      <c r="J14" t="s">
        <v>32</v>
      </c>
      <c r="K14" t="s">
        <v>403</v>
      </c>
      <c r="L14" t="s">
        <v>43</v>
      </c>
      <c r="M14">
        <v>8</v>
      </c>
      <c r="N14">
        <v>21</v>
      </c>
      <c r="O14" t="s">
        <v>44</v>
      </c>
      <c r="P14" t="s">
        <v>404</v>
      </c>
      <c r="Q14">
        <v>3200</v>
      </c>
      <c r="R14" t="s">
        <v>426</v>
      </c>
      <c r="S14">
        <v>3250</v>
      </c>
      <c r="T14" t="s">
        <v>406</v>
      </c>
      <c r="U14">
        <v>3251</v>
      </c>
      <c r="V14" t="s">
        <v>61</v>
      </c>
      <c r="W14">
        <v>0</v>
      </c>
      <c r="X14" t="s">
        <v>36</v>
      </c>
      <c r="Y14">
        <v>3000</v>
      </c>
      <c r="Z14" t="s">
        <v>406</v>
      </c>
      <c r="AA14" t="s">
        <v>62</v>
      </c>
      <c r="AB14" t="s">
        <v>47</v>
      </c>
      <c r="AC14" t="s">
        <v>39</v>
      </c>
      <c r="AD14" t="s">
        <v>97</v>
      </c>
      <c r="AE14" t="s">
        <v>49</v>
      </c>
      <c r="AF14" s="1">
        <v>19000000</v>
      </c>
      <c r="AG14" s="1">
        <v>19000000</v>
      </c>
      <c r="AH14" s="1">
        <v>3645036.62</v>
      </c>
      <c r="AI14" s="1">
        <v>3645036.62</v>
      </c>
      <c r="AJ14">
        <v>0</v>
      </c>
      <c r="AK14">
        <v>0</v>
      </c>
      <c r="AL14">
        <v>0</v>
      </c>
      <c r="AM14" s="1">
        <v>15354963.379999999</v>
      </c>
      <c r="AN14" s="1">
        <v>0</v>
      </c>
      <c r="AO14" s="1">
        <v>0</v>
      </c>
      <c r="AP14" s="1">
        <v>0</v>
      </c>
      <c r="AQ14" s="1" t="e">
        <f>VLOOKUP(A14,#REF!,30,0)</f>
        <v>#REF!</v>
      </c>
      <c r="AR14" s="1">
        <f t="shared" si="1"/>
        <v>19000000</v>
      </c>
      <c r="AS14">
        <v>0</v>
      </c>
      <c r="AT14">
        <v>0</v>
      </c>
      <c r="AU14">
        <v>0</v>
      </c>
      <c r="AV14">
        <v>0</v>
      </c>
      <c r="AW14">
        <v>0</v>
      </c>
    </row>
    <row r="15" spans="1:49" x14ac:dyDescent="0.25">
      <c r="A15" t="str">
        <f t="shared" si="0"/>
        <v>2.5-02-2102_21615008_2132510</v>
      </c>
      <c r="B15" t="s">
        <v>56</v>
      </c>
      <c r="C15" t="s">
        <v>399</v>
      </c>
      <c r="D15">
        <v>1</v>
      </c>
      <c r="E15" t="s">
        <v>400</v>
      </c>
      <c r="F15">
        <v>1.7</v>
      </c>
      <c r="G15" t="s">
        <v>427</v>
      </c>
      <c r="H15" t="s">
        <v>57</v>
      </c>
      <c r="I15" t="s">
        <v>428</v>
      </c>
      <c r="J15" t="s">
        <v>58</v>
      </c>
      <c r="K15" t="s">
        <v>429</v>
      </c>
      <c r="L15" t="s">
        <v>59</v>
      </c>
      <c r="M15">
        <v>6</v>
      </c>
      <c r="N15">
        <v>15</v>
      </c>
      <c r="O15" t="s">
        <v>60</v>
      </c>
      <c r="P15" t="s">
        <v>404</v>
      </c>
      <c r="Q15">
        <v>3200</v>
      </c>
      <c r="R15" t="s">
        <v>426</v>
      </c>
      <c r="S15">
        <v>3250</v>
      </c>
      <c r="T15" t="s">
        <v>406</v>
      </c>
      <c r="U15">
        <v>3251</v>
      </c>
      <c r="V15" t="s">
        <v>61</v>
      </c>
      <c r="W15">
        <v>0</v>
      </c>
      <c r="X15" t="s">
        <v>36</v>
      </c>
      <c r="Y15">
        <v>3000</v>
      </c>
      <c r="Z15" t="s">
        <v>406</v>
      </c>
      <c r="AA15" t="s">
        <v>62</v>
      </c>
      <c r="AB15" t="s">
        <v>63</v>
      </c>
      <c r="AC15" t="s">
        <v>64</v>
      </c>
      <c r="AD15" t="s">
        <v>65</v>
      </c>
      <c r="AE15" t="s">
        <v>66</v>
      </c>
      <c r="AF15" s="1">
        <v>7000000</v>
      </c>
      <c r="AG15" s="1">
        <v>7000000</v>
      </c>
      <c r="AH15" s="1">
        <v>5448473.5999999996</v>
      </c>
      <c r="AI15" s="1">
        <v>5402073.5999999996</v>
      </c>
      <c r="AJ15">
        <v>0</v>
      </c>
      <c r="AK15">
        <v>0</v>
      </c>
      <c r="AL15">
        <v>0</v>
      </c>
      <c r="AM15" s="1">
        <v>1551526.4000000004</v>
      </c>
      <c r="AN15" s="1">
        <v>0</v>
      </c>
      <c r="AO15" s="1">
        <v>0</v>
      </c>
      <c r="AP15" s="1">
        <v>0</v>
      </c>
      <c r="AQ15" s="1" t="e">
        <f>VLOOKUP(A15,#REF!,30,0)</f>
        <v>#REF!</v>
      </c>
      <c r="AR15" s="1">
        <f t="shared" si="1"/>
        <v>7000000</v>
      </c>
      <c r="AS15">
        <v>0</v>
      </c>
      <c r="AT15">
        <v>0</v>
      </c>
      <c r="AU15">
        <v>0</v>
      </c>
      <c r="AV15">
        <v>0</v>
      </c>
      <c r="AW15">
        <v>0</v>
      </c>
    </row>
    <row r="16" spans="1:49" x14ac:dyDescent="0.25">
      <c r="A16" t="str">
        <f t="shared" si="0"/>
        <v>2.5-02-2111_21649027_2135810</v>
      </c>
      <c r="B16" t="s">
        <v>56</v>
      </c>
      <c r="C16" t="s">
        <v>399</v>
      </c>
      <c r="D16">
        <v>2</v>
      </c>
      <c r="E16" t="s">
        <v>430</v>
      </c>
      <c r="F16">
        <v>2.1</v>
      </c>
      <c r="G16" t="s">
        <v>431</v>
      </c>
      <c r="H16" t="s">
        <v>100</v>
      </c>
      <c r="I16" t="s">
        <v>432</v>
      </c>
      <c r="J16" t="s">
        <v>68</v>
      </c>
      <c r="K16" t="s">
        <v>413</v>
      </c>
      <c r="L16" t="s">
        <v>101</v>
      </c>
      <c r="M16">
        <v>6</v>
      </c>
      <c r="N16">
        <v>49</v>
      </c>
      <c r="O16" t="s">
        <v>102</v>
      </c>
      <c r="P16" t="s">
        <v>404</v>
      </c>
      <c r="Q16">
        <v>3500</v>
      </c>
      <c r="R16" t="s">
        <v>433</v>
      </c>
      <c r="S16">
        <v>3580</v>
      </c>
      <c r="T16" t="s">
        <v>406</v>
      </c>
      <c r="U16">
        <v>3581</v>
      </c>
      <c r="V16" t="s">
        <v>103</v>
      </c>
      <c r="W16">
        <v>0</v>
      </c>
      <c r="X16" t="s">
        <v>36</v>
      </c>
      <c r="Y16">
        <v>3000</v>
      </c>
      <c r="Z16" t="s">
        <v>406</v>
      </c>
      <c r="AA16" t="s">
        <v>62</v>
      </c>
      <c r="AB16" t="s">
        <v>104</v>
      </c>
      <c r="AC16" t="s">
        <v>64</v>
      </c>
      <c r="AD16" t="s">
        <v>105</v>
      </c>
      <c r="AE16" t="s">
        <v>106</v>
      </c>
      <c r="AF16" s="1">
        <v>100000000</v>
      </c>
      <c r="AG16" s="1">
        <v>100000000</v>
      </c>
      <c r="AH16" s="1">
        <v>18577531.550000001</v>
      </c>
      <c r="AI16" s="1">
        <v>18577531.550000001</v>
      </c>
      <c r="AJ16" s="1">
        <v>18577531.550000001</v>
      </c>
      <c r="AK16" s="1">
        <v>8935822.3800000008</v>
      </c>
      <c r="AL16" s="1">
        <v>8935822.3800000008</v>
      </c>
      <c r="AM16" s="1">
        <v>81422468.450000003</v>
      </c>
      <c r="AN16" s="1">
        <v>0</v>
      </c>
      <c r="AO16" s="1">
        <v>0</v>
      </c>
      <c r="AP16" s="1">
        <v>0</v>
      </c>
      <c r="AQ16" s="1" t="e">
        <f>VLOOKUP(A16,#REF!,30,0)</f>
        <v>#REF!</v>
      </c>
      <c r="AR16" s="1">
        <f t="shared" si="1"/>
        <v>100000000</v>
      </c>
      <c r="AS16">
        <v>0</v>
      </c>
      <c r="AT16">
        <v>0</v>
      </c>
      <c r="AU16">
        <v>0</v>
      </c>
      <c r="AV16">
        <v>0</v>
      </c>
      <c r="AW16">
        <v>0</v>
      </c>
    </row>
    <row r="17" spans="1:49" x14ac:dyDescent="0.25">
      <c r="A17" t="str">
        <f t="shared" si="0"/>
        <v>2.5-02-2101_2184003_2156910</v>
      </c>
      <c r="B17" t="s">
        <v>56</v>
      </c>
      <c r="C17" t="s">
        <v>399</v>
      </c>
      <c r="D17">
        <v>3</v>
      </c>
      <c r="E17" t="s">
        <v>122</v>
      </c>
      <c r="F17">
        <v>3.8</v>
      </c>
      <c r="G17" t="s">
        <v>434</v>
      </c>
      <c r="H17" t="s">
        <v>67</v>
      </c>
      <c r="I17" t="s">
        <v>435</v>
      </c>
      <c r="J17" t="s">
        <v>68</v>
      </c>
      <c r="K17" t="s">
        <v>413</v>
      </c>
      <c r="L17" t="s">
        <v>69</v>
      </c>
      <c r="M17">
        <v>8</v>
      </c>
      <c r="N17">
        <v>4</v>
      </c>
      <c r="O17" t="s">
        <v>70</v>
      </c>
      <c r="P17" t="s">
        <v>416</v>
      </c>
      <c r="Q17">
        <v>5600</v>
      </c>
      <c r="R17" t="s">
        <v>436</v>
      </c>
      <c r="S17">
        <v>5690</v>
      </c>
      <c r="T17" t="s">
        <v>437</v>
      </c>
      <c r="U17">
        <v>5691</v>
      </c>
      <c r="V17" t="s">
        <v>71</v>
      </c>
      <c r="W17">
        <v>0</v>
      </c>
      <c r="X17" t="s">
        <v>36</v>
      </c>
      <c r="Y17">
        <v>5000</v>
      </c>
      <c r="Z17" t="s">
        <v>437</v>
      </c>
      <c r="AA17" t="s">
        <v>62</v>
      </c>
      <c r="AB17" t="s">
        <v>72</v>
      </c>
      <c r="AC17" t="s">
        <v>39</v>
      </c>
      <c r="AD17" t="s">
        <v>73</v>
      </c>
      <c r="AE17" t="s">
        <v>74</v>
      </c>
      <c r="AF17" s="1">
        <v>33470597.989999998</v>
      </c>
      <c r="AG17" s="1">
        <v>33470597.989999998</v>
      </c>
      <c r="AH17">
        <v>0</v>
      </c>
      <c r="AI17">
        <v>0</v>
      </c>
      <c r="AJ17">
        <v>0</v>
      </c>
      <c r="AK17">
        <v>0</v>
      </c>
      <c r="AL17">
        <v>0</v>
      </c>
      <c r="AM17" s="1">
        <v>33470597.989999998</v>
      </c>
      <c r="AN17" s="1">
        <v>0</v>
      </c>
      <c r="AO17" s="1">
        <v>0</v>
      </c>
      <c r="AP17" s="1">
        <v>0</v>
      </c>
      <c r="AQ17" s="1" t="e">
        <f>VLOOKUP(A17,#REF!,30,0)</f>
        <v>#REF!</v>
      </c>
      <c r="AR17" s="1">
        <f t="shared" si="1"/>
        <v>33470597.989999998</v>
      </c>
      <c r="AS17">
        <v>0</v>
      </c>
      <c r="AT17">
        <v>0</v>
      </c>
      <c r="AU17">
        <v>0</v>
      </c>
      <c r="AV17">
        <v>0</v>
      </c>
      <c r="AW17">
        <v>0</v>
      </c>
    </row>
    <row r="18" spans="1:49" x14ac:dyDescent="0.25">
      <c r="A18" t="str">
        <f t="shared" si="0"/>
        <v>2.5-02-2101_2186003_2159110</v>
      </c>
      <c r="B18" t="s">
        <v>56</v>
      </c>
      <c r="C18" t="s">
        <v>399</v>
      </c>
      <c r="D18">
        <v>3</v>
      </c>
      <c r="E18" t="s">
        <v>122</v>
      </c>
      <c r="F18">
        <v>3.8</v>
      </c>
      <c r="G18" t="s">
        <v>434</v>
      </c>
      <c r="H18" t="s">
        <v>67</v>
      </c>
      <c r="I18" t="s">
        <v>435</v>
      </c>
      <c r="J18" t="s">
        <v>68</v>
      </c>
      <c r="K18" t="s">
        <v>413</v>
      </c>
      <c r="L18" t="s">
        <v>69</v>
      </c>
      <c r="M18">
        <v>8</v>
      </c>
      <c r="N18">
        <v>6</v>
      </c>
      <c r="O18" t="s">
        <v>70</v>
      </c>
      <c r="P18" t="s">
        <v>416</v>
      </c>
      <c r="Q18">
        <v>5900</v>
      </c>
      <c r="R18" t="s">
        <v>438</v>
      </c>
      <c r="S18">
        <v>5910</v>
      </c>
      <c r="T18" t="s">
        <v>437</v>
      </c>
      <c r="U18">
        <v>5911</v>
      </c>
      <c r="V18" t="s">
        <v>75</v>
      </c>
      <c r="W18">
        <v>0</v>
      </c>
      <c r="X18" t="s">
        <v>36</v>
      </c>
      <c r="Y18">
        <v>5000</v>
      </c>
      <c r="Z18" t="s">
        <v>437</v>
      </c>
      <c r="AA18" t="s">
        <v>62</v>
      </c>
      <c r="AB18" t="s">
        <v>72</v>
      </c>
      <c r="AC18" t="s">
        <v>39</v>
      </c>
      <c r="AD18" t="s">
        <v>76</v>
      </c>
      <c r="AE18" t="s">
        <v>74</v>
      </c>
      <c r="AF18" s="1">
        <v>4950146.22</v>
      </c>
      <c r="AG18" s="1">
        <v>4950146.22</v>
      </c>
      <c r="AH18">
        <v>0</v>
      </c>
      <c r="AI18">
        <v>0</v>
      </c>
      <c r="AJ18">
        <v>0</v>
      </c>
      <c r="AK18">
        <v>0</v>
      </c>
      <c r="AL18">
        <v>0</v>
      </c>
      <c r="AM18" s="1">
        <v>4950146.22</v>
      </c>
      <c r="AN18" s="1">
        <v>0</v>
      </c>
      <c r="AO18" s="1">
        <v>0</v>
      </c>
      <c r="AP18" s="1">
        <v>0</v>
      </c>
      <c r="AQ18" s="1" t="e">
        <f>VLOOKUP(A18,#REF!,30,0)</f>
        <v>#REF!</v>
      </c>
      <c r="AR18" s="1">
        <f t="shared" si="1"/>
        <v>4950146.22</v>
      </c>
      <c r="AS18">
        <v>0</v>
      </c>
      <c r="AT18">
        <v>0</v>
      </c>
      <c r="AU18">
        <v>0</v>
      </c>
      <c r="AV18">
        <v>0</v>
      </c>
      <c r="AW18">
        <v>0</v>
      </c>
    </row>
    <row r="19" spans="1:49" x14ac:dyDescent="0.25">
      <c r="A19" t="str">
        <f t="shared" si="0"/>
        <v>2.6-09-2004_21819011_2139210</v>
      </c>
      <c r="B19" t="s">
        <v>113</v>
      </c>
      <c r="C19" t="s">
        <v>399</v>
      </c>
      <c r="D19">
        <v>1</v>
      </c>
      <c r="E19" t="s">
        <v>400</v>
      </c>
      <c r="F19">
        <v>1.3</v>
      </c>
      <c r="G19" t="s">
        <v>401</v>
      </c>
      <c r="H19" t="s">
        <v>31</v>
      </c>
      <c r="I19" t="s">
        <v>402</v>
      </c>
      <c r="J19" t="s">
        <v>32</v>
      </c>
      <c r="K19" t="s">
        <v>403</v>
      </c>
      <c r="L19" t="s">
        <v>33</v>
      </c>
      <c r="M19">
        <v>8</v>
      </c>
      <c r="N19">
        <v>19</v>
      </c>
      <c r="O19" t="s">
        <v>34</v>
      </c>
      <c r="P19" t="s">
        <v>404</v>
      </c>
      <c r="Q19">
        <v>3900</v>
      </c>
      <c r="R19" t="s">
        <v>405</v>
      </c>
      <c r="S19">
        <v>3920</v>
      </c>
      <c r="T19" t="s">
        <v>406</v>
      </c>
      <c r="U19">
        <v>3921</v>
      </c>
      <c r="V19" t="s">
        <v>35</v>
      </c>
      <c r="W19">
        <v>0</v>
      </c>
      <c r="X19" t="s">
        <v>36</v>
      </c>
      <c r="Y19">
        <v>3000</v>
      </c>
      <c r="Z19" t="s">
        <v>406</v>
      </c>
      <c r="AA19" t="s">
        <v>114</v>
      </c>
      <c r="AB19" t="s">
        <v>38</v>
      </c>
      <c r="AC19" t="s">
        <v>39</v>
      </c>
      <c r="AD19" t="s">
        <v>40</v>
      </c>
      <c r="AE19" t="s">
        <v>41</v>
      </c>
      <c r="AF19">
        <v>0</v>
      </c>
      <c r="AG19">
        <v>0</v>
      </c>
      <c r="AH19" s="1">
        <v>3000.42</v>
      </c>
      <c r="AI19" s="1">
        <v>3000.42</v>
      </c>
      <c r="AJ19" s="1">
        <v>3000.42</v>
      </c>
      <c r="AK19" s="1">
        <v>3000.42</v>
      </c>
      <c r="AL19" s="1">
        <v>3000.42</v>
      </c>
      <c r="AM19" s="1">
        <v>-3000.42</v>
      </c>
      <c r="AN19" s="1">
        <v>0</v>
      </c>
      <c r="AO19" s="1">
        <v>0</v>
      </c>
      <c r="AP19" s="1">
        <v>3000.42</v>
      </c>
      <c r="AQ19" s="1" t="e">
        <f>VLOOKUP(A19,#REF!,30,0)</f>
        <v>#REF!</v>
      </c>
      <c r="AR19" s="1">
        <f t="shared" si="1"/>
        <v>3000.42</v>
      </c>
      <c r="AS19">
        <v>0</v>
      </c>
      <c r="AT19">
        <v>0</v>
      </c>
      <c r="AU19">
        <v>0</v>
      </c>
      <c r="AV19">
        <v>0</v>
      </c>
      <c r="AW19">
        <v>0</v>
      </c>
    </row>
    <row r="20" spans="1:49" x14ac:dyDescent="0.25">
      <c r="A20" t="str">
        <f t="shared" si="0"/>
        <v>2.5-01-2004_21819011_2139210</v>
      </c>
      <c r="B20" t="s">
        <v>372</v>
      </c>
      <c r="C20" t="s">
        <v>399</v>
      </c>
      <c r="D20">
        <v>1</v>
      </c>
      <c r="E20" t="s">
        <v>400</v>
      </c>
      <c r="F20">
        <v>1.3</v>
      </c>
      <c r="G20" t="s">
        <v>401</v>
      </c>
      <c r="H20" t="s">
        <v>31</v>
      </c>
      <c r="I20" t="s">
        <v>402</v>
      </c>
      <c r="J20" t="s">
        <v>32</v>
      </c>
      <c r="K20" t="s">
        <v>403</v>
      </c>
      <c r="L20" t="s">
        <v>33</v>
      </c>
      <c r="M20">
        <v>8</v>
      </c>
      <c r="N20">
        <v>19</v>
      </c>
      <c r="O20" t="s">
        <v>34</v>
      </c>
      <c r="P20" t="s">
        <v>404</v>
      </c>
      <c r="Q20">
        <v>3900</v>
      </c>
      <c r="R20" t="s">
        <v>405</v>
      </c>
      <c r="S20">
        <v>3920</v>
      </c>
      <c r="T20" t="s">
        <v>406</v>
      </c>
      <c r="U20">
        <v>3921</v>
      </c>
      <c r="V20" t="s">
        <v>35</v>
      </c>
      <c r="W20">
        <v>0</v>
      </c>
      <c r="X20" t="s">
        <v>36</v>
      </c>
      <c r="Y20">
        <v>3000</v>
      </c>
      <c r="Z20" t="s">
        <v>406</v>
      </c>
      <c r="AA20" t="s">
        <v>373</v>
      </c>
      <c r="AB20" t="s">
        <v>38</v>
      </c>
      <c r="AC20" t="s">
        <v>39</v>
      </c>
      <c r="AD20" t="s">
        <v>40</v>
      </c>
      <c r="AE20" t="s">
        <v>41</v>
      </c>
      <c r="AF20">
        <v>0</v>
      </c>
      <c r="AG20">
        <v>0</v>
      </c>
      <c r="AH20" s="1">
        <v>357864.7</v>
      </c>
      <c r="AI20" s="1">
        <v>357864.7</v>
      </c>
      <c r="AJ20" s="1">
        <v>357864.7</v>
      </c>
      <c r="AK20" s="1">
        <v>357864.7</v>
      </c>
      <c r="AL20" s="1">
        <v>357864.7</v>
      </c>
      <c r="AM20" s="1">
        <v>-357864.7</v>
      </c>
      <c r="AN20" s="1">
        <v>0</v>
      </c>
      <c r="AO20" s="1">
        <v>0</v>
      </c>
      <c r="AP20" s="1">
        <v>357864.7</v>
      </c>
      <c r="AQ20" s="1" t="e">
        <f>VLOOKUP(A20,#REF!,30,0)</f>
        <v>#REF!</v>
      </c>
      <c r="AR20" s="1">
        <f t="shared" si="1"/>
        <v>357864.7</v>
      </c>
      <c r="AS20">
        <v>0</v>
      </c>
      <c r="AT20">
        <v>0</v>
      </c>
      <c r="AU20">
        <v>0</v>
      </c>
      <c r="AV20">
        <v>0</v>
      </c>
      <c r="AW20">
        <v>0</v>
      </c>
    </row>
    <row r="21" spans="1:49" x14ac:dyDescent="0.25">
      <c r="A21" t="str">
        <f t="shared" si="0"/>
        <v>2.6-08-2004_21819011_2139210</v>
      </c>
      <c r="B21" t="s">
        <v>366</v>
      </c>
      <c r="C21" t="s">
        <v>399</v>
      </c>
      <c r="D21">
        <v>1</v>
      </c>
      <c r="E21" t="s">
        <v>400</v>
      </c>
      <c r="F21">
        <v>1.3</v>
      </c>
      <c r="G21" t="s">
        <v>401</v>
      </c>
      <c r="H21" t="s">
        <v>31</v>
      </c>
      <c r="I21" t="s">
        <v>402</v>
      </c>
      <c r="J21" t="s">
        <v>32</v>
      </c>
      <c r="K21" t="s">
        <v>403</v>
      </c>
      <c r="L21" t="s">
        <v>33</v>
      </c>
      <c r="M21">
        <v>8</v>
      </c>
      <c r="N21">
        <v>19</v>
      </c>
      <c r="O21" t="s">
        <v>34</v>
      </c>
      <c r="P21" t="s">
        <v>404</v>
      </c>
      <c r="Q21">
        <v>3900</v>
      </c>
      <c r="R21" t="s">
        <v>405</v>
      </c>
      <c r="S21">
        <v>3920</v>
      </c>
      <c r="T21" t="s">
        <v>406</v>
      </c>
      <c r="U21">
        <v>3921</v>
      </c>
      <c r="V21" t="s">
        <v>35</v>
      </c>
      <c r="W21">
        <v>0</v>
      </c>
      <c r="X21" t="s">
        <v>36</v>
      </c>
      <c r="Y21">
        <v>3000</v>
      </c>
      <c r="Z21" t="s">
        <v>406</v>
      </c>
      <c r="AA21" t="s">
        <v>367</v>
      </c>
      <c r="AB21" t="s">
        <v>38</v>
      </c>
      <c r="AC21" t="s">
        <v>39</v>
      </c>
      <c r="AD21" t="s">
        <v>40</v>
      </c>
      <c r="AE21" t="s">
        <v>41</v>
      </c>
      <c r="AF21">
        <v>0</v>
      </c>
      <c r="AG21">
        <v>0</v>
      </c>
      <c r="AH21" s="1">
        <v>6006.42</v>
      </c>
      <c r="AI21" s="1">
        <v>6006.42</v>
      </c>
      <c r="AJ21" s="1">
        <v>6006.42</v>
      </c>
      <c r="AK21" s="1">
        <v>6006.42</v>
      </c>
      <c r="AL21" s="1">
        <v>6006.42</v>
      </c>
      <c r="AM21" s="1">
        <v>-6006.42</v>
      </c>
      <c r="AN21" s="1">
        <v>0</v>
      </c>
      <c r="AO21" s="1">
        <v>0</v>
      </c>
      <c r="AP21" s="1">
        <v>6006.42</v>
      </c>
      <c r="AQ21" s="1" t="e">
        <f>VLOOKUP(A21,#REF!,30,0)</f>
        <v>#REF!</v>
      </c>
      <c r="AR21" s="1">
        <f t="shared" si="1"/>
        <v>6006.42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49" x14ac:dyDescent="0.25">
      <c r="A22" t="str">
        <f t="shared" si="0"/>
        <v>2.6-03-2004_21819011_2139210</v>
      </c>
      <c r="B22" t="s">
        <v>368</v>
      </c>
      <c r="C22" t="s">
        <v>399</v>
      </c>
      <c r="D22">
        <v>1</v>
      </c>
      <c r="E22" t="s">
        <v>400</v>
      </c>
      <c r="F22">
        <v>1.3</v>
      </c>
      <c r="G22" t="s">
        <v>401</v>
      </c>
      <c r="H22" t="s">
        <v>31</v>
      </c>
      <c r="I22" t="s">
        <v>402</v>
      </c>
      <c r="J22" t="s">
        <v>32</v>
      </c>
      <c r="K22" t="s">
        <v>403</v>
      </c>
      <c r="L22" t="s">
        <v>33</v>
      </c>
      <c r="M22">
        <v>8</v>
      </c>
      <c r="N22">
        <v>19</v>
      </c>
      <c r="O22" t="s">
        <v>34</v>
      </c>
      <c r="P22" t="s">
        <v>404</v>
      </c>
      <c r="Q22">
        <v>3900</v>
      </c>
      <c r="R22" t="s">
        <v>405</v>
      </c>
      <c r="S22">
        <v>3920</v>
      </c>
      <c r="T22" t="s">
        <v>406</v>
      </c>
      <c r="U22">
        <v>3921</v>
      </c>
      <c r="V22" t="s">
        <v>35</v>
      </c>
      <c r="W22">
        <v>0</v>
      </c>
      <c r="X22" t="s">
        <v>36</v>
      </c>
      <c r="Y22">
        <v>3000</v>
      </c>
      <c r="Z22" t="s">
        <v>406</v>
      </c>
      <c r="AA22" t="s">
        <v>369</v>
      </c>
      <c r="AB22" t="s">
        <v>38</v>
      </c>
      <c r="AC22" t="s">
        <v>39</v>
      </c>
      <c r="AD22" t="s">
        <v>40</v>
      </c>
      <c r="AE22" t="s">
        <v>41</v>
      </c>
      <c r="AF22">
        <v>0</v>
      </c>
      <c r="AG22">
        <v>0</v>
      </c>
      <c r="AH22">
        <v>0.95</v>
      </c>
      <c r="AI22">
        <v>0.95</v>
      </c>
      <c r="AJ22">
        <v>0.95</v>
      </c>
      <c r="AK22">
        <v>0.95</v>
      </c>
      <c r="AL22">
        <v>0.95</v>
      </c>
      <c r="AM22" s="1">
        <v>-0.95</v>
      </c>
      <c r="AN22" s="1">
        <v>0</v>
      </c>
      <c r="AO22" s="1">
        <v>0</v>
      </c>
      <c r="AP22" s="1">
        <v>0.95</v>
      </c>
      <c r="AQ22" s="1" t="e">
        <f>VLOOKUP(A22,#REF!,30,0)</f>
        <v>#REF!</v>
      </c>
      <c r="AR22" s="1">
        <f t="shared" si="1"/>
        <v>0.95</v>
      </c>
      <c r="AS22">
        <v>0</v>
      </c>
      <c r="AT22">
        <v>0</v>
      </c>
      <c r="AU22">
        <v>0</v>
      </c>
      <c r="AV22">
        <v>0</v>
      </c>
      <c r="AW22">
        <v>0</v>
      </c>
    </row>
    <row r="23" spans="1:49" x14ac:dyDescent="0.25">
      <c r="A23" t="str">
        <f t="shared" si="0"/>
        <v>1.1-00-2103_21117010_2121810</v>
      </c>
      <c r="B23" t="s">
        <v>115</v>
      </c>
      <c r="C23" t="s">
        <v>408</v>
      </c>
      <c r="D23">
        <v>1</v>
      </c>
      <c r="E23" t="s">
        <v>400</v>
      </c>
      <c r="F23">
        <v>1.3</v>
      </c>
      <c r="G23" t="s">
        <v>401</v>
      </c>
      <c r="H23" t="s">
        <v>158</v>
      </c>
      <c r="I23" t="s">
        <v>439</v>
      </c>
      <c r="J23" t="s">
        <v>159</v>
      </c>
      <c r="K23" t="s">
        <v>440</v>
      </c>
      <c r="L23" t="s">
        <v>160</v>
      </c>
      <c r="M23">
        <v>1</v>
      </c>
      <c r="N23">
        <v>17</v>
      </c>
      <c r="O23" t="s">
        <v>161</v>
      </c>
      <c r="P23" t="s">
        <v>404</v>
      </c>
      <c r="Q23">
        <v>2100</v>
      </c>
      <c r="R23" t="s">
        <v>441</v>
      </c>
      <c r="S23">
        <v>2180</v>
      </c>
      <c r="T23" t="s">
        <v>425</v>
      </c>
      <c r="U23">
        <v>2181</v>
      </c>
      <c r="V23" t="s">
        <v>162</v>
      </c>
      <c r="W23">
        <v>0</v>
      </c>
      <c r="X23" t="s">
        <v>36</v>
      </c>
      <c r="Y23">
        <v>2000</v>
      </c>
      <c r="Z23" t="s">
        <v>425</v>
      </c>
      <c r="AA23" t="s">
        <v>120</v>
      </c>
      <c r="AB23" t="s">
        <v>163</v>
      </c>
      <c r="AC23" t="s">
        <v>164</v>
      </c>
      <c r="AD23" t="s">
        <v>165</v>
      </c>
      <c r="AE23" t="s">
        <v>166</v>
      </c>
      <c r="AF23" s="1">
        <v>174000</v>
      </c>
      <c r="AG23" s="1">
        <v>174000</v>
      </c>
      <c r="AH23" s="1">
        <v>19000.8</v>
      </c>
      <c r="AI23" s="1">
        <v>19000.8</v>
      </c>
      <c r="AJ23">
        <v>0</v>
      </c>
      <c r="AK23">
        <v>0</v>
      </c>
      <c r="AL23">
        <v>0</v>
      </c>
      <c r="AM23" s="1">
        <v>154999.20000000001</v>
      </c>
      <c r="AN23" s="1">
        <v>0</v>
      </c>
      <c r="AO23" s="1">
        <v>0</v>
      </c>
      <c r="AP23" s="1">
        <v>0</v>
      </c>
      <c r="AQ23" s="1" t="e">
        <f>VLOOKUP(A23,#REF!,30,0)</f>
        <v>#REF!</v>
      </c>
      <c r="AR23" s="1">
        <f t="shared" si="1"/>
        <v>174000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 t="str">
        <f t="shared" si="0"/>
        <v>1.1-00-2103_21117010_2133110</v>
      </c>
      <c r="B24" t="s">
        <v>115</v>
      </c>
      <c r="C24" t="s">
        <v>408</v>
      </c>
      <c r="D24">
        <v>1</v>
      </c>
      <c r="E24" t="s">
        <v>400</v>
      </c>
      <c r="F24">
        <v>1.3</v>
      </c>
      <c r="G24" t="s">
        <v>401</v>
      </c>
      <c r="H24" t="s">
        <v>158</v>
      </c>
      <c r="I24" t="s">
        <v>439</v>
      </c>
      <c r="J24" t="s">
        <v>159</v>
      </c>
      <c r="K24" t="s">
        <v>440</v>
      </c>
      <c r="L24" t="s">
        <v>160</v>
      </c>
      <c r="M24">
        <v>1</v>
      </c>
      <c r="N24">
        <v>17</v>
      </c>
      <c r="O24" t="s">
        <v>161</v>
      </c>
      <c r="P24" t="s">
        <v>404</v>
      </c>
      <c r="Q24">
        <v>3300</v>
      </c>
      <c r="R24" t="s">
        <v>442</v>
      </c>
      <c r="S24">
        <v>3310</v>
      </c>
      <c r="T24" t="s">
        <v>406</v>
      </c>
      <c r="U24">
        <v>3311</v>
      </c>
      <c r="V24" t="s">
        <v>167</v>
      </c>
      <c r="W24">
        <v>0</v>
      </c>
      <c r="X24" t="s">
        <v>36</v>
      </c>
      <c r="Y24">
        <v>3000</v>
      </c>
      <c r="Z24" t="s">
        <v>406</v>
      </c>
      <c r="AA24" t="s">
        <v>120</v>
      </c>
      <c r="AB24" t="s">
        <v>163</v>
      </c>
      <c r="AC24" t="s">
        <v>164</v>
      </c>
      <c r="AD24" t="s">
        <v>165</v>
      </c>
      <c r="AE24" t="s">
        <v>166</v>
      </c>
      <c r="AF24" s="1">
        <v>2500000</v>
      </c>
      <c r="AG24" s="1">
        <v>2500000</v>
      </c>
      <c r="AH24" s="1">
        <v>1430512</v>
      </c>
      <c r="AI24" s="1">
        <v>1430512</v>
      </c>
      <c r="AJ24" s="1">
        <v>150800</v>
      </c>
      <c r="AK24">
        <v>0</v>
      </c>
      <c r="AL24">
        <v>0</v>
      </c>
      <c r="AM24" s="1">
        <v>1069488</v>
      </c>
      <c r="AN24" s="1">
        <v>0</v>
      </c>
      <c r="AO24" s="1">
        <v>0</v>
      </c>
      <c r="AP24" s="1">
        <v>0</v>
      </c>
      <c r="AQ24" s="1" t="e">
        <f>VLOOKUP(A24,#REF!,30,0)</f>
        <v>#REF!</v>
      </c>
      <c r="AR24" s="1">
        <f t="shared" si="1"/>
        <v>2500000</v>
      </c>
      <c r="AS24">
        <v>0</v>
      </c>
      <c r="AT24">
        <v>0</v>
      </c>
      <c r="AU24">
        <v>0</v>
      </c>
      <c r="AV24">
        <v>0</v>
      </c>
      <c r="AW24">
        <v>0</v>
      </c>
    </row>
    <row r="25" spans="1:49" x14ac:dyDescent="0.25">
      <c r="A25" t="str">
        <f t="shared" si="0"/>
        <v>1.1-00-2114_21854032_2142110</v>
      </c>
      <c r="B25" t="s">
        <v>115</v>
      </c>
      <c r="C25" t="s">
        <v>408</v>
      </c>
      <c r="D25">
        <v>1</v>
      </c>
      <c r="E25" t="s">
        <v>400</v>
      </c>
      <c r="F25">
        <v>1.3</v>
      </c>
      <c r="G25" t="s">
        <v>401</v>
      </c>
      <c r="H25" t="s">
        <v>31</v>
      </c>
      <c r="I25" t="s">
        <v>402</v>
      </c>
      <c r="J25" t="s">
        <v>58</v>
      </c>
      <c r="K25" t="s">
        <v>429</v>
      </c>
      <c r="L25" t="s">
        <v>222</v>
      </c>
      <c r="M25">
        <v>8</v>
      </c>
      <c r="N25">
        <v>54</v>
      </c>
      <c r="O25" t="s">
        <v>223</v>
      </c>
      <c r="P25" t="s">
        <v>404</v>
      </c>
      <c r="Q25">
        <v>4200</v>
      </c>
      <c r="R25" t="s">
        <v>443</v>
      </c>
      <c r="S25">
        <v>4210</v>
      </c>
      <c r="T25" t="s">
        <v>444</v>
      </c>
      <c r="U25">
        <v>4211</v>
      </c>
      <c r="V25" t="s">
        <v>191</v>
      </c>
      <c r="W25">
        <v>0</v>
      </c>
      <c r="X25" t="s">
        <v>36</v>
      </c>
      <c r="Y25">
        <v>4000</v>
      </c>
      <c r="Z25" t="s">
        <v>445</v>
      </c>
      <c r="AA25" t="s">
        <v>120</v>
      </c>
      <c r="AB25" t="s">
        <v>224</v>
      </c>
      <c r="AC25" t="s">
        <v>39</v>
      </c>
      <c r="AD25" t="s">
        <v>225</v>
      </c>
      <c r="AE25" t="s">
        <v>226</v>
      </c>
      <c r="AF25" s="1">
        <v>7000000</v>
      </c>
      <c r="AG25" s="1">
        <v>7000000</v>
      </c>
      <c r="AH25">
        <v>0</v>
      </c>
      <c r="AI25">
        <v>0</v>
      </c>
      <c r="AJ25">
        <v>0</v>
      </c>
      <c r="AK25">
        <v>0</v>
      </c>
      <c r="AL25">
        <v>0</v>
      </c>
      <c r="AM25" s="1">
        <v>7000000</v>
      </c>
      <c r="AN25" s="1">
        <v>0</v>
      </c>
      <c r="AO25" s="1">
        <v>0</v>
      </c>
      <c r="AP25" s="1">
        <v>0</v>
      </c>
      <c r="AQ25" s="1" t="e">
        <f>VLOOKUP(A25,#REF!,30,0)</f>
        <v>#REF!</v>
      </c>
      <c r="AR25" s="1">
        <f t="shared" si="1"/>
        <v>7000000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49" x14ac:dyDescent="0.25">
      <c r="A26" t="str">
        <f t="shared" si="0"/>
        <v>1.1-00-2101_2197004_2122110</v>
      </c>
      <c r="B26" t="s">
        <v>115</v>
      </c>
      <c r="C26" t="s">
        <v>408</v>
      </c>
      <c r="D26">
        <v>1</v>
      </c>
      <c r="E26" t="s">
        <v>400</v>
      </c>
      <c r="F26">
        <v>1.3</v>
      </c>
      <c r="G26" t="s">
        <v>401</v>
      </c>
      <c r="H26" t="s">
        <v>31</v>
      </c>
      <c r="I26" t="s">
        <v>402</v>
      </c>
      <c r="J26" t="s">
        <v>68</v>
      </c>
      <c r="K26" t="s">
        <v>413</v>
      </c>
      <c r="L26" t="s">
        <v>69</v>
      </c>
      <c r="M26">
        <v>9</v>
      </c>
      <c r="N26">
        <v>7</v>
      </c>
      <c r="O26" t="s">
        <v>227</v>
      </c>
      <c r="P26" t="s">
        <v>404</v>
      </c>
      <c r="Q26">
        <v>2200</v>
      </c>
      <c r="R26" t="s">
        <v>446</v>
      </c>
      <c r="S26">
        <v>2210</v>
      </c>
      <c r="T26" t="s">
        <v>425</v>
      </c>
      <c r="U26">
        <v>2211</v>
      </c>
      <c r="V26" t="s">
        <v>139</v>
      </c>
      <c r="W26">
        <v>0</v>
      </c>
      <c r="X26" t="s">
        <v>36</v>
      </c>
      <c r="Y26">
        <v>2000</v>
      </c>
      <c r="Z26" t="s">
        <v>425</v>
      </c>
      <c r="AA26" t="s">
        <v>120</v>
      </c>
      <c r="AB26" t="s">
        <v>72</v>
      </c>
      <c r="AC26" t="s">
        <v>199</v>
      </c>
      <c r="AD26" t="s">
        <v>228</v>
      </c>
      <c r="AE26" t="s">
        <v>229</v>
      </c>
      <c r="AF26" s="1">
        <v>50000</v>
      </c>
      <c r="AG26" s="1">
        <v>50000</v>
      </c>
      <c r="AH26" s="1">
        <v>1201</v>
      </c>
      <c r="AI26" s="1">
        <v>1201</v>
      </c>
      <c r="AJ26" s="1">
        <v>1201</v>
      </c>
      <c r="AK26" s="1">
        <v>1201</v>
      </c>
      <c r="AL26" s="1">
        <v>1201</v>
      </c>
      <c r="AM26" s="1">
        <v>48799</v>
      </c>
      <c r="AN26" s="1">
        <v>0</v>
      </c>
      <c r="AO26" s="1">
        <v>0</v>
      </c>
      <c r="AP26" s="1">
        <v>0</v>
      </c>
      <c r="AQ26" s="1" t="e">
        <f>VLOOKUP(A26,#REF!,30,0)</f>
        <v>#REF!</v>
      </c>
      <c r="AR26" s="1">
        <f t="shared" si="1"/>
        <v>50000</v>
      </c>
      <c r="AS26">
        <v>0</v>
      </c>
      <c r="AT26">
        <v>0</v>
      </c>
      <c r="AU26">
        <v>0</v>
      </c>
      <c r="AV26">
        <v>0</v>
      </c>
      <c r="AW26">
        <v>0</v>
      </c>
    </row>
    <row r="27" spans="1:49" x14ac:dyDescent="0.25">
      <c r="A27" t="str">
        <f t="shared" si="0"/>
        <v>1.1-00-2101_2197004_2132910</v>
      </c>
      <c r="B27" t="s">
        <v>115</v>
      </c>
      <c r="C27" t="s">
        <v>408</v>
      </c>
      <c r="D27">
        <v>1</v>
      </c>
      <c r="E27" t="s">
        <v>400</v>
      </c>
      <c r="F27">
        <v>1.3</v>
      </c>
      <c r="G27" t="s">
        <v>401</v>
      </c>
      <c r="H27" t="s">
        <v>31</v>
      </c>
      <c r="I27" t="s">
        <v>402</v>
      </c>
      <c r="J27" t="s">
        <v>68</v>
      </c>
      <c r="K27" t="s">
        <v>413</v>
      </c>
      <c r="L27" t="s">
        <v>69</v>
      </c>
      <c r="M27">
        <v>9</v>
      </c>
      <c r="N27">
        <v>7</v>
      </c>
      <c r="O27" t="s">
        <v>227</v>
      </c>
      <c r="P27" t="s">
        <v>404</v>
      </c>
      <c r="Q27">
        <v>3200</v>
      </c>
      <c r="R27" t="s">
        <v>426</v>
      </c>
      <c r="S27">
        <v>3290</v>
      </c>
      <c r="T27" t="s">
        <v>406</v>
      </c>
      <c r="U27">
        <v>3291</v>
      </c>
      <c r="V27" t="s">
        <v>143</v>
      </c>
      <c r="W27">
        <v>0</v>
      </c>
      <c r="X27" t="s">
        <v>36</v>
      </c>
      <c r="Y27">
        <v>3000</v>
      </c>
      <c r="Z27" t="s">
        <v>406</v>
      </c>
      <c r="AA27" t="s">
        <v>120</v>
      </c>
      <c r="AB27" t="s">
        <v>72</v>
      </c>
      <c r="AC27" t="s">
        <v>199</v>
      </c>
      <c r="AD27" t="s">
        <v>228</v>
      </c>
      <c r="AE27" t="s">
        <v>229</v>
      </c>
      <c r="AF27" s="1">
        <v>200000</v>
      </c>
      <c r="AG27" s="1">
        <v>200000</v>
      </c>
      <c r="AH27">
        <v>0</v>
      </c>
      <c r="AI27">
        <v>0</v>
      </c>
      <c r="AJ27">
        <v>0</v>
      </c>
      <c r="AK27">
        <v>0</v>
      </c>
      <c r="AL27">
        <v>0</v>
      </c>
      <c r="AM27" s="1">
        <v>200000</v>
      </c>
      <c r="AN27" s="1">
        <v>0</v>
      </c>
      <c r="AO27" s="1">
        <v>0</v>
      </c>
      <c r="AP27" s="1">
        <v>0</v>
      </c>
      <c r="AQ27" s="1" t="e">
        <f>VLOOKUP(A27,#REF!,30,0)</f>
        <v>#REF!</v>
      </c>
      <c r="AR27" s="1">
        <f t="shared" si="1"/>
        <v>200000</v>
      </c>
      <c r="AS27">
        <v>0</v>
      </c>
      <c r="AT27">
        <v>0</v>
      </c>
      <c r="AU27">
        <v>0</v>
      </c>
      <c r="AV27">
        <v>0</v>
      </c>
      <c r="AW27">
        <v>0</v>
      </c>
    </row>
    <row r="28" spans="1:49" x14ac:dyDescent="0.25">
      <c r="A28" t="str">
        <f t="shared" si="0"/>
        <v>1.1-00-2101_2197004_2138110</v>
      </c>
      <c r="B28" t="s">
        <v>115</v>
      </c>
      <c r="C28" t="s">
        <v>408</v>
      </c>
      <c r="D28">
        <v>1</v>
      </c>
      <c r="E28" t="s">
        <v>400</v>
      </c>
      <c r="F28">
        <v>1.3</v>
      </c>
      <c r="G28" t="s">
        <v>401</v>
      </c>
      <c r="H28" t="s">
        <v>31</v>
      </c>
      <c r="I28" t="s">
        <v>402</v>
      </c>
      <c r="J28" t="s">
        <v>68</v>
      </c>
      <c r="K28" t="s">
        <v>413</v>
      </c>
      <c r="L28" t="s">
        <v>69</v>
      </c>
      <c r="M28">
        <v>9</v>
      </c>
      <c r="N28">
        <v>7</v>
      </c>
      <c r="O28" t="s">
        <v>227</v>
      </c>
      <c r="P28" t="s">
        <v>404</v>
      </c>
      <c r="Q28">
        <v>3800</v>
      </c>
      <c r="R28" t="s">
        <v>447</v>
      </c>
      <c r="S28">
        <v>3810</v>
      </c>
      <c r="T28" t="s">
        <v>406</v>
      </c>
      <c r="U28">
        <v>3811</v>
      </c>
      <c r="V28" t="s">
        <v>230</v>
      </c>
      <c r="W28">
        <v>0</v>
      </c>
      <c r="X28" t="s">
        <v>36</v>
      </c>
      <c r="Y28">
        <v>3000</v>
      </c>
      <c r="Z28" t="s">
        <v>406</v>
      </c>
      <c r="AA28" t="s">
        <v>120</v>
      </c>
      <c r="AB28" t="s">
        <v>72</v>
      </c>
      <c r="AC28" t="s">
        <v>199</v>
      </c>
      <c r="AD28" t="s">
        <v>228</v>
      </c>
      <c r="AE28" t="s">
        <v>229</v>
      </c>
      <c r="AF28" s="1">
        <v>15000</v>
      </c>
      <c r="AG28" s="1">
        <v>15000</v>
      </c>
      <c r="AH28" s="1">
        <v>8000</v>
      </c>
      <c r="AI28" s="1">
        <v>8000</v>
      </c>
      <c r="AJ28">
        <v>0</v>
      </c>
      <c r="AK28">
        <v>0</v>
      </c>
      <c r="AL28">
        <v>0</v>
      </c>
      <c r="AM28" s="1">
        <v>7000</v>
      </c>
      <c r="AN28" s="1">
        <v>0</v>
      </c>
      <c r="AO28" s="1">
        <v>0</v>
      </c>
      <c r="AP28" s="1">
        <v>0</v>
      </c>
      <c r="AQ28" s="1" t="e">
        <f>VLOOKUP(A28,#REF!,30,0)</f>
        <v>#REF!</v>
      </c>
      <c r="AR28" s="1">
        <f t="shared" si="1"/>
        <v>15000</v>
      </c>
      <c r="AS28">
        <v>0</v>
      </c>
      <c r="AT28">
        <v>0</v>
      </c>
      <c r="AU28">
        <v>0</v>
      </c>
      <c r="AV28">
        <v>0</v>
      </c>
      <c r="AW28">
        <v>0</v>
      </c>
    </row>
    <row r="29" spans="1:49" x14ac:dyDescent="0.25">
      <c r="A29" t="str">
        <f t="shared" si="0"/>
        <v>1.1-00-2101_2197004_2138210</v>
      </c>
      <c r="B29" t="s">
        <v>115</v>
      </c>
      <c r="C29" t="s">
        <v>408</v>
      </c>
      <c r="D29">
        <v>1</v>
      </c>
      <c r="E29" t="s">
        <v>400</v>
      </c>
      <c r="F29">
        <v>1.3</v>
      </c>
      <c r="G29" t="s">
        <v>401</v>
      </c>
      <c r="H29" t="s">
        <v>31</v>
      </c>
      <c r="I29" t="s">
        <v>402</v>
      </c>
      <c r="J29" t="s">
        <v>68</v>
      </c>
      <c r="K29" t="s">
        <v>413</v>
      </c>
      <c r="L29" t="s">
        <v>69</v>
      </c>
      <c r="M29">
        <v>9</v>
      </c>
      <c r="N29">
        <v>7</v>
      </c>
      <c r="O29" t="s">
        <v>227</v>
      </c>
      <c r="P29" t="s">
        <v>404</v>
      </c>
      <c r="Q29">
        <v>3800</v>
      </c>
      <c r="R29" t="s">
        <v>447</v>
      </c>
      <c r="S29">
        <v>3820</v>
      </c>
      <c r="T29" t="s">
        <v>406</v>
      </c>
      <c r="U29">
        <v>3821</v>
      </c>
      <c r="V29" t="s">
        <v>129</v>
      </c>
      <c r="W29">
        <v>0</v>
      </c>
      <c r="X29" t="s">
        <v>36</v>
      </c>
      <c r="Y29">
        <v>3000</v>
      </c>
      <c r="Z29" t="s">
        <v>406</v>
      </c>
      <c r="AA29" t="s">
        <v>120</v>
      </c>
      <c r="AB29" t="s">
        <v>72</v>
      </c>
      <c r="AC29" t="s">
        <v>199</v>
      </c>
      <c r="AD29" t="s">
        <v>228</v>
      </c>
      <c r="AE29" t="s">
        <v>229</v>
      </c>
      <c r="AF29" s="1">
        <v>20000</v>
      </c>
      <c r="AG29" s="1">
        <v>20000</v>
      </c>
      <c r="AH29">
        <v>0</v>
      </c>
      <c r="AI29">
        <v>0</v>
      </c>
      <c r="AJ29">
        <v>0</v>
      </c>
      <c r="AK29">
        <v>0</v>
      </c>
      <c r="AL29">
        <v>0</v>
      </c>
      <c r="AM29" s="1">
        <v>20000</v>
      </c>
      <c r="AN29" s="1">
        <v>0</v>
      </c>
      <c r="AO29" s="1">
        <v>0</v>
      </c>
      <c r="AP29" s="1">
        <v>0</v>
      </c>
      <c r="AQ29" s="1" t="e">
        <f>VLOOKUP(A29,#REF!,30,0)</f>
        <v>#REF!</v>
      </c>
      <c r="AR29" s="1">
        <f t="shared" si="1"/>
        <v>20000</v>
      </c>
      <c r="AS29">
        <v>0</v>
      </c>
      <c r="AT29">
        <v>0</v>
      </c>
      <c r="AU29">
        <v>0</v>
      </c>
      <c r="AV29">
        <v>0</v>
      </c>
      <c r="AW29">
        <v>0</v>
      </c>
    </row>
    <row r="30" spans="1:49" x14ac:dyDescent="0.25">
      <c r="A30" t="str">
        <f t="shared" si="0"/>
        <v>1.1-00-2107_21631016_2124610</v>
      </c>
      <c r="B30" t="s">
        <v>115</v>
      </c>
      <c r="C30" t="s">
        <v>408</v>
      </c>
      <c r="D30">
        <v>1</v>
      </c>
      <c r="E30" t="s">
        <v>400</v>
      </c>
      <c r="F30">
        <v>1.3</v>
      </c>
      <c r="G30" t="s">
        <v>401</v>
      </c>
      <c r="H30" t="s">
        <v>31</v>
      </c>
      <c r="I30" t="s">
        <v>402</v>
      </c>
      <c r="J30" t="s">
        <v>68</v>
      </c>
      <c r="K30" t="s">
        <v>413</v>
      </c>
      <c r="L30" t="s">
        <v>77</v>
      </c>
      <c r="M30">
        <v>6</v>
      </c>
      <c r="N30">
        <v>31</v>
      </c>
      <c r="O30" t="s">
        <v>78</v>
      </c>
      <c r="P30" t="s">
        <v>404</v>
      </c>
      <c r="Q30">
        <v>2400</v>
      </c>
      <c r="R30" t="s">
        <v>448</v>
      </c>
      <c r="S30">
        <v>2460</v>
      </c>
      <c r="T30" t="s">
        <v>425</v>
      </c>
      <c r="U30">
        <v>2461</v>
      </c>
      <c r="V30" t="s">
        <v>231</v>
      </c>
      <c r="W30">
        <v>0</v>
      </c>
      <c r="X30" t="s">
        <v>36</v>
      </c>
      <c r="Y30">
        <v>2000</v>
      </c>
      <c r="Z30" t="s">
        <v>425</v>
      </c>
      <c r="AA30" t="s">
        <v>120</v>
      </c>
      <c r="AB30" t="s">
        <v>80</v>
      </c>
      <c r="AC30" t="s">
        <v>64</v>
      </c>
      <c r="AD30" t="s">
        <v>81</v>
      </c>
      <c r="AE30" t="s">
        <v>82</v>
      </c>
      <c r="AF30" s="1">
        <v>6000000</v>
      </c>
      <c r="AG30" s="1">
        <v>6000000</v>
      </c>
      <c r="AH30" s="1">
        <v>5999997.2199999997</v>
      </c>
      <c r="AI30">
        <v>0</v>
      </c>
      <c r="AJ30">
        <v>0</v>
      </c>
      <c r="AK30">
        <v>0</v>
      </c>
      <c r="AL30">
        <v>0</v>
      </c>
      <c r="AM30" s="1">
        <v>2.7800000002607703</v>
      </c>
      <c r="AN30" s="1">
        <v>0</v>
      </c>
      <c r="AO30" s="1">
        <v>0</v>
      </c>
      <c r="AP30" s="1">
        <v>0</v>
      </c>
      <c r="AQ30" s="1" t="e">
        <f>VLOOKUP(A30,#REF!,30,0)</f>
        <v>#REF!</v>
      </c>
      <c r="AR30" s="1">
        <f t="shared" si="1"/>
        <v>6000000</v>
      </c>
      <c r="AS30">
        <v>0</v>
      </c>
      <c r="AT30">
        <v>0</v>
      </c>
      <c r="AU30">
        <v>0</v>
      </c>
      <c r="AV30">
        <v>0</v>
      </c>
      <c r="AW30">
        <v>0</v>
      </c>
    </row>
    <row r="31" spans="1:49" x14ac:dyDescent="0.25">
      <c r="A31" t="str">
        <f t="shared" si="0"/>
        <v>1.1-00-2107_21632017_2125210</v>
      </c>
      <c r="B31" t="s">
        <v>115</v>
      </c>
      <c r="C31" t="s">
        <v>408</v>
      </c>
      <c r="D31">
        <v>1</v>
      </c>
      <c r="E31" t="s">
        <v>400</v>
      </c>
      <c r="F31">
        <v>1.3</v>
      </c>
      <c r="G31" t="s">
        <v>401</v>
      </c>
      <c r="H31" t="s">
        <v>31</v>
      </c>
      <c r="I31" t="s">
        <v>402</v>
      </c>
      <c r="J31" t="s">
        <v>68</v>
      </c>
      <c r="K31" t="s">
        <v>413</v>
      </c>
      <c r="L31" t="s">
        <v>77</v>
      </c>
      <c r="M31">
        <v>6</v>
      </c>
      <c r="N31">
        <v>32</v>
      </c>
      <c r="O31" t="s">
        <v>232</v>
      </c>
      <c r="P31" t="s">
        <v>404</v>
      </c>
      <c r="Q31">
        <v>2500</v>
      </c>
      <c r="R31" t="s">
        <v>449</v>
      </c>
      <c r="S31">
        <v>2520</v>
      </c>
      <c r="T31" t="s">
        <v>425</v>
      </c>
      <c r="U31">
        <v>2521</v>
      </c>
      <c r="V31" t="s">
        <v>135</v>
      </c>
      <c r="W31">
        <v>0</v>
      </c>
      <c r="X31" t="s">
        <v>36</v>
      </c>
      <c r="Y31">
        <v>2000</v>
      </c>
      <c r="Z31" t="s">
        <v>425</v>
      </c>
      <c r="AA31" t="s">
        <v>120</v>
      </c>
      <c r="AB31" t="s">
        <v>80</v>
      </c>
      <c r="AC31" t="s">
        <v>64</v>
      </c>
      <c r="AD31" t="s">
        <v>233</v>
      </c>
      <c r="AE31" t="s">
        <v>234</v>
      </c>
      <c r="AF31" s="1">
        <v>10000</v>
      </c>
      <c r="AG31" s="1">
        <v>10000</v>
      </c>
      <c r="AH31">
        <v>0</v>
      </c>
      <c r="AI31">
        <v>0</v>
      </c>
      <c r="AJ31">
        <v>0</v>
      </c>
      <c r="AK31">
        <v>0</v>
      </c>
      <c r="AL31">
        <v>0</v>
      </c>
      <c r="AM31" s="1">
        <v>10000</v>
      </c>
      <c r="AN31" s="1">
        <v>0</v>
      </c>
      <c r="AO31" s="1">
        <v>0</v>
      </c>
      <c r="AP31" s="1">
        <v>0</v>
      </c>
      <c r="AQ31" s="1" t="e">
        <f>VLOOKUP(A31,#REF!,30,0)</f>
        <v>#REF!</v>
      </c>
      <c r="AR31" s="1">
        <f t="shared" si="1"/>
        <v>10000</v>
      </c>
      <c r="AS31">
        <v>0</v>
      </c>
      <c r="AT31">
        <v>0</v>
      </c>
      <c r="AU31">
        <v>0</v>
      </c>
      <c r="AV31">
        <v>0</v>
      </c>
      <c r="AW31">
        <v>0</v>
      </c>
    </row>
    <row r="32" spans="1:49" x14ac:dyDescent="0.25">
      <c r="A32" t="str">
        <f t="shared" si="0"/>
        <v>1.1-00-2107_21632017_2129110</v>
      </c>
      <c r="B32" t="s">
        <v>115</v>
      </c>
      <c r="C32" t="s">
        <v>408</v>
      </c>
      <c r="D32">
        <v>1</v>
      </c>
      <c r="E32" t="s">
        <v>400</v>
      </c>
      <c r="F32">
        <v>1.3</v>
      </c>
      <c r="G32" t="s">
        <v>401</v>
      </c>
      <c r="H32" t="s">
        <v>31</v>
      </c>
      <c r="I32" t="s">
        <v>402</v>
      </c>
      <c r="J32" t="s">
        <v>68</v>
      </c>
      <c r="K32" t="s">
        <v>413</v>
      </c>
      <c r="L32" t="s">
        <v>77</v>
      </c>
      <c r="M32">
        <v>6</v>
      </c>
      <c r="N32">
        <v>32</v>
      </c>
      <c r="O32" t="s">
        <v>232</v>
      </c>
      <c r="P32" t="s">
        <v>404</v>
      </c>
      <c r="Q32">
        <v>2900</v>
      </c>
      <c r="R32" t="s">
        <v>450</v>
      </c>
      <c r="S32">
        <v>2910</v>
      </c>
      <c r="T32" t="s">
        <v>425</v>
      </c>
      <c r="U32">
        <v>2911</v>
      </c>
      <c r="V32" t="s">
        <v>148</v>
      </c>
      <c r="W32">
        <v>0</v>
      </c>
      <c r="X32" t="s">
        <v>36</v>
      </c>
      <c r="Y32">
        <v>2000</v>
      </c>
      <c r="Z32" t="s">
        <v>425</v>
      </c>
      <c r="AA32" t="s">
        <v>120</v>
      </c>
      <c r="AB32" t="s">
        <v>80</v>
      </c>
      <c r="AC32" t="s">
        <v>64</v>
      </c>
      <c r="AD32" t="s">
        <v>233</v>
      </c>
      <c r="AE32" t="s">
        <v>234</v>
      </c>
      <c r="AF32" s="1">
        <v>50000</v>
      </c>
      <c r="AG32" s="1">
        <v>50000</v>
      </c>
      <c r="AH32">
        <v>0</v>
      </c>
      <c r="AI32">
        <v>0</v>
      </c>
      <c r="AJ32">
        <v>0</v>
      </c>
      <c r="AK32">
        <v>0</v>
      </c>
      <c r="AL32">
        <v>0</v>
      </c>
      <c r="AM32" s="1">
        <v>50000</v>
      </c>
      <c r="AN32" s="1">
        <v>0</v>
      </c>
      <c r="AO32" s="1">
        <v>0</v>
      </c>
      <c r="AP32" s="1">
        <v>0</v>
      </c>
      <c r="AQ32" s="1" t="e">
        <f>VLOOKUP(A32,#REF!,30,0)</f>
        <v>#REF!</v>
      </c>
      <c r="AR32" s="1">
        <f t="shared" si="1"/>
        <v>50000</v>
      </c>
      <c r="AS32">
        <v>0</v>
      </c>
      <c r="AT32">
        <v>0</v>
      </c>
      <c r="AU32">
        <v>0</v>
      </c>
      <c r="AV32">
        <v>0</v>
      </c>
      <c r="AW32">
        <v>0</v>
      </c>
    </row>
    <row r="33" spans="1:49" x14ac:dyDescent="0.25">
      <c r="A33" t="str">
        <f t="shared" si="0"/>
        <v>1.1-00-2107_21632017_2135710</v>
      </c>
      <c r="B33" t="s">
        <v>115</v>
      </c>
      <c r="C33" t="s">
        <v>408</v>
      </c>
      <c r="D33">
        <v>1</v>
      </c>
      <c r="E33" t="s">
        <v>400</v>
      </c>
      <c r="F33">
        <v>1.3</v>
      </c>
      <c r="G33" t="s">
        <v>401</v>
      </c>
      <c r="H33" t="s">
        <v>31</v>
      </c>
      <c r="I33" t="s">
        <v>402</v>
      </c>
      <c r="J33" t="s">
        <v>68</v>
      </c>
      <c r="K33" t="s">
        <v>413</v>
      </c>
      <c r="L33" t="s">
        <v>77</v>
      </c>
      <c r="M33">
        <v>6</v>
      </c>
      <c r="N33">
        <v>32</v>
      </c>
      <c r="O33" t="s">
        <v>232</v>
      </c>
      <c r="P33" t="s">
        <v>404</v>
      </c>
      <c r="Q33">
        <v>3500</v>
      </c>
      <c r="R33" t="s">
        <v>433</v>
      </c>
      <c r="S33">
        <v>3570</v>
      </c>
      <c r="T33" t="s">
        <v>406</v>
      </c>
      <c r="U33">
        <v>3571</v>
      </c>
      <c r="V33" t="s">
        <v>144</v>
      </c>
      <c r="W33">
        <v>0</v>
      </c>
      <c r="X33" t="s">
        <v>36</v>
      </c>
      <c r="Y33">
        <v>3000</v>
      </c>
      <c r="Z33" t="s">
        <v>406</v>
      </c>
      <c r="AA33" t="s">
        <v>120</v>
      </c>
      <c r="AB33" t="s">
        <v>80</v>
      </c>
      <c r="AC33" t="s">
        <v>64</v>
      </c>
      <c r="AD33" t="s">
        <v>233</v>
      </c>
      <c r="AE33" t="s">
        <v>234</v>
      </c>
      <c r="AF33" s="1">
        <v>20000</v>
      </c>
      <c r="AG33" s="1">
        <v>20000</v>
      </c>
      <c r="AH33" s="1">
        <v>16240</v>
      </c>
      <c r="AI33">
        <v>0</v>
      </c>
      <c r="AJ33">
        <v>0</v>
      </c>
      <c r="AK33">
        <v>0</v>
      </c>
      <c r="AL33">
        <v>0</v>
      </c>
      <c r="AM33" s="1">
        <v>3760</v>
      </c>
      <c r="AN33" s="1">
        <v>0</v>
      </c>
      <c r="AO33" s="1">
        <v>0</v>
      </c>
      <c r="AP33" s="1">
        <v>0</v>
      </c>
      <c r="AQ33" s="1" t="e">
        <f>VLOOKUP(A33,#REF!,30,0)</f>
        <v>#REF!</v>
      </c>
      <c r="AR33" s="1">
        <f t="shared" si="1"/>
        <v>20000</v>
      </c>
      <c r="AS33">
        <v>0</v>
      </c>
      <c r="AT33">
        <v>0</v>
      </c>
      <c r="AU33">
        <v>0</v>
      </c>
      <c r="AV33">
        <v>0</v>
      </c>
      <c r="AW33">
        <v>0</v>
      </c>
    </row>
    <row r="34" spans="1:49" x14ac:dyDescent="0.25">
      <c r="A34" t="str">
        <f t="shared" ref="A34:A65" si="2">+CONCATENATE(B34,L34,M34,N34,O34,U34,W34)</f>
        <v>1.1-00-2107_21633018_2129110</v>
      </c>
      <c r="B34" t="s">
        <v>115</v>
      </c>
      <c r="C34" t="s">
        <v>408</v>
      </c>
      <c r="D34">
        <v>1</v>
      </c>
      <c r="E34" t="s">
        <v>400</v>
      </c>
      <c r="F34">
        <v>1.3</v>
      </c>
      <c r="G34" t="s">
        <v>401</v>
      </c>
      <c r="H34" t="s">
        <v>31</v>
      </c>
      <c r="I34" t="s">
        <v>402</v>
      </c>
      <c r="J34" t="s">
        <v>68</v>
      </c>
      <c r="K34" t="s">
        <v>413</v>
      </c>
      <c r="L34" t="s">
        <v>77</v>
      </c>
      <c r="M34">
        <v>6</v>
      </c>
      <c r="N34">
        <v>33</v>
      </c>
      <c r="O34" t="s">
        <v>235</v>
      </c>
      <c r="P34" t="s">
        <v>404</v>
      </c>
      <c r="Q34">
        <v>2900</v>
      </c>
      <c r="R34" t="s">
        <v>450</v>
      </c>
      <c r="S34">
        <v>2910</v>
      </c>
      <c r="T34" t="s">
        <v>425</v>
      </c>
      <c r="U34">
        <v>2911</v>
      </c>
      <c r="V34" t="s">
        <v>148</v>
      </c>
      <c r="W34">
        <v>0</v>
      </c>
      <c r="X34" t="s">
        <v>36</v>
      </c>
      <c r="Y34">
        <v>2000</v>
      </c>
      <c r="Z34" t="s">
        <v>425</v>
      </c>
      <c r="AA34" t="s">
        <v>120</v>
      </c>
      <c r="AB34" t="s">
        <v>80</v>
      </c>
      <c r="AC34" t="s">
        <v>64</v>
      </c>
      <c r="AD34" t="s">
        <v>236</v>
      </c>
      <c r="AE34" t="s">
        <v>237</v>
      </c>
      <c r="AF34" s="1">
        <v>300000</v>
      </c>
      <c r="AG34" s="1">
        <v>300000</v>
      </c>
      <c r="AH34" s="1">
        <v>93225.72</v>
      </c>
      <c r="AI34">
        <v>0</v>
      </c>
      <c r="AJ34">
        <v>0</v>
      </c>
      <c r="AK34">
        <v>0</v>
      </c>
      <c r="AL34">
        <v>0</v>
      </c>
      <c r="AM34" s="1">
        <v>206774.28</v>
      </c>
      <c r="AN34" s="1">
        <v>0</v>
      </c>
      <c r="AO34" s="1">
        <v>0</v>
      </c>
      <c r="AP34" s="1">
        <v>0</v>
      </c>
      <c r="AQ34" s="1" t="e">
        <f>VLOOKUP(A34,#REF!,30,0)</f>
        <v>#REF!</v>
      </c>
      <c r="AR34" s="1">
        <f t="shared" ref="AR34:AR65" si="3">AF34-AN34+AO34+AP34</f>
        <v>300000</v>
      </c>
      <c r="AS34">
        <v>0</v>
      </c>
      <c r="AT34">
        <v>0</v>
      </c>
      <c r="AU34">
        <v>0</v>
      </c>
      <c r="AV34">
        <v>0</v>
      </c>
      <c r="AW34">
        <v>0</v>
      </c>
    </row>
    <row r="35" spans="1:49" x14ac:dyDescent="0.25">
      <c r="A35" t="str">
        <f t="shared" si="2"/>
        <v>1.1-00-2107_21633018_2133710</v>
      </c>
      <c r="B35" t="s">
        <v>115</v>
      </c>
      <c r="C35" t="s">
        <v>408</v>
      </c>
      <c r="D35">
        <v>1</v>
      </c>
      <c r="E35" t="s">
        <v>400</v>
      </c>
      <c r="F35">
        <v>1.3</v>
      </c>
      <c r="G35" t="s">
        <v>401</v>
      </c>
      <c r="H35" t="s">
        <v>31</v>
      </c>
      <c r="I35" t="s">
        <v>402</v>
      </c>
      <c r="J35" t="s">
        <v>68</v>
      </c>
      <c r="K35" t="s">
        <v>413</v>
      </c>
      <c r="L35" t="s">
        <v>77</v>
      </c>
      <c r="M35">
        <v>6</v>
      </c>
      <c r="N35">
        <v>33</v>
      </c>
      <c r="O35" t="s">
        <v>235</v>
      </c>
      <c r="P35" t="s">
        <v>404</v>
      </c>
      <c r="Q35">
        <v>3300</v>
      </c>
      <c r="R35" t="s">
        <v>442</v>
      </c>
      <c r="S35">
        <v>3370</v>
      </c>
      <c r="T35" t="s">
        <v>406</v>
      </c>
      <c r="U35">
        <v>3371</v>
      </c>
      <c r="V35" t="s">
        <v>238</v>
      </c>
      <c r="W35">
        <v>0</v>
      </c>
      <c r="X35" t="s">
        <v>36</v>
      </c>
      <c r="Y35">
        <v>3000</v>
      </c>
      <c r="Z35" t="s">
        <v>406</v>
      </c>
      <c r="AA35" t="s">
        <v>120</v>
      </c>
      <c r="AB35" t="s">
        <v>80</v>
      </c>
      <c r="AC35" t="s">
        <v>64</v>
      </c>
      <c r="AD35" t="s">
        <v>236</v>
      </c>
      <c r="AE35" t="s">
        <v>237</v>
      </c>
      <c r="AF35" s="1">
        <v>5478180</v>
      </c>
      <c r="AG35" s="1">
        <v>4000000</v>
      </c>
      <c r="AH35" s="1">
        <v>5029180</v>
      </c>
      <c r="AI35" s="1">
        <v>3868600</v>
      </c>
      <c r="AJ35">
        <v>0</v>
      </c>
      <c r="AK35">
        <v>0</v>
      </c>
      <c r="AL35">
        <v>0</v>
      </c>
      <c r="AM35" s="1">
        <v>449000</v>
      </c>
      <c r="AN35" s="1">
        <v>0</v>
      </c>
      <c r="AO35" s="1">
        <v>0</v>
      </c>
      <c r="AP35" s="1">
        <v>0</v>
      </c>
      <c r="AQ35" s="1" t="e">
        <f>VLOOKUP(A35,#REF!,30,0)</f>
        <v>#REF!</v>
      </c>
      <c r="AR35" s="1">
        <f t="shared" si="3"/>
        <v>5478180</v>
      </c>
      <c r="AS35">
        <v>0</v>
      </c>
      <c r="AT35" s="1">
        <v>1478180</v>
      </c>
      <c r="AU35">
        <v>0</v>
      </c>
      <c r="AV35">
        <v>0</v>
      </c>
      <c r="AW35" s="1">
        <v>1478180</v>
      </c>
    </row>
    <row r="36" spans="1:49" x14ac:dyDescent="0.25">
      <c r="A36" t="str">
        <f t="shared" si="2"/>
        <v>1.1-00-2107_21634018_2132610</v>
      </c>
      <c r="B36" t="s">
        <v>115</v>
      </c>
      <c r="C36" t="s">
        <v>408</v>
      </c>
      <c r="D36">
        <v>1</v>
      </c>
      <c r="E36" t="s">
        <v>400</v>
      </c>
      <c r="F36">
        <v>1.3</v>
      </c>
      <c r="G36" t="s">
        <v>401</v>
      </c>
      <c r="H36" t="s">
        <v>31</v>
      </c>
      <c r="I36" t="s">
        <v>402</v>
      </c>
      <c r="J36" t="s">
        <v>68</v>
      </c>
      <c r="K36" t="s">
        <v>413</v>
      </c>
      <c r="L36" t="s">
        <v>77</v>
      </c>
      <c r="M36">
        <v>6</v>
      </c>
      <c r="N36">
        <v>34</v>
      </c>
      <c r="O36" t="s">
        <v>235</v>
      </c>
      <c r="P36" t="s">
        <v>404</v>
      </c>
      <c r="Q36">
        <v>3200</v>
      </c>
      <c r="R36" t="s">
        <v>426</v>
      </c>
      <c r="S36">
        <v>3260</v>
      </c>
      <c r="T36" t="s">
        <v>406</v>
      </c>
      <c r="U36">
        <v>3261</v>
      </c>
      <c r="V36" t="s">
        <v>126</v>
      </c>
      <c r="W36">
        <v>0</v>
      </c>
      <c r="X36" t="s">
        <v>36</v>
      </c>
      <c r="Y36">
        <v>3000</v>
      </c>
      <c r="Z36" t="s">
        <v>406</v>
      </c>
      <c r="AA36" t="s">
        <v>120</v>
      </c>
      <c r="AB36" t="s">
        <v>80</v>
      </c>
      <c r="AC36" t="s">
        <v>64</v>
      </c>
      <c r="AD36" t="s">
        <v>239</v>
      </c>
      <c r="AE36" t="s">
        <v>237</v>
      </c>
      <c r="AF36" s="1">
        <v>8521820</v>
      </c>
      <c r="AG36" s="1">
        <v>10000000</v>
      </c>
      <c r="AH36" s="1">
        <v>6680857.5999999996</v>
      </c>
      <c r="AI36">
        <v>0</v>
      </c>
      <c r="AJ36">
        <v>0</v>
      </c>
      <c r="AK36">
        <v>0</v>
      </c>
      <c r="AL36">
        <v>0</v>
      </c>
      <c r="AM36" s="1">
        <v>1840962.4000000004</v>
      </c>
      <c r="AN36" s="1">
        <v>0</v>
      </c>
      <c r="AO36" s="1">
        <v>0</v>
      </c>
      <c r="AP36" s="1">
        <v>0</v>
      </c>
      <c r="AQ36" s="1" t="e">
        <f>VLOOKUP(A36,#REF!,30,0)</f>
        <v>#REF!</v>
      </c>
      <c r="AR36" s="1">
        <f t="shared" si="3"/>
        <v>8521820</v>
      </c>
      <c r="AS36">
        <v>0</v>
      </c>
      <c r="AT36">
        <v>0</v>
      </c>
      <c r="AU36">
        <v>0</v>
      </c>
      <c r="AV36" s="1">
        <v>1478180</v>
      </c>
      <c r="AW36" s="1">
        <v>-1478180</v>
      </c>
    </row>
    <row r="37" spans="1:49" x14ac:dyDescent="0.25">
      <c r="A37" t="str">
        <f t="shared" si="2"/>
        <v>1.1-00-2107_21635018_2127210</v>
      </c>
      <c r="B37" t="s">
        <v>115</v>
      </c>
      <c r="C37" t="s">
        <v>408</v>
      </c>
      <c r="D37">
        <v>1</v>
      </c>
      <c r="E37" t="s">
        <v>400</v>
      </c>
      <c r="F37">
        <v>1.3</v>
      </c>
      <c r="G37" t="s">
        <v>401</v>
      </c>
      <c r="H37" t="s">
        <v>31</v>
      </c>
      <c r="I37" t="s">
        <v>402</v>
      </c>
      <c r="J37" t="s">
        <v>68</v>
      </c>
      <c r="K37" t="s">
        <v>413</v>
      </c>
      <c r="L37" t="s">
        <v>77</v>
      </c>
      <c r="M37">
        <v>6</v>
      </c>
      <c r="N37">
        <v>35</v>
      </c>
      <c r="O37" t="s">
        <v>235</v>
      </c>
      <c r="P37" t="s">
        <v>404</v>
      </c>
      <c r="Q37">
        <v>2700</v>
      </c>
      <c r="R37" t="s">
        <v>451</v>
      </c>
      <c r="S37">
        <v>2720</v>
      </c>
      <c r="T37" t="s">
        <v>425</v>
      </c>
      <c r="U37">
        <v>2721</v>
      </c>
      <c r="V37" t="s">
        <v>150</v>
      </c>
      <c r="W37">
        <v>0</v>
      </c>
      <c r="X37" t="s">
        <v>36</v>
      </c>
      <c r="Y37">
        <v>2000</v>
      </c>
      <c r="Z37" t="s">
        <v>425</v>
      </c>
      <c r="AA37" t="s">
        <v>120</v>
      </c>
      <c r="AB37" t="s">
        <v>80</v>
      </c>
      <c r="AC37" t="s">
        <v>64</v>
      </c>
      <c r="AD37" t="s">
        <v>240</v>
      </c>
      <c r="AE37" t="s">
        <v>237</v>
      </c>
      <c r="AF37" s="1">
        <v>100000</v>
      </c>
      <c r="AG37" s="1">
        <v>100000</v>
      </c>
      <c r="AH37" s="1">
        <v>73138</v>
      </c>
      <c r="AI37">
        <v>0</v>
      </c>
      <c r="AJ37">
        <v>0</v>
      </c>
      <c r="AK37">
        <v>0</v>
      </c>
      <c r="AL37">
        <v>0</v>
      </c>
      <c r="AM37" s="1">
        <v>26862</v>
      </c>
      <c r="AN37" s="1">
        <v>0</v>
      </c>
      <c r="AO37" s="1">
        <v>0</v>
      </c>
      <c r="AP37" s="1">
        <v>0</v>
      </c>
      <c r="AQ37" s="1" t="e">
        <f>VLOOKUP(A37,#REF!,30,0)</f>
        <v>#REF!</v>
      </c>
      <c r="AR37" s="1">
        <f t="shared" si="3"/>
        <v>100000</v>
      </c>
      <c r="AS37">
        <v>0</v>
      </c>
      <c r="AT37">
        <v>0</v>
      </c>
      <c r="AU37">
        <v>0</v>
      </c>
      <c r="AV37">
        <v>0</v>
      </c>
      <c r="AW37">
        <v>0</v>
      </c>
    </row>
    <row r="38" spans="1:49" x14ac:dyDescent="0.25">
      <c r="A38" t="str">
        <f t="shared" si="2"/>
        <v>1.1-00-2107_21636019_2124210</v>
      </c>
      <c r="B38" t="s">
        <v>115</v>
      </c>
      <c r="C38" t="s">
        <v>408</v>
      </c>
      <c r="D38">
        <v>1</v>
      </c>
      <c r="E38" t="s">
        <v>400</v>
      </c>
      <c r="F38">
        <v>1.3</v>
      </c>
      <c r="G38" t="s">
        <v>401</v>
      </c>
      <c r="H38" t="s">
        <v>31</v>
      </c>
      <c r="I38" t="s">
        <v>402</v>
      </c>
      <c r="J38" t="s">
        <v>68</v>
      </c>
      <c r="K38" t="s">
        <v>413</v>
      </c>
      <c r="L38" t="s">
        <v>77</v>
      </c>
      <c r="M38">
        <v>6</v>
      </c>
      <c r="N38">
        <v>36</v>
      </c>
      <c r="O38" t="s">
        <v>241</v>
      </c>
      <c r="P38" t="s">
        <v>404</v>
      </c>
      <c r="Q38">
        <v>2400</v>
      </c>
      <c r="R38" t="s">
        <v>448</v>
      </c>
      <c r="S38">
        <v>2420</v>
      </c>
      <c r="T38" t="s">
        <v>425</v>
      </c>
      <c r="U38">
        <v>2421</v>
      </c>
      <c r="V38" t="s">
        <v>242</v>
      </c>
      <c r="W38">
        <v>0</v>
      </c>
      <c r="X38" t="s">
        <v>36</v>
      </c>
      <c r="Y38">
        <v>2000</v>
      </c>
      <c r="Z38" t="s">
        <v>425</v>
      </c>
      <c r="AA38" t="s">
        <v>120</v>
      </c>
      <c r="AB38" t="s">
        <v>80</v>
      </c>
      <c r="AC38" t="s">
        <v>64</v>
      </c>
      <c r="AD38" t="s">
        <v>243</v>
      </c>
      <c r="AE38" t="s">
        <v>244</v>
      </c>
      <c r="AF38" s="1">
        <v>14000000</v>
      </c>
      <c r="AG38" s="1">
        <v>14000000</v>
      </c>
      <c r="AH38" s="1">
        <v>9934241.1600000001</v>
      </c>
      <c r="AI38" s="1">
        <v>11717.16</v>
      </c>
      <c r="AJ38">
        <v>0</v>
      </c>
      <c r="AK38">
        <v>0</v>
      </c>
      <c r="AL38">
        <v>0</v>
      </c>
      <c r="AM38" s="1">
        <v>4065758.84</v>
      </c>
      <c r="AN38" s="1">
        <v>1500000</v>
      </c>
      <c r="AO38" s="1">
        <v>0</v>
      </c>
      <c r="AP38" s="1">
        <v>0</v>
      </c>
      <c r="AQ38" s="1" t="e">
        <f>VLOOKUP(A38,#REF!,30,0)</f>
        <v>#REF!</v>
      </c>
      <c r="AR38" s="1">
        <f t="shared" si="3"/>
        <v>12500000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49" x14ac:dyDescent="0.25">
      <c r="A39" t="str">
        <f t="shared" si="2"/>
        <v>1.1-00-2107_21637019_2124910</v>
      </c>
      <c r="B39" t="s">
        <v>115</v>
      </c>
      <c r="C39" t="s">
        <v>408</v>
      </c>
      <c r="D39">
        <v>1</v>
      </c>
      <c r="E39" t="s">
        <v>400</v>
      </c>
      <c r="F39">
        <v>1.3</v>
      </c>
      <c r="G39" t="s">
        <v>401</v>
      </c>
      <c r="H39" t="s">
        <v>31</v>
      </c>
      <c r="I39" t="s">
        <v>402</v>
      </c>
      <c r="J39" t="s">
        <v>68</v>
      </c>
      <c r="K39" t="s">
        <v>413</v>
      </c>
      <c r="L39" t="s">
        <v>77</v>
      </c>
      <c r="M39">
        <v>6</v>
      </c>
      <c r="N39">
        <v>37</v>
      </c>
      <c r="O39" t="s">
        <v>241</v>
      </c>
      <c r="P39" t="s">
        <v>404</v>
      </c>
      <c r="Q39">
        <v>2400</v>
      </c>
      <c r="R39" t="s">
        <v>448</v>
      </c>
      <c r="S39">
        <v>2490</v>
      </c>
      <c r="T39" t="s">
        <v>425</v>
      </c>
      <c r="U39">
        <v>2491</v>
      </c>
      <c r="V39" t="s">
        <v>245</v>
      </c>
      <c r="W39">
        <v>0</v>
      </c>
      <c r="X39" t="s">
        <v>36</v>
      </c>
      <c r="Y39">
        <v>2000</v>
      </c>
      <c r="Z39" t="s">
        <v>425</v>
      </c>
      <c r="AA39" t="s">
        <v>120</v>
      </c>
      <c r="AB39" t="s">
        <v>80</v>
      </c>
      <c r="AC39" t="s">
        <v>64</v>
      </c>
      <c r="AD39" t="s">
        <v>246</v>
      </c>
      <c r="AE39" t="s">
        <v>244</v>
      </c>
      <c r="AF39" s="1">
        <v>3000000</v>
      </c>
      <c r="AG39" s="1">
        <v>3000000</v>
      </c>
      <c r="AH39" s="1">
        <v>622173.63</v>
      </c>
      <c r="AI39">
        <v>0</v>
      </c>
      <c r="AJ39">
        <v>0</v>
      </c>
      <c r="AK39">
        <v>0</v>
      </c>
      <c r="AL39">
        <v>0</v>
      </c>
      <c r="AM39" s="1">
        <v>2377826.37</v>
      </c>
      <c r="AN39" s="1">
        <v>0</v>
      </c>
      <c r="AO39" s="1">
        <v>0</v>
      </c>
      <c r="AP39" s="1">
        <v>0</v>
      </c>
      <c r="AQ39" s="1" t="e">
        <f>VLOOKUP(A39,#REF!,30,0)</f>
        <v>#REF!</v>
      </c>
      <c r="AR39" s="1">
        <f t="shared" si="3"/>
        <v>3000000</v>
      </c>
      <c r="AS39">
        <v>0</v>
      </c>
      <c r="AT39">
        <v>0</v>
      </c>
      <c r="AU39">
        <v>0</v>
      </c>
      <c r="AV39">
        <v>0</v>
      </c>
      <c r="AW39">
        <v>0</v>
      </c>
    </row>
    <row r="40" spans="1:49" x14ac:dyDescent="0.25">
      <c r="A40" t="str">
        <f t="shared" si="2"/>
        <v>1.1-00-2107_21637019_2132610</v>
      </c>
      <c r="B40" t="s">
        <v>115</v>
      </c>
      <c r="C40" t="s">
        <v>408</v>
      </c>
      <c r="D40">
        <v>1</v>
      </c>
      <c r="E40" t="s">
        <v>400</v>
      </c>
      <c r="F40">
        <v>1.3</v>
      </c>
      <c r="G40" t="s">
        <v>401</v>
      </c>
      <c r="H40" t="s">
        <v>31</v>
      </c>
      <c r="I40" t="s">
        <v>402</v>
      </c>
      <c r="J40" t="s">
        <v>68</v>
      </c>
      <c r="K40" t="s">
        <v>413</v>
      </c>
      <c r="L40" t="s">
        <v>77</v>
      </c>
      <c r="M40">
        <v>6</v>
      </c>
      <c r="N40">
        <v>37</v>
      </c>
      <c r="O40" t="s">
        <v>241</v>
      </c>
      <c r="P40" t="s">
        <v>404</v>
      </c>
      <c r="Q40">
        <v>3200</v>
      </c>
      <c r="R40" t="s">
        <v>426</v>
      </c>
      <c r="S40">
        <v>3260</v>
      </c>
      <c r="T40" t="s">
        <v>406</v>
      </c>
      <c r="U40">
        <v>3261</v>
      </c>
      <c r="V40" t="s">
        <v>126</v>
      </c>
      <c r="W40">
        <v>0</v>
      </c>
      <c r="X40" t="s">
        <v>36</v>
      </c>
      <c r="Y40">
        <v>3000</v>
      </c>
      <c r="Z40" t="s">
        <v>406</v>
      </c>
      <c r="AA40" t="s">
        <v>120</v>
      </c>
      <c r="AB40" t="s">
        <v>80</v>
      </c>
      <c r="AC40" t="s">
        <v>64</v>
      </c>
      <c r="AD40" t="s">
        <v>246</v>
      </c>
      <c r="AE40" t="s">
        <v>244</v>
      </c>
      <c r="AF40" s="1">
        <v>4000000</v>
      </c>
      <c r="AG40" s="1">
        <v>4000000</v>
      </c>
      <c r="AH40" s="1">
        <v>2296220</v>
      </c>
      <c r="AI40">
        <v>0</v>
      </c>
      <c r="AJ40">
        <v>0</v>
      </c>
      <c r="AK40">
        <v>0</v>
      </c>
      <c r="AL40">
        <v>0</v>
      </c>
      <c r="AM40" s="1">
        <v>1703780</v>
      </c>
      <c r="AN40" s="1">
        <v>0</v>
      </c>
      <c r="AO40" s="1">
        <v>0</v>
      </c>
      <c r="AP40" s="1">
        <v>0</v>
      </c>
      <c r="AQ40" s="1" t="e">
        <f>VLOOKUP(A40,#REF!,30,0)</f>
        <v>#REF!</v>
      </c>
      <c r="AR40" s="1">
        <f t="shared" si="3"/>
        <v>4000000</v>
      </c>
      <c r="AS40">
        <v>0</v>
      </c>
      <c r="AT40">
        <v>0</v>
      </c>
      <c r="AU40">
        <v>0</v>
      </c>
      <c r="AV40">
        <v>0</v>
      </c>
      <c r="AW40">
        <v>0</v>
      </c>
    </row>
    <row r="41" spans="1:49" x14ac:dyDescent="0.25">
      <c r="A41" t="str">
        <f t="shared" si="2"/>
        <v>1.1-00-2107_21638020_2125210</v>
      </c>
      <c r="B41" t="s">
        <v>115</v>
      </c>
      <c r="C41" t="s">
        <v>408</v>
      </c>
      <c r="D41">
        <v>1</v>
      </c>
      <c r="E41" t="s">
        <v>400</v>
      </c>
      <c r="F41">
        <v>1.3</v>
      </c>
      <c r="G41" t="s">
        <v>401</v>
      </c>
      <c r="H41" t="s">
        <v>31</v>
      </c>
      <c r="I41" t="s">
        <v>402</v>
      </c>
      <c r="J41" t="s">
        <v>68</v>
      </c>
      <c r="K41" t="s">
        <v>413</v>
      </c>
      <c r="L41" t="s">
        <v>77</v>
      </c>
      <c r="M41">
        <v>6</v>
      </c>
      <c r="N41">
        <v>38</v>
      </c>
      <c r="O41" t="s">
        <v>247</v>
      </c>
      <c r="P41" t="s">
        <v>404</v>
      </c>
      <c r="Q41">
        <v>2500</v>
      </c>
      <c r="R41" t="s">
        <v>449</v>
      </c>
      <c r="S41">
        <v>2520</v>
      </c>
      <c r="T41" t="s">
        <v>425</v>
      </c>
      <c r="U41">
        <v>2521</v>
      </c>
      <c r="V41" t="s">
        <v>135</v>
      </c>
      <c r="W41">
        <v>0</v>
      </c>
      <c r="X41" t="s">
        <v>36</v>
      </c>
      <c r="Y41">
        <v>2000</v>
      </c>
      <c r="Z41" t="s">
        <v>425</v>
      </c>
      <c r="AA41" t="s">
        <v>120</v>
      </c>
      <c r="AB41" t="s">
        <v>80</v>
      </c>
      <c r="AC41" t="s">
        <v>64</v>
      </c>
      <c r="AD41" t="s">
        <v>248</v>
      </c>
      <c r="AE41" t="s">
        <v>249</v>
      </c>
      <c r="AF41" s="1">
        <v>300000</v>
      </c>
      <c r="AG41" s="1">
        <v>300000</v>
      </c>
      <c r="AH41">
        <v>0</v>
      </c>
      <c r="AI41">
        <v>0</v>
      </c>
      <c r="AJ41">
        <v>0</v>
      </c>
      <c r="AK41">
        <v>0</v>
      </c>
      <c r="AL41">
        <v>0</v>
      </c>
      <c r="AM41" s="1">
        <v>300000</v>
      </c>
      <c r="AN41" s="1">
        <v>0</v>
      </c>
      <c r="AO41" s="1">
        <v>0</v>
      </c>
      <c r="AP41" s="1">
        <v>0</v>
      </c>
      <c r="AQ41" s="1" t="e">
        <f>VLOOKUP(A41,#REF!,30,0)</f>
        <v>#REF!</v>
      </c>
      <c r="AR41" s="1">
        <f t="shared" si="3"/>
        <v>300000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49" x14ac:dyDescent="0.25">
      <c r="A42" t="str">
        <f t="shared" si="2"/>
        <v>1.1-00-2107_21638020_2125310</v>
      </c>
      <c r="B42" t="s">
        <v>115</v>
      </c>
      <c r="C42" t="s">
        <v>408</v>
      </c>
      <c r="D42">
        <v>1</v>
      </c>
      <c r="E42" t="s">
        <v>400</v>
      </c>
      <c r="F42">
        <v>1.3</v>
      </c>
      <c r="G42" t="s">
        <v>401</v>
      </c>
      <c r="H42" t="s">
        <v>31</v>
      </c>
      <c r="I42" t="s">
        <v>402</v>
      </c>
      <c r="J42" t="s">
        <v>68</v>
      </c>
      <c r="K42" t="s">
        <v>413</v>
      </c>
      <c r="L42" t="s">
        <v>77</v>
      </c>
      <c r="M42">
        <v>6</v>
      </c>
      <c r="N42">
        <v>38</v>
      </c>
      <c r="O42" t="s">
        <v>247</v>
      </c>
      <c r="P42" t="s">
        <v>404</v>
      </c>
      <c r="Q42">
        <v>2500</v>
      </c>
      <c r="R42" t="s">
        <v>449</v>
      </c>
      <c r="S42">
        <v>2530</v>
      </c>
      <c r="T42" t="s">
        <v>425</v>
      </c>
      <c r="U42">
        <v>2531</v>
      </c>
      <c r="V42" t="s">
        <v>145</v>
      </c>
      <c r="W42">
        <v>0</v>
      </c>
      <c r="X42" t="s">
        <v>36</v>
      </c>
      <c r="Y42">
        <v>2000</v>
      </c>
      <c r="Z42" t="s">
        <v>425</v>
      </c>
      <c r="AA42" t="s">
        <v>120</v>
      </c>
      <c r="AB42" t="s">
        <v>80</v>
      </c>
      <c r="AC42" t="s">
        <v>64</v>
      </c>
      <c r="AD42" t="s">
        <v>248</v>
      </c>
      <c r="AE42" t="s">
        <v>249</v>
      </c>
      <c r="AF42" s="1">
        <v>3500000</v>
      </c>
      <c r="AG42" s="1">
        <v>3500000</v>
      </c>
      <c r="AH42" s="1">
        <v>3368676.16</v>
      </c>
      <c r="AI42" s="1">
        <v>1288561.1499999999</v>
      </c>
      <c r="AJ42" s="1">
        <v>689709</v>
      </c>
      <c r="AK42" s="1">
        <v>356580</v>
      </c>
      <c r="AL42" s="1">
        <v>356580</v>
      </c>
      <c r="AM42" s="1">
        <v>131323.83999999985</v>
      </c>
      <c r="AN42" s="1">
        <v>0</v>
      </c>
      <c r="AO42" s="1">
        <v>0</v>
      </c>
      <c r="AP42" s="1">
        <v>0</v>
      </c>
      <c r="AQ42" s="1" t="e">
        <f>VLOOKUP(A42,#REF!,30,0)</f>
        <v>#REF!</v>
      </c>
      <c r="AR42" s="1">
        <f t="shared" si="3"/>
        <v>3500000</v>
      </c>
      <c r="AS42">
        <v>0</v>
      </c>
      <c r="AT42">
        <v>0</v>
      </c>
      <c r="AU42">
        <v>0</v>
      </c>
      <c r="AV42">
        <v>0</v>
      </c>
      <c r="AW42">
        <v>0</v>
      </c>
    </row>
    <row r="43" spans="1:49" x14ac:dyDescent="0.25">
      <c r="A43" t="str">
        <f t="shared" si="2"/>
        <v>1.1-00-2107_21638020_2125410</v>
      </c>
      <c r="B43" t="s">
        <v>115</v>
      </c>
      <c r="C43" t="s">
        <v>408</v>
      </c>
      <c r="D43">
        <v>1</v>
      </c>
      <c r="E43" t="s">
        <v>400</v>
      </c>
      <c r="F43">
        <v>1.3</v>
      </c>
      <c r="G43" t="s">
        <v>401</v>
      </c>
      <c r="H43" t="s">
        <v>31</v>
      </c>
      <c r="I43" t="s">
        <v>402</v>
      </c>
      <c r="J43" t="s">
        <v>68</v>
      </c>
      <c r="K43" t="s">
        <v>413</v>
      </c>
      <c r="L43" t="s">
        <v>77</v>
      </c>
      <c r="M43">
        <v>6</v>
      </c>
      <c r="N43">
        <v>38</v>
      </c>
      <c r="O43" t="s">
        <v>247</v>
      </c>
      <c r="P43" t="s">
        <v>404</v>
      </c>
      <c r="Q43">
        <v>2500</v>
      </c>
      <c r="R43" t="s">
        <v>449</v>
      </c>
      <c r="S43">
        <v>2540</v>
      </c>
      <c r="T43" t="s">
        <v>425</v>
      </c>
      <c r="U43">
        <v>2541</v>
      </c>
      <c r="V43" t="s">
        <v>147</v>
      </c>
      <c r="W43">
        <v>0</v>
      </c>
      <c r="X43" t="s">
        <v>36</v>
      </c>
      <c r="Y43">
        <v>2000</v>
      </c>
      <c r="Z43" t="s">
        <v>425</v>
      </c>
      <c r="AA43" t="s">
        <v>120</v>
      </c>
      <c r="AB43" t="s">
        <v>80</v>
      </c>
      <c r="AC43" t="s">
        <v>64</v>
      </c>
      <c r="AD43" t="s">
        <v>248</v>
      </c>
      <c r="AE43" t="s">
        <v>249</v>
      </c>
      <c r="AF43" s="1">
        <v>6000000</v>
      </c>
      <c r="AG43" s="1">
        <v>6000000</v>
      </c>
      <c r="AH43" s="1">
        <v>4487799.2</v>
      </c>
      <c r="AI43" s="1">
        <v>1661624.6</v>
      </c>
      <c r="AJ43" s="1">
        <v>391563.8</v>
      </c>
      <c r="AK43" s="1">
        <v>225434.4</v>
      </c>
      <c r="AL43" s="1">
        <v>225434.4</v>
      </c>
      <c r="AM43" s="1">
        <v>1512200.7999999998</v>
      </c>
      <c r="AN43" s="1">
        <v>0</v>
      </c>
      <c r="AO43" s="1">
        <v>0</v>
      </c>
      <c r="AP43" s="1">
        <v>0</v>
      </c>
      <c r="AQ43" s="1" t="e">
        <f>VLOOKUP(A43,#REF!,30,0)</f>
        <v>#REF!</v>
      </c>
      <c r="AR43" s="1">
        <f t="shared" si="3"/>
        <v>6000000</v>
      </c>
      <c r="AS43">
        <v>0</v>
      </c>
      <c r="AT43">
        <v>0</v>
      </c>
      <c r="AU43">
        <v>0</v>
      </c>
      <c r="AV43">
        <v>0</v>
      </c>
      <c r="AW43">
        <v>0</v>
      </c>
    </row>
    <row r="44" spans="1:49" x14ac:dyDescent="0.25">
      <c r="A44" t="str">
        <f t="shared" si="2"/>
        <v>1.1-00-2107_21638020_2133910</v>
      </c>
      <c r="B44" t="s">
        <v>115</v>
      </c>
      <c r="C44" t="s">
        <v>408</v>
      </c>
      <c r="D44">
        <v>1</v>
      </c>
      <c r="E44" t="s">
        <v>400</v>
      </c>
      <c r="F44">
        <v>1.3</v>
      </c>
      <c r="G44" t="s">
        <v>401</v>
      </c>
      <c r="H44" t="s">
        <v>31</v>
      </c>
      <c r="I44" t="s">
        <v>402</v>
      </c>
      <c r="J44" t="s">
        <v>68</v>
      </c>
      <c r="K44" t="s">
        <v>413</v>
      </c>
      <c r="L44" t="s">
        <v>77</v>
      </c>
      <c r="M44">
        <v>6</v>
      </c>
      <c r="N44">
        <v>38</v>
      </c>
      <c r="O44" t="s">
        <v>247</v>
      </c>
      <c r="P44" t="s">
        <v>404</v>
      </c>
      <c r="Q44">
        <v>3300</v>
      </c>
      <c r="R44" t="s">
        <v>442</v>
      </c>
      <c r="S44">
        <v>3390</v>
      </c>
      <c r="T44" t="s">
        <v>406</v>
      </c>
      <c r="U44">
        <v>3391</v>
      </c>
      <c r="V44" t="s">
        <v>156</v>
      </c>
      <c r="W44">
        <v>0</v>
      </c>
      <c r="X44" t="s">
        <v>36</v>
      </c>
      <c r="Y44">
        <v>3000</v>
      </c>
      <c r="Z44" t="s">
        <v>406</v>
      </c>
      <c r="AA44" t="s">
        <v>120</v>
      </c>
      <c r="AB44" t="s">
        <v>80</v>
      </c>
      <c r="AC44" t="s">
        <v>64</v>
      </c>
      <c r="AD44" t="s">
        <v>248</v>
      </c>
      <c r="AE44" t="s">
        <v>249</v>
      </c>
      <c r="AF44" s="1">
        <v>4000000</v>
      </c>
      <c r="AG44" s="1">
        <v>4000000</v>
      </c>
      <c r="AH44" s="1">
        <v>255732.44</v>
      </c>
      <c r="AI44" s="1">
        <v>255732.44</v>
      </c>
      <c r="AJ44">
        <v>0</v>
      </c>
      <c r="AK44">
        <v>0</v>
      </c>
      <c r="AL44">
        <v>0</v>
      </c>
      <c r="AM44" s="1">
        <v>3744267.56</v>
      </c>
      <c r="AN44" s="1">
        <v>0</v>
      </c>
      <c r="AO44" s="1">
        <v>0</v>
      </c>
      <c r="AP44" s="1">
        <v>0</v>
      </c>
      <c r="AQ44" s="1" t="e">
        <f>VLOOKUP(A44,#REF!,30,0)</f>
        <v>#REF!</v>
      </c>
      <c r="AR44" s="1">
        <f t="shared" si="3"/>
        <v>4000000</v>
      </c>
      <c r="AS44">
        <v>0</v>
      </c>
      <c r="AT44">
        <v>0</v>
      </c>
      <c r="AU44">
        <v>0</v>
      </c>
      <c r="AV44">
        <v>0</v>
      </c>
      <c r="AW44">
        <v>0</v>
      </c>
    </row>
    <row r="45" spans="1:49" x14ac:dyDescent="0.25">
      <c r="A45" t="str">
        <f t="shared" si="2"/>
        <v>1.1-00-2107_21638020_2135410</v>
      </c>
      <c r="B45" t="s">
        <v>115</v>
      </c>
      <c r="C45" t="s">
        <v>408</v>
      </c>
      <c r="D45">
        <v>1</v>
      </c>
      <c r="E45" t="s">
        <v>400</v>
      </c>
      <c r="F45">
        <v>1.3</v>
      </c>
      <c r="G45" t="s">
        <v>401</v>
      </c>
      <c r="H45" t="s">
        <v>31</v>
      </c>
      <c r="I45" t="s">
        <v>402</v>
      </c>
      <c r="J45" t="s">
        <v>68</v>
      </c>
      <c r="K45" t="s">
        <v>413</v>
      </c>
      <c r="L45" t="s">
        <v>77</v>
      </c>
      <c r="M45">
        <v>6</v>
      </c>
      <c r="N45">
        <v>38</v>
      </c>
      <c r="O45" t="s">
        <v>247</v>
      </c>
      <c r="P45" t="s">
        <v>404</v>
      </c>
      <c r="Q45">
        <v>3500</v>
      </c>
      <c r="R45" t="s">
        <v>433</v>
      </c>
      <c r="S45">
        <v>3540</v>
      </c>
      <c r="T45" t="s">
        <v>406</v>
      </c>
      <c r="U45">
        <v>3541</v>
      </c>
      <c r="V45" t="s">
        <v>250</v>
      </c>
      <c r="W45">
        <v>0</v>
      </c>
      <c r="X45" t="s">
        <v>36</v>
      </c>
      <c r="Y45">
        <v>3000</v>
      </c>
      <c r="Z45" t="s">
        <v>406</v>
      </c>
      <c r="AA45" t="s">
        <v>120</v>
      </c>
      <c r="AB45" t="s">
        <v>80</v>
      </c>
      <c r="AC45" t="s">
        <v>64</v>
      </c>
      <c r="AD45" t="s">
        <v>248</v>
      </c>
      <c r="AE45" t="s">
        <v>249</v>
      </c>
      <c r="AF45" s="1">
        <v>600000</v>
      </c>
      <c r="AG45" s="1">
        <v>600000</v>
      </c>
      <c r="AH45" s="1">
        <v>468827.93</v>
      </c>
      <c r="AI45" s="1">
        <v>468827.93</v>
      </c>
      <c r="AJ45" s="1">
        <v>52091.99</v>
      </c>
      <c r="AK45">
        <v>0</v>
      </c>
      <c r="AL45">
        <v>0</v>
      </c>
      <c r="AM45" s="1">
        <v>131172.07</v>
      </c>
      <c r="AN45" s="1">
        <v>0</v>
      </c>
      <c r="AO45" s="1">
        <v>0</v>
      </c>
      <c r="AP45" s="1">
        <v>0</v>
      </c>
      <c r="AQ45" s="1" t="e">
        <f>VLOOKUP(A45,#REF!,30,0)</f>
        <v>#REF!</v>
      </c>
      <c r="AR45" s="1">
        <f t="shared" si="3"/>
        <v>600000</v>
      </c>
      <c r="AS45">
        <v>0</v>
      </c>
      <c r="AT45">
        <v>0</v>
      </c>
      <c r="AU45">
        <v>0</v>
      </c>
      <c r="AV45">
        <v>0</v>
      </c>
      <c r="AW45">
        <v>0</v>
      </c>
    </row>
    <row r="46" spans="1:49" x14ac:dyDescent="0.25">
      <c r="A46" t="str">
        <f t="shared" si="2"/>
        <v>1.1-00-2107_21638020_2135810</v>
      </c>
      <c r="B46" t="s">
        <v>115</v>
      </c>
      <c r="C46" t="s">
        <v>408</v>
      </c>
      <c r="D46">
        <v>1</v>
      </c>
      <c r="E46" t="s">
        <v>400</v>
      </c>
      <c r="F46">
        <v>1.3</v>
      </c>
      <c r="G46" t="s">
        <v>401</v>
      </c>
      <c r="H46" t="s">
        <v>31</v>
      </c>
      <c r="I46" t="s">
        <v>402</v>
      </c>
      <c r="J46" t="s">
        <v>68</v>
      </c>
      <c r="K46" t="s">
        <v>413</v>
      </c>
      <c r="L46" t="s">
        <v>77</v>
      </c>
      <c r="M46">
        <v>6</v>
      </c>
      <c r="N46">
        <v>38</v>
      </c>
      <c r="O46" t="s">
        <v>247</v>
      </c>
      <c r="P46" t="s">
        <v>404</v>
      </c>
      <c r="Q46">
        <v>3500</v>
      </c>
      <c r="R46" t="s">
        <v>433</v>
      </c>
      <c r="S46">
        <v>3580</v>
      </c>
      <c r="T46" t="s">
        <v>406</v>
      </c>
      <c r="U46">
        <v>3581</v>
      </c>
      <c r="V46" t="s">
        <v>103</v>
      </c>
      <c r="W46">
        <v>0</v>
      </c>
      <c r="X46" t="s">
        <v>36</v>
      </c>
      <c r="Y46">
        <v>3000</v>
      </c>
      <c r="Z46" t="s">
        <v>406</v>
      </c>
      <c r="AA46" t="s">
        <v>120</v>
      </c>
      <c r="AB46" t="s">
        <v>80</v>
      </c>
      <c r="AC46" t="s">
        <v>64</v>
      </c>
      <c r="AD46" t="s">
        <v>248</v>
      </c>
      <c r="AE46" t="s">
        <v>249</v>
      </c>
      <c r="AF46" s="1">
        <v>650000</v>
      </c>
      <c r="AG46" s="1">
        <v>650000</v>
      </c>
      <c r="AH46" s="1">
        <v>614184.04</v>
      </c>
      <c r="AI46" s="1">
        <v>563028.04</v>
      </c>
      <c r="AJ46">
        <v>0</v>
      </c>
      <c r="AK46">
        <v>0</v>
      </c>
      <c r="AL46">
        <v>0</v>
      </c>
      <c r="AM46" s="1">
        <v>35815.959999999963</v>
      </c>
      <c r="AN46" s="1">
        <v>0</v>
      </c>
      <c r="AO46" s="1">
        <v>0</v>
      </c>
      <c r="AP46" s="1">
        <v>0</v>
      </c>
      <c r="AQ46" s="1" t="e">
        <f>VLOOKUP(A46,#REF!,30,0)</f>
        <v>#REF!</v>
      </c>
      <c r="AR46" s="1">
        <f t="shared" si="3"/>
        <v>650000</v>
      </c>
      <c r="AS46">
        <v>0</v>
      </c>
      <c r="AT46">
        <v>0</v>
      </c>
      <c r="AU46">
        <v>0</v>
      </c>
      <c r="AV46">
        <v>0</v>
      </c>
      <c r="AW46">
        <v>0</v>
      </c>
    </row>
    <row r="47" spans="1:49" x14ac:dyDescent="0.25">
      <c r="A47" t="str">
        <f t="shared" si="2"/>
        <v>1.1-00-2111_21250028_2125910</v>
      </c>
      <c r="B47" t="s">
        <v>115</v>
      </c>
      <c r="C47" t="s">
        <v>408</v>
      </c>
      <c r="D47">
        <v>1</v>
      </c>
      <c r="E47" t="s">
        <v>400</v>
      </c>
      <c r="F47">
        <v>1.3</v>
      </c>
      <c r="G47" t="s">
        <v>401</v>
      </c>
      <c r="H47" t="s">
        <v>31</v>
      </c>
      <c r="I47" t="s">
        <v>402</v>
      </c>
      <c r="J47" t="s">
        <v>68</v>
      </c>
      <c r="K47" t="s">
        <v>413</v>
      </c>
      <c r="L47" t="s">
        <v>101</v>
      </c>
      <c r="M47">
        <v>2</v>
      </c>
      <c r="N47">
        <v>50</v>
      </c>
      <c r="O47" t="s">
        <v>251</v>
      </c>
      <c r="P47" t="s">
        <v>404</v>
      </c>
      <c r="Q47">
        <v>2500</v>
      </c>
      <c r="R47" t="s">
        <v>449</v>
      </c>
      <c r="S47">
        <v>2590</v>
      </c>
      <c r="T47" t="s">
        <v>425</v>
      </c>
      <c r="U47">
        <v>2591</v>
      </c>
      <c r="V47" t="s">
        <v>252</v>
      </c>
      <c r="W47">
        <v>0</v>
      </c>
      <c r="X47" t="s">
        <v>36</v>
      </c>
      <c r="Y47">
        <v>2000</v>
      </c>
      <c r="Z47" t="s">
        <v>425</v>
      </c>
      <c r="AA47" t="s">
        <v>120</v>
      </c>
      <c r="AB47" t="s">
        <v>104</v>
      </c>
      <c r="AC47" t="s">
        <v>88</v>
      </c>
      <c r="AD47" t="s">
        <v>253</v>
      </c>
      <c r="AE47" t="s">
        <v>254</v>
      </c>
      <c r="AF47" s="1">
        <v>2000000</v>
      </c>
      <c r="AG47" s="1">
        <v>2000000</v>
      </c>
      <c r="AH47" s="1">
        <v>1299963.28</v>
      </c>
      <c r="AI47">
        <v>0</v>
      </c>
      <c r="AJ47">
        <v>0</v>
      </c>
      <c r="AK47">
        <v>0</v>
      </c>
      <c r="AL47">
        <v>0</v>
      </c>
      <c r="AM47" s="1">
        <v>700036.72</v>
      </c>
      <c r="AN47" s="1">
        <v>274000</v>
      </c>
      <c r="AO47" s="1">
        <v>0</v>
      </c>
      <c r="AP47" s="1">
        <v>0</v>
      </c>
      <c r="AQ47" s="1" t="e">
        <f>VLOOKUP(A47,#REF!,30,0)</f>
        <v>#REF!</v>
      </c>
      <c r="AR47" s="1">
        <f t="shared" si="3"/>
        <v>1726000</v>
      </c>
      <c r="AS47">
        <v>0</v>
      </c>
      <c r="AT47">
        <v>0</v>
      </c>
      <c r="AU47">
        <v>0</v>
      </c>
      <c r="AV47">
        <v>0</v>
      </c>
      <c r="AW47">
        <v>0</v>
      </c>
    </row>
    <row r="48" spans="1:49" x14ac:dyDescent="0.25">
      <c r="A48" t="str">
        <f t="shared" si="2"/>
        <v>1.1-00-2111_21250028_2132910</v>
      </c>
      <c r="B48" t="s">
        <v>115</v>
      </c>
      <c r="C48" t="s">
        <v>408</v>
      </c>
      <c r="D48">
        <v>1</v>
      </c>
      <c r="E48" t="s">
        <v>400</v>
      </c>
      <c r="F48">
        <v>1.3</v>
      </c>
      <c r="G48" t="s">
        <v>401</v>
      </c>
      <c r="H48" t="s">
        <v>31</v>
      </c>
      <c r="I48" t="s">
        <v>402</v>
      </c>
      <c r="J48" t="s">
        <v>68</v>
      </c>
      <c r="K48" t="s">
        <v>413</v>
      </c>
      <c r="L48" t="s">
        <v>101</v>
      </c>
      <c r="M48">
        <v>2</v>
      </c>
      <c r="N48">
        <v>50</v>
      </c>
      <c r="O48" t="s">
        <v>251</v>
      </c>
      <c r="P48" t="s">
        <v>404</v>
      </c>
      <c r="Q48">
        <v>3200</v>
      </c>
      <c r="R48" t="s">
        <v>426</v>
      </c>
      <c r="S48">
        <v>3290</v>
      </c>
      <c r="T48" t="s">
        <v>406</v>
      </c>
      <c r="U48">
        <v>3291</v>
      </c>
      <c r="V48" t="s">
        <v>143</v>
      </c>
      <c r="W48">
        <v>0</v>
      </c>
      <c r="X48" t="s">
        <v>36</v>
      </c>
      <c r="Y48">
        <v>3000</v>
      </c>
      <c r="Z48" t="s">
        <v>406</v>
      </c>
      <c r="AA48" t="s">
        <v>120</v>
      </c>
      <c r="AB48" t="s">
        <v>104</v>
      </c>
      <c r="AC48" t="s">
        <v>88</v>
      </c>
      <c r="AD48" t="s">
        <v>253</v>
      </c>
      <c r="AE48" t="s">
        <v>254</v>
      </c>
      <c r="AF48" s="1">
        <v>38000</v>
      </c>
      <c r="AG48">
        <v>0</v>
      </c>
      <c r="AH48" s="1">
        <v>27000</v>
      </c>
      <c r="AI48" s="1">
        <v>27000</v>
      </c>
      <c r="AJ48">
        <v>0</v>
      </c>
      <c r="AK48">
        <v>0</v>
      </c>
      <c r="AL48">
        <v>0</v>
      </c>
      <c r="AM48" s="1">
        <v>11000</v>
      </c>
      <c r="AN48" s="1">
        <v>0</v>
      </c>
      <c r="AO48" s="1">
        <v>0</v>
      </c>
      <c r="AP48" s="1">
        <v>0</v>
      </c>
      <c r="AQ48" s="1" t="e">
        <f>VLOOKUP(A48,#REF!,30,0)</f>
        <v>#REF!</v>
      </c>
      <c r="AR48" s="1">
        <f t="shared" si="3"/>
        <v>38000</v>
      </c>
      <c r="AS48">
        <v>0</v>
      </c>
      <c r="AT48" s="1">
        <v>38000</v>
      </c>
      <c r="AU48">
        <v>0</v>
      </c>
      <c r="AV48">
        <v>0</v>
      </c>
      <c r="AW48" s="1">
        <v>38000</v>
      </c>
    </row>
    <row r="49" spans="1:49" x14ac:dyDescent="0.25">
      <c r="A49" t="str">
        <f t="shared" si="2"/>
        <v>1.1-00-2111_21250028_2133910</v>
      </c>
      <c r="B49" t="s">
        <v>115</v>
      </c>
      <c r="C49" t="s">
        <v>408</v>
      </c>
      <c r="D49">
        <v>1</v>
      </c>
      <c r="E49" t="s">
        <v>400</v>
      </c>
      <c r="F49">
        <v>1.3</v>
      </c>
      <c r="G49" t="s">
        <v>401</v>
      </c>
      <c r="H49" t="s">
        <v>31</v>
      </c>
      <c r="I49" t="s">
        <v>402</v>
      </c>
      <c r="J49" t="s">
        <v>68</v>
      </c>
      <c r="K49" t="s">
        <v>413</v>
      </c>
      <c r="L49" t="s">
        <v>101</v>
      </c>
      <c r="M49">
        <v>2</v>
      </c>
      <c r="N49">
        <v>50</v>
      </c>
      <c r="O49" t="s">
        <v>251</v>
      </c>
      <c r="P49" t="s">
        <v>404</v>
      </c>
      <c r="Q49">
        <v>3300</v>
      </c>
      <c r="R49" t="s">
        <v>442</v>
      </c>
      <c r="S49">
        <v>3390</v>
      </c>
      <c r="T49" t="s">
        <v>406</v>
      </c>
      <c r="U49">
        <v>3391</v>
      </c>
      <c r="V49" t="s">
        <v>156</v>
      </c>
      <c r="W49">
        <v>0</v>
      </c>
      <c r="X49" t="s">
        <v>36</v>
      </c>
      <c r="Y49">
        <v>3000</v>
      </c>
      <c r="Z49" t="s">
        <v>406</v>
      </c>
      <c r="AA49" t="s">
        <v>120</v>
      </c>
      <c r="AB49" t="s">
        <v>104</v>
      </c>
      <c r="AC49" t="s">
        <v>88</v>
      </c>
      <c r="AD49" t="s">
        <v>253</v>
      </c>
      <c r="AE49" t="s">
        <v>254</v>
      </c>
      <c r="AF49" s="1">
        <v>52000</v>
      </c>
      <c r="AG49" s="1">
        <v>90000</v>
      </c>
      <c r="AH49">
        <v>0</v>
      </c>
      <c r="AI49">
        <v>0</v>
      </c>
      <c r="AJ49">
        <v>0</v>
      </c>
      <c r="AK49">
        <v>0</v>
      </c>
      <c r="AL49">
        <v>0</v>
      </c>
      <c r="AM49" s="1">
        <v>52000</v>
      </c>
      <c r="AN49" s="1">
        <v>0</v>
      </c>
      <c r="AO49" s="1">
        <v>274000</v>
      </c>
      <c r="AP49" s="1">
        <v>0</v>
      </c>
      <c r="AQ49" s="1" t="e">
        <f>VLOOKUP(A49,#REF!,30,0)</f>
        <v>#REF!</v>
      </c>
      <c r="AR49" s="1">
        <f t="shared" si="3"/>
        <v>326000</v>
      </c>
      <c r="AS49">
        <v>0</v>
      </c>
      <c r="AT49">
        <v>0</v>
      </c>
      <c r="AU49">
        <v>0</v>
      </c>
      <c r="AV49" s="1">
        <v>38000</v>
      </c>
      <c r="AW49" s="1">
        <v>-38000</v>
      </c>
    </row>
    <row r="50" spans="1:49" x14ac:dyDescent="0.25">
      <c r="A50" t="str">
        <f t="shared" si="2"/>
        <v>1.1-00-2111_21251029_2142110</v>
      </c>
      <c r="B50" t="s">
        <v>115</v>
      </c>
      <c r="C50" t="s">
        <v>408</v>
      </c>
      <c r="D50">
        <v>1</v>
      </c>
      <c r="E50" t="s">
        <v>400</v>
      </c>
      <c r="F50">
        <v>1.3</v>
      </c>
      <c r="G50" t="s">
        <v>401</v>
      </c>
      <c r="H50" t="s">
        <v>31</v>
      </c>
      <c r="I50" t="s">
        <v>402</v>
      </c>
      <c r="J50" t="s">
        <v>68</v>
      </c>
      <c r="K50" t="s">
        <v>413</v>
      </c>
      <c r="L50" t="s">
        <v>101</v>
      </c>
      <c r="M50">
        <v>2</v>
      </c>
      <c r="N50">
        <v>51</v>
      </c>
      <c r="O50" t="s">
        <v>255</v>
      </c>
      <c r="P50" t="s">
        <v>404</v>
      </c>
      <c r="Q50">
        <v>4200</v>
      </c>
      <c r="R50" t="s">
        <v>443</v>
      </c>
      <c r="S50">
        <v>4210</v>
      </c>
      <c r="T50" t="s">
        <v>444</v>
      </c>
      <c r="U50">
        <v>4211</v>
      </c>
      <c r="V50" t="s">
        <v>191</v>
      </c>
      <c r="W50">
        <v>0</v>
      </c>
      <c r="X50" t="s">
        <v>36</v>
      </c>
      <c r="Y50">
        <v>4000</v>
      </c>
      <c r="Z50" t="s">
        <v>445</v>
      </c>
      <c r="AA50" t="s">
        <v>120</v>
      </c>
      <c r="AB50" t="s">
        <v>104</v>
      </c>
      <c r="AC50" t="s">
        <v>88</v>
      </c>
      <c r="AD50" t="s">
        <v>256</v>
      </c>
      <c r="AE50" t="s">
        <v>257</v>
      </c>
      <c r="AF50" s="1">
        <v>1286112.99</v>
      </c>
      <c r="AG50" s="1">
        <v>1286112.99</v>
      </c>
      <c r="AH50">
        <v>0</v>
      </c>
      <c r="AI50">
        <v>0</v>
      </c>
      <c r="AJ50">
        <v>0</v>
      </c>
      <c r="AK50">
        <v>0</v>
      </c>
      <c r="AL50">
        <v>0</v>
      </c>
      <c r="AM50" s="1">
        <v>1286112.99</v>
      </c>
      <c r="AN50" s="1">
        <v>0</v>
      </c>
      <c r="AO50" s="1">
        <v>0</v>
      </c>
      <c r="AP50" s="1">
        <v>0</v>
      </c>
      <c r="AQ50" s="1" t="e">
        <f>VLOOKUP(A50,#REF!,30,0)</f>
        <v>#REF!</v>
      </c>
      <c r="AR50" s="1">
        <f t="shared" si="3"/>
        <v>1286112.99</v>
      </c>
      <c r="AS50">
        <v>0</v>
      </c>
      <c r="AT50">
        <v>0</v>
      </c>
      <c r="AU50">
        <v>0</v>
      </c>
      <c r="AV50">
        <v>0</v>
      </c>
      <c r="AW50">
        <v>0</v>
      </c>
    </row>
    <row r="51" spans="1:49" x14ac:dyDescent="0.25">
      <c r="A51" t="str">
        <f t="shared" si="2"/>
        <v>1.1-00-2102_2119006_2158110</v>
      </c>
      <c r="B51" t="s">
        <v>115</v>
      </c>
      <c r="C51" t="s">
        <v>408</v>
      </c>
      <c r="D51">
        <v>1</v>
      </c>
      <c r="E51" t="s">
        <v>400</v>
      </c>
      <c r="F51">
        <v>1.3</v>
      </c>
      <c r="G51" t="s">
        <v>401</v>
      </c>
      <c r="H51" t="s">
        <v>31</v>
      </c>
      <c r="I51" t="s">
        <v>402</v>
      </c>
      <c r="J51" t="s">
        <v>159</v>
      </c>
      <c r="K51" t="s">
        <v>440</v>
      </c>
      <c r="L51" t="s">
        <v>59</v>
      </c>
      <c r="M51">
        <v>1</v>
      </c>
      <c r="N51">
        <v>9</v>
      </c>
      <c r="O51" t="s">
        <v>258</v>
      </c>
      <c r="P51" t="s">
        <v>416</v>
      </c>
      <c r="Q51">
        <v>5800</v>
      </c>
      <c r="R51" t="s">
        <v>452</v>
      </c>
      <c r="S51">
        <v>5810</v>
      </c>
      <c r="T51" t="s">
        <v>437</v>
      </c>
      <c r="U51">
        <v>5811</v>
      </c>
      <c r="V51" t="s">
        <v>261</v>
      </c>
      <c r="W51">
        <v>0</v>
      </c>
      <c r="X51" t="s">
        <v>36</v>
      </c>
      <c r="Y51">
        <v>5000</v>
      </c>
      <c r="Z51" t="s">
        <v>437</v>
      </c>
      <c r="AA51" t="s">
        <v>120</v>
      </c>
      <c r="AB51" t="s">
        <v>63</v>
      </c>
      <c r="AC51" t="s">
        <v>164</v>
      </c>
      <c r="AD51" t="s">
        <v>259</v>
      </c>
      <c r="AE51" t="s">
        <v>260</v>
      </c>
      <c r="AF51" s="1">
        <v>46800000</v>
      </c>
      <c r="AG51" s="1">
        <v>46800000</v>
      </c>
      <c r="AH51" s="1">
        <v>11550599.560000001</v>
      </c>
      <c r="AI51" s="1">
        <v>11550599.560000001</v>
      </c>
      <c r="AJ51" s="1">
        <v>11550599.560000001</v>
      </c>
      <c r="AK51" s="1">
        <v>11550599.560000001</v>
      </c>
      <c r="AL51" s="1">
        <v>11550599.560000001</v>
      </c>
      <c r="AM51" s="1">
        <v>35249400.439999998</v>
      </c>
      <c r="AN51" s="1">
        <v>0</v>
      </c>
      <c r="AO51" s="1">
        <v>0</v>
      </c>
      <c r="AP51" s="1">
        <v>0</v>
      </c>
      <c r="AQ51" s="1" t="e">
        <f>VLOOKUP(A51,#REF!,30,0)</f>
        <v>#REF!</v>
      </c>
      <c r="AR51" s="1">
        <f t="shared" si="3"/>
        <v>46800000</v>
      </c>
      <c r="AS51">
        <v>0</v>
      </c>
      <c r="AT51">
        <v>0</v>
      </c>
      <c r="AU51">
        <v>0</v>
      </c>
      <c r="AV51">
        <v>0</v>
      </c>
      <c r="AW51">
        <v>0</v>
      </c>
    </row>
    <row r="52" spans="1:49" x14ac:dyDescent="0.25">
      <c r="A52" t="str">
        <f t="shared" si="2"/>
        <v>1.1-00-2102_2119006_2135710</v>
      </c>
      <c r="B52" t="s">
        <v>115</v>
      </c>
      <c r="C52" t="s">
        <v>408</v>
      </c>
      <c r="D52">
        <v>1</v>
      </c>
      <c r="E52" t="s">
        <v>400</v>
      </c>
      <c r="F52">
        <v>1.3</v>
      </c>
      <c r="G52" t="s">
        <v>401</v>
      </c>
      <c r="H52" t="s">
        <v>31</v>
      </c>
      <c r="I52" t="s">
        <v>402</v>
      </c>
      <c r="J52" t="s">
        <v>159</v>
      </c>
      <c r="K52" t="s">
        <v>440</v>
      </c>
      <c r="L52" t="s">
        <v>59</v>
      </c>
      <c r="M52">
        <v>1</v>
      </c>
      <c r="N52">
        <v>9</v>
      </c>
      <c r="O52" t="s">
        <v>258</v>
      </c>
      <c r="P52" t="s">
        <v>404</v>
      </c>
      <c r="Q52">
        <v>3500</v>
      </c>
      <c r="R52" t="s">
        <v>433</v>
      </c>
      <c r="S52">
        <v>3570</v>
      </c>
      <c r="T52" t="s">
        <v>406</v>
      </c>
      <c r="U52">
        <v>3571</v>
      </c>
      <c r="V52" t="s">
        <v>144</v>
      </c>
      <c r="W52">
        <v>0</v>
      </c>
      <c r="X52" t="s">
        <v>36</v>
      </c>
      <c r="Y52">
        <v>3000</v>
      </c>
      <c r="Z52" t="s">
        <v>406</v>
      </c>
      <c r="AA52" t="s">
        <v>120</v>
      </c>
      <c r="AB52" t="s">
        <v>63</v>
      </c>
      <c r="AC52" t="s">
        <v>164</v>
      </c>
      <c r="AD52" t="s">
        <v>259</v>
      </c>
      <c r="AE52" t="s">
        <v>260</v>
      </c>
      <c r="AF52" s="1">
        <v>5044368.4800000004</v>
      </c>
      <c r="AG52" s="1">
        <v>5044368.4800000004</v>
      </c>
      <c r="AH52" s="1">
        <v>2913588.16</v>
      </c>
      <c r="AI52" s="1">
        <v>2913588.16</v>
      </c>
      <c r="AJ52" s="1">
        <v>529743.30000000005</v>
      </c>
      <c r="AK52">
        <v>0</v>
      </c>
      <c r="AL52">
        <v>0</v>
      </c>
      <c r="AM52" s="1">
        <v>2130780.3200000003</v>
      </c>
      <c r="AN52" s="1">
        <v>0</v>
      </c>
      <c r="AO52" s="1">
        <v>0</v>
      </c>
      <c r="AP52" s="1">
        <v>0</v>
      </c>
      <c r="AQ52" s="1" t="e">
        <f>VLOOKUP(A52,#REF!,30,0)</f>
        <v>#REF!</v>
      </c>
      <c r="AR52" s="1">
        <f t="shared" si="3"/>
        <v>5044368.4800000004</v>
      </c>
      <c r="AS52">
        <v>0</v>
      </c>
      <c r="AT52">
        <v>0</v>
      </c>
      <c r="AU52">
        <v>0</v>
      </c>
      <c r="AV52">
        <v>0</v>
      </c>
      <c r="AW52">
        <v>0</v>
      </c>
    </row>
    <row r="53" spans="1:49" x14ac:dyDescent="0.25">
      <c r="A53" t="str">
        <f t="shared" si="2"/>
        <v>1.1-00-2102_21110007_2144110</v>
      </c>
      <c r="B53" t="s">
        <v>115</v>
      </c>
      <c r="C53" t="s">
        <v>408</v>
      </c>
      <c r="D53">
        <v>1</v>
      </c>
      <c r="E53" t="s">
        <v>400</v>
      </c>
      <c r="F53">
        <v>1.3</v>
      </c>
      <c r="G53" t="s">
        <v>401</v>
      </c>
      <c r="H53" t="s">
        <v>31</v>
      </c>
      <c r="I53" t="s">
        <v>402</v>
      </c>
      <c r="J53" t="s">
        <v>159</v>
      </c>
      <c r="K53" t="s">
        <v>440</v>
      </c>
      <c r="L53" t="s">
        <v>59</v>
      </c>
      <c r="M53">
        <v>1</v>
      </c>
      <c r="N53">
        <v>10</v>
      </c>
      <c r="O53" t="s">
        <v>262</v>
      </c>
      <c r="P53" t="s">
        <v>404</v>
      </c>
      <c r="Q53">
        <v>4400</v>
      </c>
      <c r="R53" t="s">
        <v>453</v>
      </c>
      <c r="S53">
        <v>4410</v>
      </c>
      <c r="T53" t="s">
        <v>444</v>
      </c>
      <c r="U53">
        <v>4411</v>
      </c>
      <c r="V53" t="s">
        <v>184</v>
      </c>
      <c r="W53">
        <v>0</v>
      </c>
      <c r="X53" t="s">
        <v>36</v>
      </c>
      <c r="Y53">
        <v>4000</v>
      </c>
      <c r="Z53" t="s">
        <v>445</v>
      </c>
      <c r="AA53" t="s">
        <v>120</v>
      </c>
      <c r="AB53" t="s">
        <v>63</v>
      </c>
      <c r="AC53" t="s">
        <v>164</v>
      </c>
      <c r="AD53" t="s">
        <v>263</v>
      </c>
      <c r="AE53" t="s">
        <v>264</v>
      </c>
      <c r="AF53" s="1">
        <v>500000</v>
      </c>
      <c r="AG53" s="1">
        <v>500000</v>
      </c>
      <c r="AH53">
        <v>0</v>
      </c>
      <c r="AI53">
        <v>0</v>
      </c>
      <c r="AJ53">
        <v>0</v>
      </c>
      <c r="AK53">
        <v>0</v>
      </c>
      <c r="AL53">
        <v>0</v>
      </c>
      <c r="AM53" s="1">
        <v>500000</v>
      </c>
      <c r="AN53" s="1">
        <v>0</v>
      </c>
      <c r="AO53" s="1">
        <v>0</v>
      </c>
      <c r="AP53" s="1">
        <v>0</v>
      </c>
      <c r="AQ53" s="1" t="e">
        <f>VLOOKUP(A53,#REF!,30,0)</f>
        <v>#REF!</v>
      </c>
      <c r="AR53" s="1">
        <f t="shared" si="3"/>
        <v>500000</v>
      </c>
      <c r="AS53">
        <v>0</v>
      </c>
      <c r="AT53">
        <v>0</v>
      </c>
      <c r="AU53">
        <v>0</v>
      </c>
      <c r="AV53">
        <v>0</v>
      </c>
      <c r="AW53">
        <v>0</v>
      </c>
    </row>
    <row r="54" spans="1:49" x14ac:dyDescent="0.25">
      <c r="A54" t="str">
        <f t="shared" si="2"/>
        <v>1.1-00-2102_21111007_2144110</v>
      </c>
      <c r="B54" t="s">
        <v>115</v>
      </c>
      <c r="C54" t="s">
        <v>408</v>
      </c>
      <c r="D54">
        <v>1</v>
      </c>
      <c r="E54" t="s">
        <v>400</v>
      </c>
      <c r="F54">
        <v>1.3</v>
      </c>
      <c r="G54" t="s">
        <v>401</v>
      </c>
      <c r="H54" t="s">
        <v>31</v>
      </c>
      <c r="I54" t="s">
        <v>402</v>
      </c>
      <c r="J54" t="s">
        <v>159</v>
      </c>
      <c r="K54" t="s">
        <v>440</v>
      </c>
      <c r="L54" t="s">
        <v>59</v>
      </c>
      <c r="M54">
        <v>1</v>
      </c>
      <c r="N54">
        <v>11</v>
      </c>
      <c r="O54" t="s">
        <v>262</v>
      </c>
      <c r="P54" t="s">
        <v>404</v>
      </c>
      <c r="Q54">
        <v>4400</v>
      </c>
      <c r="R54" t="s">
        <v>453</v>
      </c>
      <c r="S54">
        <v>4410</v>
      </c>
      <c r="T54" t="s">
        <v>444</v>
      </c>
      <c r="U54">
        <v>4411</v>
      </c>
      <c r="V54" t="s">
        <v>184</v>
      </c>
      <c r="W54">
        <v>0</v>
      </c>
      <c r="X54" t="s">
        <v>36</v>
      </c>
      <c r="Y54">
        <v>4000</v>
      </c>
      <c r="Z54" t="s">
        <v>445</v>
      </c>
      <c r="AA54" t="s">
        <v>120</v>
      </c>
      <c r="AB54" t="s">
        <v>63</v>
      </c>
      <c r="AC54" t="s">
        <v>164</v>
      </c>
      <c r="AD54" t="s">
        <v>265</v>
      </c>
      <c r="AE54" t="s">
        <v>264</v>
      </c>
      <c r="AF54" s="1">
        <v>4000000</v>
      </c>
      <c r="AG54" s="1">
        <v>4000000</v>
      </c>
      <c r="AH54">
        <v>0</v>
      </c>
      <c r="AI54">
        <v>0</v>
      </c>
      <c r="AJ54">
        <v>0</v>
      </c>
      <c r="AK54">
        <v>0</v>
      </c>
      <c r="AL54">
        <v>0</v>
      </c>
      <c r="AM54" s="1">
        <v>4000000</v>
      </c>
      <c r="AN54" s="1">
        <v>0</v>
      </c>
      <c r="AO54" s="1">
        <v>0</v>
      </c>
      <c r="AP54" s="1">
        <v>0</v>
      </c>
      <c r="AQ54" s="1" t="e">
        <f>VLOOKUP(A54,#REF!,30,0)</f>
        <v>#REF!</v>
      </c>
      <c r="AR54" s="1">
        <f t="shared" si="3"/>
        <v>4000000</v>
      </c>
      <c r="AS54">
        <v>0</v>
      </c>
      <c r="AT54">
        <v>0</v>
      </c>
      <c r="AU54">
        <v>0</v>
      </c>
      <c r="AV54">
        <v>0</v>
      </c>
      <c r="AW54">
        <v>0</v>
      </c>
    </row>
    <row r="55" spans="1:49" x14ac:dyDescent="0.25">
      <c r="A55" t="str">
        <f t="shared" si="2"/>
        <v>1.1-00-2102_21116009_2134110</v>
      </c>
      <c r="B55" t="s">
        <v>115</v>
      </c>
      <c r="C55" t="s">
        <v>408</v>
      </c>
      <c r="D55">
        <v>1</v>
      </c>
      <c r="E55" t="s">
        <v>400</v>
      </c>
      <c r="F55">
        <v>1.3</v>
      </c>
      <c r="G55" t="s">
        <v>401</v>
      </c>
      <c r="H55" t="s">
        <v>31</v>
      </c>
      <c r="I55" t="s">
        <v>402</v>
      </c>
      <c r="J55" t="s">
        <v>159</v>
      </c>
      <c r="K55" t="s">
        <v>440</v>
      </c>
      <c r="L55" t="s">
        <v>59</v>
      </c>
      <c r="M55">
        <v>1</v>
      </c>
      <c r="N55">
        <v>16</v>
      </c>
      <c r="O55" t="s">
        <v>266</v>
      </c>
      <c r="P55" t="s">
        <v>404</v>
      </c>
      <c r="Q55">
        <v>3400</v>
      </c>
      <c r="R55" t="s">
        <v>454</v>
      </c>
      <c r="S55">
        <v>3410</v>
      </c>
      <c r="T55" t="s">
        <v>406</v>
      </c>
      <c r="U55">
        <v>3411</v>
      </c>
      <c r="V55" t="s">
        <v>267</v>
      </c>
      <c r="W55">
        <v>0</v>
      </c>
      <c r="X55" t="s">
        <v>36</v>
      </c>
      <c r="Y55">
        <v>3000</v>
      </c>
      <c r="Z55" t="s">
        <v>406</v>
      </c>
      <c r="AA55" t="s">
        <v>120</v>
      </c>
      <c r="AB55" t="s">
        <v>63</v>
      </c>
      <c r="AC55" t="s">
        <v>164</v>
      </c>
      <c r="AD55" t="s">
        <v>268</v>
      </c>
      <c r="AE55" t="s">
        <v>269</v>
      </c>
      <c r="AF55" s="1">
        <v>1000000</v>
      </c>
      <c r="AG55" s="1">
        <v>1000000</v>
      </c>
      <c r="AH55">
        <v>0</v>
      </c>
      <c r="AI55">
        <v>0</v>
      </c>
      <c r="AJ55">
        <v>0</v>
      </c>
      <c r="AK55">
        <v>0</v>
      </c>
      <c r="AL55">
        <v>0</v>
      </c>
      <c r="AM55" s="1">
        <v>1000000</v>
      </c>
      <c r="AN55" s="1">
        <v>0</v>
      </c>
      <c r="AO55" s="1">
        <v>0</v>
      </c>
      <c r="AP55" s="1">
        <v>0</v>
      </c>
      <c r="AQ55" s="1" t="e">
        <f>VLOOKUP(A55,#REF!,30,0)</f>
        <v>#REF!</v>
      </c>
      <c r="AR55" s="1">
        <f t="shared" si="3"/>
        <v>1000000</v>
      </c>
      <c r="AS55">
        <v>0</v>
      </c>
      <c r="AT55">
        <v>0</v>
      </c>
      <c r="AU55">
        <v>0</v>
      </c>
      <c r="AV55">
        <v>0</v>
      </c>
      <c r="AW55">
        <v>0</v>
      </c>
    </row>
    <row r="56" spans="1:49" x14ac:dyDescent="0.25">
      <c r="A56" t="str">
        <f t="shared" si="2"/>
        <v>1.1-00-2101_2181001_2133610</v>
      </c>
      <c r="B56" t="s">
        <v>115</v>
      </c>
      <c r="C56" t="s">
        <v>408</v>
      </c>
      <c r="D56">
        <v>1</v>
      </c>
      <c r="E56" t="s">
        <v>400</v>
      </c>
      <c r="F56">
        <v>1.3</v>
      </c>
      <c r="G56" t="s">
        <v>401</v>
      </c>
      <c r="H56" t="s">
        <v>31</v>
      </c>
      <c r="I56" t="s">
        <v>402</v>
      </c>
      <c r="J56" t="s">
        <v>270</v>
      </c>
      <c r="K56" t="s">
        <v>455</v>
      </c>
      <c r="L56" t="s">
        <v>69</v>
      </c>
      <c r="M56">
        <v>8</v>
      </c>
      <c r="N56">
        <v>1</v>
      </c>
      <c r="O56" t="s">
        <v>271</v>
      </c>
      <c r="P56" t="s">
        <v>404</v>
      </c>
      <c r="Q56">
        <v>3300</v>
      </c>
      <c r="R56" t="s">
        <v>442</v>
      </c>
      <c r="S56">
        <v>3360</v>
      </c>
      <c r="T56" t="s">
        <v>406</v>
      </c>
      <c r="U56">
        <v>3361</v>
      </c>
      <c r="V56" t="s">
        <v>272</v>
      </c>
      <c r="W56">
        <v>0</v>
      </c>
      <c r="X56" t="s">
        <v>36</v>
      </c>
      <c r="Y56">
        <v>3000</v>
      </c>
      <c r="Z56" t="s">
        <v>406</v>
      </c>
      <c r="AA56" t="s">
        <v>120</v>
      </c>
      <c r="AB56" t="s">
        <v>72</v>
      </c>
      <c r="AC56" t="s">
        <v>39</v>
      </c>
      <c r="AD56" t="s">
        <v>273</v>
      </c>
      <c r="AE56" t="s">
        <v>274</v>
      </c>
      <c r="AF56" s="1">
        <v>7000000</v>
      </c>
      <c r="AG56" s="1">
        <v>7000000</v>
      </c>
      <c r="AH56">
        <v>0</v>
      </c>
      <c r="AI56">
        <v>0</v>
      </c>
      <c r="AJ56">
        <v>0</v>
      </c>
      <c r="AK56">
        <v>0</v>
      </c>
      <c r="AL56">
        <v>0</v>
      </c>
      <c r="AM56" s="1">
        <v>7000000</v>
      </c>
      <c r="AN56" s="1">
        <v>0</v>
      </c>
      <c r="AO56" s="1">
        <v>0</v>
      </c>
      <c r="AP56" s="1">
        <v>0</v>
      </c>
      <c r="AQ56" s="1" t="e">
        <f>VLOOKUP(A56,#REF!,30,0)</f>
        <v>#REF!</v>
      </c>
      <c r="AR56" s="1">
        <f t="shared" si="3"/>
        <v>7000000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49" x14ac:dyDescent="0.25">
      <c r="A57" t="str">
        <f t="shared" si="2"/>
        <v>1.1-00-2101_2182001_2136510</v>
      </c>
      <c r="B57" t="s">
        <v>115</v>
      </c>
      <c r="C57" t="s">
        <v>408</v>
      </c>
      <c r="D57">
        <v>1</v>
      </c>
      <c r="E57" t="s">
        <v>400</v>
      </c>
      <c r="F57">
        <v>1.3</v>
      </c>
      <c r="G57" t="s">
        <v>401</v>
      </c>
      <c r="H57" t="s">
        <v>31</v>
      </c>
      <c r="I57" t="s">
        <v>402</v>
      </c>
      <c r="J57" t="s">
        <v>270</v>
      </c>
      <c r="K57" t="s">
        <v>455</v>
      </c>
      <c r="L57" t="s">
        <v>69</v>
      </c>
      <c r="M57">
        <v>8</v>
      </c>
      <c r="N57">
        <v>2</v>
      </c>
      <c r="O57" t="s">
        <v>271</v>
      </c>
      <c r="P57" t="s">
        <v>404</v>
      </c>
      <c r="Q57">
        <v>3600</v>
      </c>
      <c r="R57" t="s">
        <v>456</v>
      </c>
      <c r="S57">
        <v>3650</v>
      </c>
      <c r="T57" t="s">
        <v>406</v>
      </c>
      <c r="U57">
        <v>3651</v>
      </c>
      <c r="V57" t="s">
        <v>275</v>
      </c>
      <c r="W57">
        <v>0</v>
      </c>
      <c r="X57" t="s">
        <v>36</v>
      </c>
      <c r="Y57">
        <v>3000</v>
      </c>
      <c r="Z57" t="s">
        <v>406</v>
      </c>
      <c r="AA57" t="s">
        <v>120</v>
      </c>
      <c r="AB57" t="s">
        <v>72</v>
      </c>
      <c r="AC57" t="s">
        <v>39</v>
      </c>
      <c r="AD57" t="s">
        <v>276</v>
      </c>
      <c r="AE57" t="s">
        <v>274</v>
      </c>
      <c r="AF57" s="1">
        <v>6000000</v>
      </c>
      <c r="AG57" s="1">
        <v>6000000</v>
      </c>
      <c r="AH57" s="1">
        <v>2336994.0099999998</v>
      </c>
      <c r="AI57" s="1">
        <v>2336994.0099999998</v>
      </c>
      <c r="AJ57">
        <v>0</v>
      </c>
      <c r="AK57">
        <v>0</v>
      </c>
      <c r="AL57">
        <v>0</v>
      </c>
      <c r="AM57" s="1">
        <v>3663005.99</v>
      </c>
      <c r="AN57" s="1">
        <v>0</v>
      </c>
      <c r="AO57" s="1">
        <v>0</v>
      </c>
      <c r="AP57" s="1">
        <v>0</v>
      </c>
      <c r="AQ57" s="1" t="e">
        <f>VLOOKUP(A57,#REF!,30,0)</f>
        <v>#REF!</v>
      </c>
      <c r="AR57" s="1">
        <f t="shared" si="3"/>
        <v>6000000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49" x14ac:dyDescent="0.25">
      <c r="A58" t="str">
        <f t="shared" si="2"/>
        <v>1.1-00-2101_2182001_2136610</v>
      </c>
      <c r="B58" t="s">
        <v>115</v>
      </c>
      <c r="C58" t="s">
        <v>408</v>
      </c>
      <c r="D58">
        <v>1</v>
      </c>
      <c r="E58" t="s">
        <v>400</v>
      </c>
      <c r="F58">
        <v>1.3</v>
      </c>
      <c r="G58" t="s">
        <v>401</v>
      </c>
      <c r="H58" t="s">
        <v>31</v>
      </c>
      <c r="I58" t="s">
        <v>402</v>
      </c>
      <c r="J58" t="s">
        <v>270</v>
      </c>
      <c r="K58" t="s">
        <v>455</v>
      </c>
      <c r="L58" t="s">
        <v>69</v>
      </c>
      <c r="M58">
        <v>8</v>
      </c>
      <c r="N58">
        <v>2</v>
      </c>
      <c r="O58" t="s">
        <v>271</v>
      </c>
      <c r="P58" t="s">
        <v>404</v>
      </c>
      <c r="Q58">
        <v>3600</v>
      </c>
      <c r="R58" t="s">
        <v>456</v>
      </c>
      <c r="S58">
        <v>3660</v>
      </c>
      <c r="T58" t="s">
        <v>406</v>
      </c>
      <c r="U58">
        <v>3661</v>
      </c>
      <c r="V58" t="s">
        <v>277</v>
      </c>
      <c r="W58">
        <v>0</v>
      </c>
      <c r="X58" t="s">
        <v>36</v>
      </c>
      <c r="Y58">
        <v>3000</v>
      </c>
      <c r="Z58" t="s">
        <v>406</v>
      </c>
      <c r="AA58" t="s">
        <v>120</v>
      </c>
      <c r="AB58" t="s">
        <v>72</v>
      </c>
      <c r="AC58" t="s">
        <v>39</v>
      </c>
      <c r="AD58" t="s">
        <v>276</v>
      </c>
      <c r="AE58" t="s">
        <v>274</v>
      </c>
      <c r="AF58" s="1">
        <v>6000000</v>
      </c>
      <c r="AG58" s="1">
        <v>6000000</v>
      </c>
      <c r="AH58" s="1">
        <v>4698085.05</v>
      </c>
      <c r="AI58" s="1">
        <v>4698085.05</v>
      </c>
      <c r="AJ58" s="1">
        <v>20267.52</v>
      </c>
      <c r="AK58">
        <v>0</v>
      </c>
      <c r="AL58">
        <v>0</v>
      </c>
      <c r="AM58" s="1">
        <v>1301914.9500000002</v>
      </c>
      <c r="AN58" s="1">
        <v>0</v>
      </c>
      <c r="AO58" s="1">
        <v>0</v>
      </c>
      <c r="AP58" s="1">
        <v>0</v>
      </c>
      <c r="AQ58" s="1" t="e">
        <f>VLOOKUP(A58,#REF!,30,0)</f>
        <v>#REF!</v>
      </c>
      <c r="AR58" s="1">
        <f t="shared" si="3"/>
        <v>6000000</v>
      </c>
      <c r="AS58">
        <v>0</v>
      </c>
      <c r="AT58">
        <v>0</v>
      </c>
      <c r="AU58">
        <v>0</v>
      </c>
      <c r="AV58">
        <v>0</v>
      </c>
      <c r="AW58">
        <v>0</v>
      </c>
    </row>
    <row r="59" spans="1:49" x14ac:dyDescent="0.25">
      <c r="A59" t="str">
        <f t="shared" si="2"/>
        <v>1.1-00-2101_2183002_2136110</v>
      </c>
      <c r="B59" t="s">
        <v>115</v>
      </c>
      <c r="C59" t="s">
        <v>408</v>
      </c>
      <c r="D59">
        <v>1</v>
      </c>
      <c r="E59" t="s">
        <v>400</v>
      </c>
      <c r="F59">
        <v>1.3</v>
      </c>
      <c r="G59" t="s">
        <v>401</v>
      </c>
      <c r="H59" t="s">
        <v>31</v>
      </c>
      <c r="I59" t="s">
        <v>402</v>
      </c>
      <c r="J59" t="s">
        <v>270</v>
      </c>
      <c r="K59" t="s">
        <v>455</v>
      </c>
      <c r="L59" t="s">
        <v>69</v>
      </c>
      <c r="M59">
        <v>8</v>
      </c>
      <c r="N59">
        <v>3</v>
      </c>
      <c r="O59" t="s">
        <v>278</v>
      </c>
      <c r="P59" t="s">
        <v>404</v>
      </c>
      <c r="Q59">
        <v>3600</v>
      </c>
      <c r="R59" t="s">
        <v>456</v>
      </c>
      <c r="S59">
        <v>3610</v>
      </c>
      <c r="T59" t="s">
        <v>406</v>
      </c>
      <c r="U59">
        <v>3611</v>
      </c>
      <c r="V59" t="s">
        <v>279</v>
      </c>
      <c r="W59">
        <v>0</v>
      </c>
      <c r="X59" t="s">
        <v>36</v>
      </c>
      <c r="Y59">
        <v>3000</v>
      </c>
      <c r="Z59" t="s">
        <v>406</v>
      </c>
      <c r="AA59" t="s">
        <v>120</v>
      </c>
      <c r="AB59" t="s">
        <v>72</v>
      </c>
      <c r="AC59" t="s">
        <v>39</v>
      </c>
      <c r="AD59" t="s">
        <v>280</v>
      </c>
      <c r="AE59" t="s">
        <v>281</v>
      </c>
      <c r="AF59" s="1">
        <v>20000000</v>
      </c>
      <c r="AG59" s="1">
        <v>20000000</v>
      </c>
      <c r="AH59" s="1">
        <v>8211858.4800000004</v>
      </c>
      <c r="AI59" s="1">
        <v>8211858.4800000004</v>
      </c>
      <c r="AJ59" s="1">
        <v>7739080.8600000003</v>
      </c>
      <c r="AK59" s="1">
        <v>6494518.7199999997</v>
      </c>
      <c r="AL59" s="1">
        <v>733722.68</v>
      </c>
      <c r="AM59" s="1">
        <v>11788141.52</v>
      </c>
      <c r="AN59" s="1">
        <v>0</v>
      </c>
      <c r="AO59" s="1">
        <v>0</v>
      </c>
      <c r="AP59" s="1">
        <v>0</v>
      </c>
      <c r="AQ59" s="1" t="e">
        <f>VLOOKUP(A59,#REF!,30,0)</f>
        <v>#REF!</v>
      </c>
      <c r="AR59" s="1">
        <f t="shared" si="3"/>
        <v>20000000</v>
      </c>
      <c r="AS59">
        <v>0</v>
      </c>
      <c r="AT59">
        <v>0</v>
      </c>
      <c r="AU59">
        <v>0</v>
      </c>
      <c r="AV59">
        <v>0</v>
      </c>
      <c r="AW59">
        <v>0</v>
      </c>
    </row>
    <row r="60" spans="1:49" x14ac:dyDescent="0.25">
      <c r="A60" t="str">
        <f t="shared" si="2"/>
        <v>1.1-00-2118_21260038_2137110</v>
      </c>
      <c r="B60" t="s">
        <v>115</v>
      </c>
      <c r="C60" t="s">
        <v>408</v>
      </c>
      <c r="D60">
        <v>1</v>
      </c>
      <c r="E60" t="s">
        <v>400</v>
      </c>
      <c r="F60">
        <v>1.3</v>
      </c>
      <c r="G60" t="s">
        <v>401</v>
      </c>
      <c r="H60" t="s">
        <v>31</v>
      </c>
      <c r="I60" t="s">
        <v>402</v>
      </c>
      <c r="J60" t="s">
        <v>83</v>
      </c>
      <c r="K60" t="s">
        <v>415</v>
      </c>
      <c r="L60" t="s">
        <v>84</v>
      </c>
      <c r="M60">
        <v>2</v>
      </c>
      <c r="N60">
        <v>60</v>
      </c>
      <c r="O60" t="s">
        <v>85</v>
      </c>
      <c r="P60" t="s">
        <v>404</v>
      </c>
      <c r="Q60">
        <v>3700</v>
      </c>
      <c r="R60" t="s">
        <v>457</v>
      </c>
      <c r="S60">
        <v>3710</v>
      </c>
      <c r="T60" t="s">
        <v>406</v>
      </c>
      <c r="U60">
        <v>3711</v>
      </c>
      <c r="V60" t="s">
        <v>176</v>
      </c>
      <c r="W60">
        <v>0</v>
      </c>
      <c r="X60" t="s">
        <v>36</v>
      </c>
      <c r="Y60">
        <v>3000</v>
      </c>
      <c r="Z60" t="s">
        <v>406</v>
      </c>
      <c r="AA60" t="s">
        <v>120</v>
      </c>
      <c r="AB60" t="s">
        <v>87</v>
      </c>
      <c r="AC60" t="s">
        <v>88</v>
      </c>
      <c r="AD60" t="s">
        <v>89</v>
      </c>
      <c r="AE60" t="s">
        <v>90</v>
      </c>
      <c r="AF60" s="1">
        <v>5000</v>
      </c>
      <c r="AG60" s="1">
        <v>5000</v>
      </c>
      <c r="AH60">
        <v>0</v>
      </c>
      <c r="AI60">
        <v>0</v>
      </c>
      <c r="AJ60">
        <v>0</v>
      </c>
      <c r="AK60">
        <v>0</v>
      </c>
      <c r="AL60">
        <v>0</v>
      </c>
      <c r="AM60" s="1">
        <v>5000</v>
      </c>
      <c r="AN60" s="1">
        <v>0</v>
      </c>
      <c r="AO60" s="1">
        <v>0</v>
      </c>
      <c r="AP60" s="1">
        <v>0</v>
      </c>
      <c r="AQ60" s="1" t="e">
        <f>VLOOKUP(A60,#REF!,30,0)</f>
        <v>#REF!</v>
      </c>
      <c r="AR60" s="1">
        <f t="shared" si="3"/>
        <v>5000</v>
      </c>
      <c r="AS60">
        <v>0</v>
      </c>
      <c r="AT60">
        <v>0</v>
      </c>
      <c r="AU60">
        <v>0</v>
      </c>
      <c r="AV60">
        <v>0</v>
      </c>
      <c r="AW60">
        <v>0</v>
      </c>
    </row>
    <row r="61" spans="1:49" x14ac:dyDescent="0.25">
      <c r="A61" t="str">
        <f t="shared" si="2"/>
        <v>1.1-00-2118_21260038_2137510</v>
      </c>
      <c r="B61" t="s">
        <v>115</v>
      </c>
      <c r="C61" t="s">
        <v>408</v>
      </c>
      <c r="D61">
        <v>1</v>
      </c>
      <c r="E61" t="s">
        <v>400</v>
      </c>
      <c r="F61">
        <v>1.3</v>
      </c>
      <c r="G61" t="s">
        <v>401</v>
      </c>
      <c r="H61" t="s">
        <v>31</v>
      </c>
      <c r="I61" t="s">
        <v>402</v>
      </c>
      <c r="J61" t="s">
        <v>83</v>
      </c>
      <c r="K61" t="s">
        <v>415</v>
      </c>
      <c r="L61" t="s">
        <v>84</v>
      </c>
      <c r="M61">
        <v>2</v>
      </c>
      <c r="N61">
        <v>60</v>
      </c>
      <c r="O61" t="s">
        <v>85</v>
      </c>
      <c r="P61" t="s">
        <v>404</v>
      </c>
      <c r="Q61">
        <v>3700</v>
      </c>
      <c r="R61" t="s">
        <v>457</v>
      </c>
      <c r="S61">
        <v>3750</v>
      </c>
      <c r="T61" t="s">
        <v>406</v>
      </c>
      <c r="U61">
        <v>3751</v>
      </c>
      <c r="V61" t="s">
        <v>177</v>
      </c>
      <c r="W61">
        <v>0</v>
      </c>
      <c r="X61" t="s">
        <v>36</v>
      </c>
      <c r="Y61">
        <v>3000</v>
      </c>
      <c r="Z61" t="s">
        <v>406</v>
      </c>
      <c r="AA61" t="s">
        <v>120</v>
      </c>
      <c r="AB61" t="s">
        <v>87</v>
      </c>
      <c r="AC61" t="s">
        <v>88</v>
      </c>
      <c r="AD61" t="s">
        <v>89</v>
      </c>
      <c r="AE61" t="s">
        <v>90</v>
      </c>
      <c r="AF61" s="1">
        <v>8000</v>
      </c>
      <c r="AG61" s="1">
        <v>8000</v>
      </c>
      <c r="AH61">
        <v>0</v>
      </c>
      <c r="AI61">
        <v>0</v>
      </c>
      <c r="AJ61">
        <v>0</v>
      </c>
      <c r="AK61">
        <v>0</v>
      </c>
      <c r="AL61">
        <v>0</v>
      </c>
      <c r="AM61" s="1">
        <v>8000</v>
      </c>
      <c r="AN61" s="1">
        <v>0</v>
      </c>
      <c r="AO61" s="1">
        <v>0</v>
      </c>
      <c r="AP61" s="1">
        <v>0</v>
      </c>
      <c r="AQ61" s="1" t="e">
        <f>VLOOKUP(A61,#REF!,30,0)</f>
        <v>#REF!</v>
      </c>
      <c r="AR61" s="1">
        <f t="shared" si="3"/>
        <v>8000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49" x14ac:dyDescent="0.25">
      <c r="A62" t="str">
        <f t="shared" si="2"/>
        <v>1.1-00-2101_2118005_2137110</v>
      </c>
      <c r="B62" t="s">
        <v>115</v>
      </c>
      <c r="C62" t="s">
        <v>408</v>
      </c>
      <c r="D62">
        <v>1</v>
      </c>
      <c r="E62" t="s">
        <v>400</v>
      </c>
      <c r="F62">
        <v>1.3</v>
      </c>
      <c r="G62" t="s">
        <v>401</v>
      </c>
      <c r="H62" t="s">
        <v>31</v>
      </c>
      <c r="I62" t="s">
        <v>402</v>
      </c>
      <c r="J62" t="s">
        <v>32</v>
      </c>
      <c r="K62" t="s">
        <v>403</v>
      </c>
      <c r="L62" t="s">
        <v>69</v>
      </c>
      <c r="M62">
        <v>1</v>
      </c>
      <c r="N62">
        <v>8</v>
      </c>
      <c r="O62" t="s">
        <v>282</v>
      </c>
      <c r="P62" t="s">
        <v>404</v>
      </c>
      <c r="Q62">
        <v>3700</v>
      </c>
      <c r="R62" t="s">
        <v>457</v>
      </c>
      <c r="S62">
        <v>3710</v>
      </c>
      <c r="T62" t="s">
        <v>406</v>
      </c>
      <c r="U62">
        <v>3711</v>
      </c>
      <c r="V62" t="s">
        <v>176</v>
      </c>
      <c r="W62">
        <v>0</v>
      </c>
      <c r="X62" t="s">
        <v>36</v>
      </c>
      <c r="Y62">
        <v>3000</v>
      </c>
      <c r="Z62" t="s">
        <v>406</v>
      </c>
      <c r="AA62" t="s">
        <v>120</v>
      </c>
      <c r="AB62" t="s">
        <v>72</v>
      </c>
      <c r="AC62" t="s">
        <v>164</v>
      </c>
      <c r="AD62" t="s">
        <v>283</v>
      </c>
      <c r="AE62" t="s">
        <v>284</v>
      </c>
      <c r="AF62" s="1">
        <v>50000</v>
      </c>
      <c r="AG62" s="1">
        <v>50000</v>
      </c>
      <c r="AH62">
        <v>0</v>
      </c>
      <c r="AI62">
        <v>0</v>
      </c>
      <c r="AJ62">
        <v>0</v>
      </c>
      <c r="AK62">
        <v>0</v>
      </c>
      <c r="AL62">
        <v>0</v>
      </c>
      <c r="AM62" s="1">
        <v>50000</v>
      </c>
      <c r="AN62" s="1">
        <v>0</v>
      </c>
      <c r="AO62" s="1">
        <v>0</v>
      </c>
      <c r="AP62" s="1">
        <v>0</v>
      </c>
      <c r="AQ62" s="1" t="e">
        <f>VLOOKUP(A62,#REF!,30,0)</f>
        <v>#REF!</v>
      </c>
      <c r="AR62" s="1">
        <f t="shared" si="3"/>
        <v>50000</v>
      </c>
      <c r="AS62">
        <v>0</v>
      </c>
      <c r="AT62">
        <v>0</v>
      </c>
      <c r="AU62">
        <v>0</v>
      </c>
      <c r="AV62">
        <v>0</v>
      </c>
      <c r="AW62">
        <v>0</v>
      </c>
    </row>
    <row r="63" spans="1:49" x14ac:dyDescent="0.25">
      <c r="A63" t="str">
        <f t="shared" si="2"/>
        <v>1.1-00-2101_2118005_2137510</v>
      </c>
      <c r="B63" t="s">
        <v>115</v>
      </c>
      <c r="C63" t="s">
        <v>408</v>
      </c>
      <c r="D63">
        <v>1</v>
      </c>
      <c r="E63" t="s">
        <v>400</v>
      </c>
      <c r="F63">
        <v>1.3</v>
      </c>
      <c r="G63" t="s">
        <v>401</v>
      </c>
      <c r="H63" t="s">
        <v>31</v>
      </c>
      <c r="I63" t="s">
        <v>402</v>
      </c>
      <c r="J63" t="s">
        <v>32</v>
      </c>
      <c r="K63" t="s">
        <v>403</v>
      </c>
      <c r="L63" t="s">
        <v>69</v>
      </c>
      <c r="M63">
        <v>1</v>
      </c>
      <c r="N63">
        <v>8</v>
      </c>
      <c r="O63" t="s">
        <v>282</v>
      </c>
      <c r="P63" t="s">
        <v>404</v>
      </c>
      <c r="Q63">
        <v>3700</v>
      </c>
      <c r="R63" t="s">
        <v>457</v>
      </c>
      <c r="S63">
        <v>3750</v>
      </c>
      <c r="T63" t="s">
        <v>406</v>
      </c>
      <c r="U63">
        <v>3751</v>
      </c>
      <c r="V63" t="s">
        <v>177</v>
      </c>
      <c r="W63">
        <v>0</v>
      </c>
      <c r="X63" t="s">
        <v>36</v>
      </c>
      <c r="Y63">
        <v>3000</v>
      </c>
      <c r="Z63" t="s">
        <v>406</v>
      </c>
      <c r="AA63" t="s">
        <v>120</v>
      </c>
      <c r="AB63" t="s">
        <v>72</v>
      </c>
      <c r="AC63" t="s">
        <v>164</v>
      </c>
      <c r="AD63" t="s">
        <v>283</v>
      </c>
      <c r="AE63" t="s">
        <v>284</v>
      </c>
      <c r="AF63" s="1">
        <v>50000</v>
      </c>
      <c r="AG63" s="1">
        <v>50000</v>
      </c>
      <c r="AH63">
        <v>0</v>
      </c>
      <c r="AI63">
        <v>0</v>
      </c>
      <c r="AJ63">
        <v>0</v>
      </c>
      <c r="AK63">
        <v>0</v>
      </c>
      <c r="AL63">
        <v>0</v>
      </c>
      <c r="AM63" s="1">
        <v>50000</v>
      </c>
      <c r="AN63" s="1">
        <v>0</v>
      </c>
      <c r="AO63" s="1">
        <v>0</v>
      </c>
      <c r="AP63" s="1">
        <v>0</v>
      </c>
      <c r="AQ63" s="1" t="e">
        <f>VLOOKUP(A63,#REF!,30,0)</f>
        <v>#REF!</v>
      </c>
      <c r="AR63" s="1">
        <f t="shared" si="3"/>
        <v>50000</v>
      </c>
      <c r="AS63">
        <v>0</v>
      </c>
      <c r="AT63">
        <v>0</v>
      </c>
      <c r="AU63">
        <v>0</v>
      </c>
      <c r="AV63">
        <v>0</v>
      </c>
      <c r="AW63">
        <v>0</v>
      </c>
    </row>
    <row r="64" spans="1:49" x14ac:dyDescent="0.25">
      <c r="A64" t="str">
        <f t="shared" si="2"/>
        <v>1.1-00-2101_2118005_2144110</v>
      </c>
      <c r="B64" t="s">
        <v>115</v>
      </c>
      <c r="C64" t="s">
        <v>408</v>
      </c>
      <c r="D64">
        <v>1</v>
      </c>
      <c r="E64" t="s">
        <v>400</v>
      </c>
      <c r="F64">
        <v>1.3</v>
      </c>
      <c r="G64" t="s">
        <v>401</v>
      </c>
      <c r="H64" t="s">
        <v>31</v>
      </c>
      <c r="I64" t="s">
        <v>402</v>
      </c>
      <c r="J64" t="s">
        <v>32</v>
      </c>
      <c r="K64" t="s">
        <v>403</v>
      </c>
      <c r="L64" t="s">
        <v>69</v>
      </c>
      <c r="M64">
        <v>1</v>
      </c>
      <c r="N64">
        <v>8</v>
      </c>
      <c r="O64" t="s">
        <v>282</v>
      </c>
      <c r="P64" t="s">
        <v>404</v>
      </c>
      <c r="Q64">
        <v>4400</v>
      </c>
      <c r="R64" t="s">
        <v>453</v>
      </c>
      <c r="S64">
        <v>4410</v>
      </c>
      <c r="T64" t="s">
        <v>444</v>
      </c>
      <c r="U64">
        <v>4411</v>
      </c>
      <c r="V64" t="s">
        <v>184</v>
      </c>
      <c r="W64">
        <v>0</v>
      </c>
      <c r="X64" t="s">
        <v>36</v>
      </c>
      <c r="Y64">
        <v>4000</v>
      </c>
      <c r="Z64" t="s">
        <v>445</v>
      </c>
      <c r="AA64" t="s">
        <v>120</v>
      </c>
      <c r="AB64" t="s">
        <v>72</v>
      </c>
      <c r="AC64" t="s">
        <v>164</v>
      </c>
      <c r="AD64" t="s">
        <v>283</v>
      </c>
      <c r="AE64" t="s">
        <v>284</v>
      </c>
      <c r="AF64" s="1">
        <v>500000</v>
      </c>
      <c r="AG64" s="1">
        <v>500000</v>
      </c>
      <c r="AH64" s="1">
        <v>230000</v>
      </c>
      <c r="AI64" s="1">
        <v>230000</v>
      </c>
      <c r="AJ64" s="1">
        <v>230000</v>
      </c>
      <c r="AK64" s="1">
        <v>30000</v>
      </c>
      <c r="AL64" s="1">
        <v>30000</v>
      </c>
      <c r="AM64" s="1">
        <v>270000</v>
      </c>
      <c r="AN64" s="1">
        <v>0</v>
      </c>
      <c r="AO64" s="1">
        <v>0</v>
      </c>
      <c r="AP64" s="1">
        <v>0</v>
      </c>
      <c r="AQ64" s="1" t="e">
        <f>VLOOKUP(A64,#REF!,30,0)</f>
        <v>#REF!</v>
      </c>
      <c r="AR64" s="1">
        <f t="shared" si="3"/>
        <v>500000</v>
      </c>
      <c r="AS64">
        <v>0</v>
      </c>
      <c r="AT64">
        <v>0</v>
      </c>
      <c r="AU64">
        <v>0</v>
      </c>
      <c r="AV64">
        <v>0</v>
      </c>
      <c r="AW64">
        <v>0</v>
      </c>
    </row>
    <row r="65" spans="1:49" x14ac:dyDescent="0.25">
      <c r="A65" t="str">
        <f t="shared" si="2"/>
        <v>1.1-00-2101_2118005_2144510</v>
      </c>
      <c r="B65" t="s">
        <v>115</v>
      </c>
      <c r="C65" t="s">
        <v>408</v>
      </c>
      <c r="D65">
        <v>1</v>
      </c>
      <c r="E65" t="s">
        <v>400</v>
      </c>
      <c r="F65">
        <v>1.3</v>
      </c>
      <c r="G65" t="s">
        <v>401</v>
      </c>
      <c r="H65" t="s">
        <v>31</v>
      </c>
      <c r="I65" t="s">
        <v>402</v>
      </c>
      <c r="J65" t="s">
        <v>32</v>
      </c>
      <c r="K65" t="s">
        <v>403</v>
      </c>
      <c r="L65" t="s">
        <v>69</v>
      </c>
      <c r="M65">
        <v>1</v>
      </c>
      <c r="N65">
        <v>8</v>
      </c>
      <c r="O65" t="s">
        <v>282</v>
      </c>
      <c r="P65" t="s">
        <v>404</v>
      </c>
      <c r="Q65">
        <v>4400</v>
      </c>
      <c r="R65" t="s">
        <v>453</v>
      </c>
      <c r="S65">
        <v>4450</v>
      </c>
      <c r="T65" t="s">
        <v>444</v>
      </c>
      <c r="U65">
        <v>4451</v>
      </c>
      <c r="V65" t="s">
        <v>285</v>
      </c>
      <c r="W65">
        <v>0</v>
      </c>
      <c r="X65" t="s">
        <v>36</v>
      </c>
      <c r="Y65">
        <v>4000</v>
      </c>
      <c r="Z65" t="s">
        <v>445</v>
      </c>
      <c r="AA65" t="s">
        <v>120</v>
      </c>
      <c r="AB65" t="s">
        <v>72</v>
      </c>
      <c r="AC65" t="s">
        <v>164</v>
      </c>
      <c r="AD65" t="s">
        <v>283</v>
      </c>
      <c r="AE65" t="s">
        <v>284</v>
      </c>
      <c r="AF65" s="1">
        <v>1000000</v>
      </c>
      <c r="AG65" s="1">
        <v>1000000</v>
      </c>
      <c r="AH65">
        <v>0</v>
      </c>
      <c r="AI65">
        <v>0</v>
      </c>
      <c r="AJ65">
        <v>0</v>
      </c>
      <c r="AK65">
        <v>0</v>
      </c>
      <c r="AL65">
        <v>0</v>
      </c>
      <c r="AM65" s="1">
        <v>1000000</v>
      </c>
      <c r="AN65" s="1">
        <v>0</v>
      </c>
      <c r="AO65" s="1">
        <v>0</v>
      </c>
      <c r="AP65" s="1">
        <v>0</v>
      </c>
      <c r="AQ65" s="1" t="e">
        <f>VLOOKUP(A65,#REF!,30,0)</f>
        <v>#REF!</v>
      </c>
      <c r="AR65" s="1">
        <f t="shared" si="3"/>
        <v>1000000</v>
      </c>
      <c r="AS65">
        <v>0</v>
      </c>
      <c r="AT65">
        <v>0</v>
      </c>
      <c r="AU65">
        <v>0</v>
      </c>
      <c r="AV65">
        <v>0</v>
      </c>
      <c r="AW65">
        <v>0</v>
      </c>
    </row>
    <row r="66" spans="1:49" x14ac:dyDescent="0.25">
      <c r="A66" t="str">
        <f t="shared" ref="A66:A97" si="4">+CONCATENATE(B66,L66,M66,N66,O66,U66,W66)</f>
        <v>1.1-00-2104_21818011_2121810</v>
      </c>
      <c r="B66" t="s">
        <v>115</v>
      </c>
      <c r="C66" t="s">
        <v>408</v>
      </c>
      <c r="D66">
        <v>1</v>
      </c>
      <c r="E66" t="s">
        <v>400</v>
      </c>
      <c r="F66">
        <v>1.3</v>
      </c>
      <c r="G66" t="s">
        <v>401</v>
      </c>
      <c r="H66" t="s">
        <v>31</v>
      </c>
      <c r="I66" t="s">
        <v>402</v>
      </c>
      <c r="J66" t="s">
        <v>32</v>
      </c>
      <c r="K66" t="s">
        <v>403</v>
      </c>
      <c r="L66" t="s">
        <v>33</v>
      </c>
      <c r="M66">
        <v>8</v>
      </c>
      <c r="N66">
        <v>18</v>
      </c>
      <c r="O66" t="s">
        <v>34</v>
      </c>
      <c r="P66" t="s">
        <v>404</v>
      </c>
      <c r="Q66">
        <v>2100</v>
      </c>
      <c r="R66" t="s">
        <v>441</v>
      </c>
      <c r="S66">
        <v>2180</v>
      </c>
      <c r="T66" t="s">
        <v>425</v>
      </c>
      <c r="U66">
        <v>2181</v>
      </c>
      <c r="V66" t="s">
        <v>162</v>
      </c>
      <c r="W66">
        <v>0</v>
      </c>
      <c r="X66" t="s">
        <v>36</v>
      </c>
      <c r="Y66">
        <v>2000</v>
      </c>
      <c r="Z66" t="s">
        <v>425</v>
      </c>
      <c r="AA66" t="s">
        <v>120</v>
      </c>
      <c r="AB66" t="s">
        <v>38</v>
      </c>
      <c r="AC66" t="s">
        <v>39</v>
      </c>
      <c r="AD66" t="s">
        <v>286</v>
      </c>
      <c r="AE66" t="s">
        <v>41</v>
      </c>
      <c r="AF66" s="1">
        <v>3470000</v>
      </c>
      <c r="AG66" s="1">
        <v>3500000</v>
      </c>
      <c r="AH66">
        <v>0</v>
      </c>
      <c r="AI66">
        <v>0</v>
      </c>
      <c r="AJ66">
        <v>0</v>
      </c>
      <c r="AK66">
        <v>0</v>
      </c>
      <c r="AL66">
        <v>0</v>
      </c>
      <c r="AM66" s="1">
        <v>3470000</v>
      </c>
      <c r="AN66" s="1">
        <v>0</v>
      </c>
      <c r="AO66" s="1">
        <v>0</v>
      </c>
      <c r="AP66" s="1">
        <v>0</v>
      </c>
      <c r="AQ66" s="1" t="e">
        <f>VLOOKUP(A66,#REF!,30,0)</f>
        <v>#REF!</v>
      </c>
      <c r="AR66" s="1">
        <f t="shared" ref="AR66:AR97" si="5">AF66-AN66+AO66+AP66</f>
        <v>3470000</v>
      </c>
      <c r="AS66">
        <v>0</v>
      </c>
      <c r="AT66">
        <v>0</v>
      </c>
      <c r="AU66">
        <v>0</v>
      </c>
      <c r="AV66" s="1">
        <v>30000</v>
      </c>
      <c r="AW66" s="1">
        <v>-30000</v>
      </c>
    </row>
    <row r="67" spans="1:49" x14ac:dyDescent="0.25">
      <c r="A67" t="str">
        <f t="shared" si="4"/>
        <v>1.1-00-2104_21819011_2131810</v>
      </c>
      <c r="B67" t="s">
        <v>115</v>
      </c>
      <c r="C67" t="s">
        <v>408</v>
      </c>
      <c r="D67">
        <v>1</v>
      </c>
      <c r="E67" t="s">
        <v>400</v>
      </c>
      <c r="F67">
        <v>1.3</v>
      </c>
      <c r="G67" t="s">
        <v>401</v>
      </c>
      <c r="H67" t="s">
        <v>31</v>
      </c>
      <c r="I67" t="s">
        <v>402</v>
      </c>
      <c r="J67" t="s">
        <v>32</v>
      </c>
      <c r="K67" t="s">
        <v>403</v>
      </c>
      <c r="L67" t="s">
        <v>33</v>
      </c>
      <c r="M67">
        <v>8</v>
      </c>
      <c r="N67">
        <v>19</v>
      </c>
      <c r="O67" t="s">
        <v>34</v>
      </c>
      <c r="P67" t="s">
        <v>404</v>
      </c>
      <c r="Q67">
        <v>3100</v>
      </c>
      <c r="R67" t="s">
        <v>414</v>
      </c>
      <c r="S67">
        <v>3180</v>
      </c>
      <c r="T67" t="s">
        <v>406</v>
      </c>
      <c r="U67">
        <v>3181</v>
      </c>
      <c r="V67" t="s">
        <v>171</v>
      </c>
      <c r="W67">
        <v>0</v>
      </c>
      <c r="X67" t="s">
        <v>36</v>
      </c>
      <c r="Y67">
        <v>3000</v>
      </c>
      <c r="Z67" t="s">
        <v>406</v>
      </c>
      <c r="AA67" t="s">
        <v>120</v>
      </c>
      <c r="AB67" t="s">
        <v>38</v>
      </c>
      <c r="AC67" t="s">
        <v>39</v>
      </c>
      <c r="AD67" t="s">
        <v>40</v>
      </c>
      <c r="AE67" t="s">
        <v>41</v>
      </c>
      <c r="AF67" s="1">
        <v>1000</v>
      </c>
      <c r="AG67" s="1">
        <v>1000</v>
      </c>
      <c r="AH67">
        <v>0</v>
      </c>
      <c r="AI67">
        <v>0</v>
      </c>
      <c r="AJ67">
        <v>0</v>
      </c>
      <c r="AK67">
        <v>0</v>
      </c>
      <c r="AL67">
        <v>0</v>
      </c>
      <c r="AM67" s="1">
        <v>1000</v>
      </c>
      <c r="AN67" s="1">
        <v>0</v>
      </c>
      <c r="AO67" s="1">
        <v>0</v>
      </c>
      <c r="AP67" s="1">
        <v>0</v>
      </c>
      <c r="AQ67" s="1" t="e">
        <f>VLOOKUP(A67,#REF!,30,0)</f>
        <v>#REF!</v>
      </c>
      <c r="AR67" s="1">
        <f t="shared" si="5"/>
        <v>1000</v>
      </c>
      <c r="AS67">
        <v>0</v>
      </c>
      <c r="AT67">
        <v>0</v>
      </c>
      <c r="AU67">
        <v>0</v>
      </c>
      <c r="AV67">
        <v>0</v>
      </c>
      <c r="AW67">
        <v>0</v>
      </c>
    </row>
    <row r="68" spans="1:49" x14ac:dyDescent="0.25">
      <c r="A68" t="str">
        <f t="shared" si="4"/>
        <v>1.1-00-2104_21819011_2133110</v>
      </c>
      <c r="B68" t="s">
        <v>115</v>
      </c>
      <c r="C68" t="s">
        <v>408</v>
      </c>
      <c r="D68">
        <v>1</v>
      </c>
      <c r="E68" t="s">
        <v>400</v>
      </c>
      <c r="F68">
        <v>1.3</v>
      </c>
      <c r="G68" t="s">
        <v>401</v>
      </c>
      <c r="H68" t="s">
        <v>31</v>
      </c>
      <c r="I68" t="s">
        <v>402</v>
      </c>
      <c r="J68" t="s">
        <v>32</v>
      </c>
      <c r="K68" t="s">
        <v>403</v>
      </c>
      <c r="L68" t="s">
        <v>33</v>
      </c>
      <c r="M68">
        <v>8</v>
      </c>
      <c r="N68">
        <v>19</v>
      </c>
      <c r="O68" t="s">
        <v>34</v>
      </c>
      <c r="P68" t="s">
        <v>404</v>
      </c>
      <c r="Q68">
        <v>3300</v>
      </c>
      <c r="R68" t="s">
        <v>442</v>
      </c>
      <c r="S68">
        <v>3310</v>
      </c>
      <c r="T68" t="s">
        <v>406</v>
      </c>
      <c r="U68">
        <v>3311</v>
      </c>
      <c r="V68" t="s">
        <v>167</v>
      </c>
      <c r="W68">
        <v>0</v>
      </c>
      <c r="X68" t="s">
        <v>36</v>
      </c>
      <c r="Y68">
        <v>3000</v>
      </c>
      <c r="Z68" t="s">
        <v>406</v>
      </c>
      <c r="AA68" t="s">
        <v>120</v>
      </c>
      <c r="AB68" t="s">
        <v>38</v>
      </c>
      <c r="AC68" t="s">
        <v>39</v>
      </c>
      <c r="AD68" t="s">
        <v>40</v>
      </c>
      <c r="AE68" t="s">
        <v>41</v>
      </c>
      <c r="AF68" s="1">
        <v>400000</v>
      </c>
      <c r="AG68" s="1">
        <v>400000</v>
      </c>
      <c r="AH68">
        <v>0</v>
      </c>
      <c r="AI68">
        <v>0</v>
      </c>
      <c r="AJ68">
        <v>0</v>
      </c>
      <c r="AK68">
        <v>0</v>
      </c>
      <c r="AL68">
        <v>0</v>
      </c>
      <c r="AM68" s="1">
        <v>400000</v>
      </c>
      <c r="AN68" s="1">
        <v>0</v>
      </c>
      <c r="AO68" s="1">
        <v>0</v>
      </c>
      <c r="AP68" s="1">
        <v>0</v>
      </c>
      <c r="AQ68" s="1" t="e">
        <f>VLOOKUP(A68,#REF!,30,0)</f>
        <v>#REF!</v>
      </c>
      <c r="AR68" s="1">
        <f t="shared" si="5"/>
        <v>400000</v>
      </c>
      <c r="AS68">
        <v>0</v>
      </c>
      <c r="AT68">
        <v>0</v>
      </c>
      <c r="AU68">
        <v>0</v>
      </c>
      <c r="AV68">
        <v>0</v>
      </c>
      <c r="AW68">
        <v>0</v>
      </c>
    </row>
    <row r="69" spans="1:49" x14ac:dyDescent="0.25">
      <c r="A69" t="str">
        <f t="shared" si="4"/>
        <v>1.1-00-2104_21819011_2133310</v>
      </c>
      <c r="B69" t="s">
        <v>115</v>
      </c>
      <c r="C69" t="s">
        <v>408</v>
      </c>
      <c r="D69">
        <v>1</v>
      </c>
      <c r="E69" t="s">
        <v>400</v>
      </c>
      <c r="F69">
        <v>1.3</v>
      </c>
      <c r="G69" t="s">
        <v>401</v>
      </c>
      <c r="H69" t="s">
        <v>31</v>
      </c>
      <c r="I69" t="s">
        <v>402</v>
      </c>
      <c r="J69" t="s">
        <v>32</v>
      </c>
      <c r="K69" t="s">
        <v>403</v>
      </c>
      <c r="L69" t="s">
        <v>33</v>
      </c>
      <c r="M69">
        <v>8</v>
      </c>
      <c r="N69">
        <v>19</v>
      </c>
      <c r="O69" t="s">
        <v>34</v>
      </c>
      <c r="P69" t="s">
        <v>404</v>
      </c>
      <c r="Q69">
        <v>3300</v>
      </c>
      <c r="R69" t="s">
        <v>442</v>
      </c>
      <c r="S69">
        <v>3330</v>
      </c>
      <c r="T69" t="s">
        <v>406</v>
      </c>
      <c r="U69">
        <v>3331</v>
      </c>
      <c r="V69" t="s">
        <v>287</v>
      </c>
      <c r="W69">
        <v>0</v>
      </c>
      <c r="X69" t="s">
        <v>36</v>
      </c>
      <c r="Y69">
        <v>3000</v>
      </c>
      <c r="Z69" t="s">
        <v>406</v>
      </c>
      <c r="AA69" t="s">
        <v>120</v>
      </c>
      <c r="AB69" t="s">
        <v>38</v>
      </c>
      <c r="AC69" t="s">
        <v>39</v>
      </c>
      <c r="AD69" t="s">
        <v>40</v>
      </c>
      <c r="AE69" t="s">
        <v>41</v>
      </c>
      <c r="AF69" s="1">
        <v>1000000</v>
      </c>
      <c r="AG69" s="1">
        <v>1000000</v>
      </c>
      <c r="AH69" s="1">
        <v>381060</v>
      </c>
      <c r="AI69" s="1">
        <v>381060</v>
      </c>
      <c r="AJ69" s="1">
        <v>42340</v>
      </c>
      <c r="AK69">
        <v>0</v>
      </c>
      <c r="AL69">
        <v>0</v>
      </c>
      <c r="AM69" s="1">
        <v>618940</v>
      </c>
      <c r="AN69" s="1">
        <v>0</v>
      </c>
      <c r="AO69" s="1">
        <v>0</v>
      </c>
      <c r="AP69" s="1">
        <v>0</v>
      </c>
      <c r="AQ69" s="1" t="e">
        <f>VLOOKUP(A69,#REF!,30,0)</f>
        <v>#REF!</v>
      </c>
      <c r="AR69" s="1">
        <f t="shared" si="5"/>
        <v>1000000</v>
      </c>
      <c r="AS69">
        <v>0</v>
      </c>
      <c r="AT69">
        <v>0</v>
      </c>
      <c r="AU69">
        <v>0</v>
      </c>
      <c r="AV69">
        <v>0</v>
      </c>
      <c r="AW69">
        <v>0</v>
      </c>
    </row>
    <row r="70" spans="1:49" x14ac:dyDescent="0.25">
      <c r="A70" t="str">
        <f t="shared" si="4"/>
        <v>1.1-00-2104_21820011_2151210</v>
      </c>
      <c r="B70" t="s">
        <v>115</v>
      </c>
      <c r="C70" t="s">
        <v>408</v>
      </c>
      <c r="D70">
        <v>1</v>
      </c>
      <c r="E70" t="s">
        <v>400</v>
      </c>
      <c r="F70">
        <v>1.3</v>
      </c>
      <c r="G70" t="s">
        <v>401</v>
      </c>
      <c r="H70" t="s">
        <v>31</v>
      </c>
      <c r="I70" t="s">
        <v>402</v>
      </c>
      <c r="J70" t="s">
        <v>32</v>
      </c>
      <c r="K70" t="s">
        <v>403</v>
      </c>
      <c r="L70" t="s">
        <v>33</v>
      </c>
      <c r="M70">
        <v>8</v>
      </c>
      <c r="N70">
        <v>20</v>
      </c>
      <c r="O70" t="s">
        <v>34</v>
      </c>
      <c r="P70" t="s">
        <v>416</v>
      </c>
      <c r="Q70">
        <v>5100</v>
      </c>
      <c r="R70" t="s">
        <v>458</v>
      </c>
      <c r="S70">
        <v>5120</v>
      </c>
      <c r="T70" t="s">
        <v>437</v>
      </c>
      <c r="U70">
        <v>5121</v>
      </c>
      <c r="V70" t="s">
        <v>293</v>
      </c>
      <c r="W70">
        <v>0</v>
      </c>
      <c r="X70" t="s">
        <v>36</v>
      </c>
      <c r="Y70">
        <v>5000</v>
      </c>
      <c r="Z70" t="s">
        <v>437</v>
      </c>
      <c r="AA70" t="s">
        <v>120</v>
      </c>
      <c r="AB70" t="s">
        <v>38</v>
      </c>
      <c r="AC70" t="s">
        <v>39</v>
      </c>
      <c r="AD70" t="s">
        <v>93</v>
      </c>
      <c r="AE70" t="s">
        <v>41</v>
      </c>
      <c r="AF70" s="1">
        <v>20000</v>
      </c>
      <c r="AG70" s="1">
        <v>20000</v>
      </c>
      <c r="AH70">
        <v>0</v>
      </c>
      <c r="AI70">
        <v>0</v>
      </c>
      <c r="AJ70">
        <v>0</v>
      </c>
      <c r="AK70">
        <v>0</v>
      </c>
      <c r="AL70">
        <v>0</v>
      </c>
      <c r="AM70" s="1">
        <v>20000</v>
      </c>
      <c r="AN70" s="1">
        <v>0</v>
      </c>
      <c r="AO70" s="1">
        <v>0</v>
      </c>
      <c r="AP70" s="1">
        <v>0</v>
      </c>
      <c r="AQ70" s="1" t="e">
        <f>VLOOKUP(A70,#REF!,30,0)</f>
        <v>#REF!</v>
      </c>
      <c r="AR70" s="1">
        <f t="shared" si="5"/>
        <v>20000</v>
      </c>
      <c r="AS70">
        <v>0</v>
      </c>
      <c r="AT70">
        <v>0</v>
      </c>
      <c r="AU70">
        <v>0</v>
      </c>
      <c r="AV70">
        <v>0</v>
      </c>
      <c r="AW70">
        <v>0</v>
      </c>
    </row>
    <row r="71" spans="1:49" x14ac:dyDescent="0.25">
      <c r="A71" t="str">
        <f t="shared" si="4"/>
        <v>1.1-00-2104_21820011_2151910</v>
      </c>
      <c r="B71" t="s">
        <v>115</v>
      </c>
      <c r="C71" t="s">
        <v>408</v>
      </c>
      <c r="D71">
        <v>1</v>
      </c>
      <c r="E71" t="s">
        <v>400</v>
      </c>
      <c r="F71">
        <v>1.3</v>
      </c>
      <c r="G71" t="s">
        <v>401</v>
      </c>
      <c r="H71" t="s">
        <v>31</v>
      </c>
      <c r="I71" t="s">
        <v>402</v>
      </c>
      <c r="J71" t="s">
        <v>32</v>
      </c>
      <c r="K71" t="s">
        <v>403</v>
      </c>
      <c r="L71" t="s">
        <v>33</v>
      </c>
      <c r="M71">
        <v>8</v>
      </c>
      <c r="N71">
        <v>20</v>
      </c>
      <c r="O71" t="s">
        <v>34</v>
      </c>
      <c r="P71" t="s">
        <v>416</v>
      </c>
      <c r="Q71">
        <v>5100</v>
      </c>
      <c r="R71" t="s">
        <v>458</v>
      </c>
      <c r="S71">
        <v>5190</v>
      </c>
      <c r="T71" t="s">
        <v>437</v>
      </c>
      <c r="U71">
        <v>5191</v>
      </c>
      <c r="V71" t="s">
        <v>294</v>
      </c>
      <c r="W71">
        <v>0</v>
      </c>
      <c r="X71" t="s">
        <v>36</v>
      </c>
      <c r="Y71">
        <v>5000</v>
      </c>
      <c r="Z71" t="s">
        <v>437</v>
      </c>
      <c r="AA71" t="s">
        <v>120</v>
      </c>
      <c r="AB71" t="s">
        <v>38</v>
      </c>
      <c r="AC71" t="s">
        <v>39</v>
      </c>
      <c r="AD71" t="s">
        <v>93</v>
      </c>
      <c r="AE71" t="s">
        <v>41</v>
      </c>
      <c r="AF71">
        <v>0</v>
      </c>
      <c r="AG71">
        <v>0</v>
      </c>
      <c r="AH71" s="1">
        <v>146465.89000000001</v>
      </c>
      <c r="AI71" s="1">
        <v>146465.89000000001</v>
      </c>
      <c r="AJ71">
        <v>0</v>
      </c>
      <c r="AK71">
        <v>0</v>
      </c>
      <c r="AL71">
        <v>0</v>
      </c>
      <c r="AM71" s="1">
        <v>-146465.89000000001</v>
      </c>
      <c r="AN71" s="1">
        <v>0</v>
      </c>
      <c r="AO71" s="1">
        <v>0</v>
      </c>
      <c r="AP71" s="1">
        <v>0</v>
      </c>
      <c r="AQ71" s="1" t="e">
        <f>VLOOKUP(A71,#REF!,30,0)</f>
        <v>#REF!</v>
      </c>
      <c r="AR71" s="1">
        <f t="shared" si="5"/>
        <v>0</v>
      </c>
      <c r="AS71">
        <v>0</v>
      </c>
      <c r="AT71">
        <v>0</v>
      </c>
      <c r="AU71">
        <v>0</v>
      </c>
      <c r="AV71">
        <v>0</v>
      </c>
      <c r="AW71">
        <v>0</v>
      </c>
    </row>
    <row r="72" spans="1:49" x14ac:dyDescent="0.25">
      <c r="A72" t="str">
        <f t="shared" si="4"/>
        <v>1.1-00-2104_21820011_2158110</v>
      </c>
      <c r="B72" t="s">
        <v>115</v>
      </c>
      <c r="C72" t="s">
        <v>408</v>
      </c>
      <c r="D72">
        <v>1</v>
      </c>
      <c r="E72" t="s">
        <v>400</v>
      </c>
      <c r="F72">
        <v>1.3</v>
      </c>
      <c r="G72" t="s">
        <v>401</v>
      </c>
      <c r="H72" t="s">
        <v>31</v>
      </c>
      <c r="I72" t="s">
        <v>402</v>
      </c>
      <c r="J72" t="s">
        <v>32</v>
      </c>
      <c r="K72" t="s">
        <v>403</v>
      </c>
      <c r="L72" t="s">
        <v>33</v>
      </c>
      <c r="M72">
        <v>8</v>
      </c>
      <c r="N72">
        <v>20</v>
      </c>
      <c r="O72" t="s">
        <v>34</v>
      </c>
      <c r="P72" t="s">
        <v>416</v>
      </c>
      <c r="Q72">
        <v>5800</v>
      </c>
      <c r="R72" t="s">
        <v>452</v>
      </c>
      <c r="S72">
        <v>5810</v>
      </c>
      <c r="T72" t="s">
        <v>437</v>
      </c>
      <c r="U72">
        <v>5811</v>
      </c>
      <c r="V72" t="s">
        <v>261</v>
      </c>
      <c r="W72">
        <v>0</v>
      </c>
      <c r="X72" t="s">
        <v>36</v>
      </c>
      <c r="Y72">
        <v>5000</v>
      </c>
      <c r="Z72" t="s">
        <v>437</v>
      </c>
      <c r="AA72" t="s">
        <v>120</v>
      </c>
      <c r="AB72" t="s">
        <v>38</v>
      </c>
      <c r="AC72" t="s">
        <v>39</v>
      </c>
      <c r="AD72" t="s">
        <v>93</v>
      </c>
      <c r="AE72" t="s">
        <v>41</v>
      </c>
      <c r="AF72">
        <v>0</v>
      </c>
      <c r="AG72">
        <v>0</v>
      </c>
      <c r="AH72" s="1">
        <v>22734.82</v>
      </c>
      <c r="AI72" s="1">
        <v>22734.82</v>
      </c>
      <c r="AJ72" s="1">
        <v>22734.82</v>
      </c>
      <c r="AK72" s="1">
        <v>22734.82</v>
      </c>
      <c r="AL72" s="1">
        <v>22734.82</v>
      </c>
      <c r="AM72" s="1">
        <v>-22734.82</v>
      </c>
      <c r="AN72" s="1">
        <v>0</v>
      </c>
      <c r="AO72" s="1">
        <v>0</v>
      </c>
      <c r="AP72" s="1">
        <v>0</v>
      </c>
      <c r="AQ72" s="1" t="e">
        <f>VLOOKUP(A72,#REF!,30,0)</f>
        <v>#REF!</v>
      </c>
      <c r="AR72" s="1">
        <f t="shared" si="5"/>
        <v>0</v>
      </c>
      <c r="AS72">
        <v>0</v>
      </c>
      <c r="AT72">
        <v>0</v>
      </c>
      <c r="AU72">
        <v>0</v>
      </c>
      <c r="AV72">
        <v>0</v>
      </c>
      <c r="AW72">
        <v>0</v>
      </c>
    </row>
    <row r="73" spans="1:49" x14ac:dyDescent="0.25">
      <c r="A73" t="str">
        <f t="shared" si="4"/>
        <v>1.1-00-2104_21820011_2161510</v>
      </c>
      <c r="B73" t="s">
        <v>115</v>
      </c>
      <c r="C73" t="s">
        <v>408</v>
      </c>
      <c r="D73">
        <v>1</v>
      </c>
      <c r="E73" t="s">
        <v>400</v>
      </c>
      <c r="F73">
        <v>1.3</v>
      </c>
      <c r="G73" t="s">
        <v>401</v>
      </c>
      <c r="H73" t="s">
        <v>31</v>
      </c>
      <c r="I73" t="s">
        <v>402</v>
      </c>
      <c r="J73" t="s">
        <v>32</v>
      </c>
      <c r="K73" t="s">
        <v>403</v>
      </c>
      <c r="L73" t="s">
        <v>33</v>
      </c>
      <c r="M73">
        <v>8</v>
      </c>
      <c r="N73">
        <v>20</v>
      </c>
      <c r="O73" t="s">
        <v>34</v>
      </c>
      <c r="P73" t="s">
        <v>416</v>
      </c>
      <c r="Q73">
        <v>6100</v>
      </c>
      <c r="R73" t="s">
        <v>417</v>
      </c>
      <c r="S73">
        <v>6150</v>
      </c>
      <c r="T73" t="s">
        <v>418</v>
      </c>
      <c r="U73">
        <v>6151</v>
      </c>
      <c r="V73" t="s">
        <v>91</v>
      </c>
      <c r="W73">
        <v>0</v>
      </c>
      <c r="X73" t="s">
        <v>36</v>
      </c>
      <c r="Y73">
        <v>6000</v>
      </c>
      <c r="Z73" t="s">
        <v>419</v>
      </c>
      <c r="AA73" t="s">
        <v>120</v>
      </c>
      <c r="AB73" t="s">
        <v>38</v>
      </c>
      <c r="AC73" t="s">
        <v>39</v>
      </c>
      <c r="AD73" t="s">
        <v>93</v>
      </c>
      <c r="AE73" t="s">
        <v>41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 s="1">
        <v>0</v>
      </c>
      <c r="AN73" s="1">
        <v>0</v>
      </c>
      <c r="AO73" s="1">
        <v>0</v>
      </c>
      <c r="AP73" s="1">
        <v>0</v>
      </c>
      <c r="AQ73" s="1" t="e">
        <f>VLOOKUP(A73,#REF!,30,0)</f>
        <v>#REF!</v>
      </c>
      <c r="AR73" s="1">
        <f t="shared" si="5"/>
        <v>0</v>
      </c>
      <c r="AS73">
        <v>0</v>
      </c>
      <c r="AT73">
        <v>0</v>
      </c>
      <c r="AU73">
        <v>0</v>
      </c>
      <c r="AV73">
        <v>0</v>
      </c>
      <c r="AW73">
        <v>0</v>
      </c>
    </row>
    <row r="74" spans="1:49" x14ac:dyDescent="0.25">
      <c r="A74" t="str">
        <f t="shared" si="4"/>
        <v>1.1-00-2104_21820011_2163210</v>
      </c>
      <c r="B74" t="s">
        <v>115</v>
      </c>
      <c r="C74" t="s">
        <v>408</v>
      </c>
      <c r="D74">
        <v>1</v>
      </c>
      <c r="E74" t="s">
        <v>400</v>
      </c>
      <c r="F74">
        <v>1.3</v>
      </c>
      <c r="G74" t="s">
        <v>401</v>
      </c>
      <c r="H74" t="s">
        <v>31</v>
      </c>
      <c r="I74" t="s">
        <v>402</v>
      </c>
      <c r="J74" t="s">
        <v>32</v>
      </c>
      <c r="K74" t="s">
        <v>403</v>
      </c>
      <c r="L74" t="s">
        <v>33</v>
      </c>
      <c r="M74">
        <v>8</v>
      </c>
      <c r="N74">
        <v>20</v>
      </c>
      <c r="O74" t="s">
        <v>34</v>
      </c>
      <c r="P74" t="s">
        <v>416</v>
      </c>
      <c r="Q74">
        <v>6300</v>
      </c>
      <c r="R74" t="s">
        <v>459</v>
      </c>
      <c r="S74">
        <v>6320</v>
      </c>
      <c r="T74" t="s">
        <v>418</v>
      </c>
      <c r="U74">
        <v>6321</v>
      </c>
      <c r="V74" t="s">
        <v>295</v>
      </c>
      <c r="W74">
        <v>0</v>
      </c>
      <c r="X74" t="s">
        <v>36</v>
      </c>
      <c r="Y74">
        <v>6000</v>
      </c>
      <c r="Z74" t="s">
        <v>419</v>
      </c>
      <c r="AA74" t="s">
        <v>120</v>
      </c>
      <c r="AB74" t="s">
        <v>38</v>
      </c>
      <c r="AC74" t="s">
        <v>39</v>
      </c>
      <c r="AD74" t="s">
        <v>93</v>
      </c>
      <c r="AE74" t="s">
        <v>41</v>
      </c>
      <c r="AF74" s="1">
        <v>96000000</v>
      </c>
      <c r="AG74" s="1">
        <v>96000000</v>
      </c>
      <c r="AH74" s="1">
        <v>9173371.2699999996</v>
      </c>
      <c r="AI74" s="1">
        <v>9173371.2699999996</v>
      </c>
      <c r="AJ74" s="1">
        <v>9173371.2699999996</v>
      </c>
      <c r="AK74" s="1">
        <v>9173371.2699999996</v>
      </c>
      <c r="AL74" s="1">
        <v>9173371.2699999996</v>
      </c>
      <c r="AM74" s="1">
        <v>86826628.730000004</v>
      </c>
      <c r="AN74" s="1">
        <v>0</v>
      </c>
      <c r="AO74" s="1">
        <v>0</v>
      </c>
      <c r="AP74" s="1">
        <v>0</v>
      </c>
      <c r="AQ74" s="1" t="e">
        <f>VLOOKUP(A74,#REF!,30,0)</f>
        <v>#REF!</v>
      </c>
      <c r="AR74" s="1">
        <f t="shared" si="5"/>
        <v>96000000</v>
      </c>
      <c r="AS74">
        <v>0</v>
      </c>
      <c r="AT74">
        <v>0</v>
      </c>
      <c r="AU74">
        <v>0</v>
      </c>
      <c r="AV74">
        <v>0</v>
      </c>
      <c r="AW74">
        <v>0</v>
      </c>
    </row>
    <row r="75" spans="1:49" x14ac:dyDescent="0.25">
      <c r="A75" t="str">
        <f t="shared" si="4"/>
        <v>1.1-00-2104_21820011_2132910</v>
      </c>
      <c r="B75" t="s">
        <v>115</v>
      </c>
      <c r="C75" t="s">
        <v>408</v>
      </c>
      <c r="D75">
        <v>1</v>
      </c>
      <c r="E75" t="s">
        <v>400</v>
      </c>
      <c r="F75">
        <v>1.3</v>
      </c>
      <c r="G75" t="s">
        <v>401</v>
      </c>
      <c r="H75" t="s">
        <v>31</v>
      </c>
      <c r="I75" t="s">
        <v>402</v>
      </c>
      <c r="J75" t="s">
        <v>32</v>
      </c>
      <c r="K75" t="s">
        <v>403</v>
      </c>
      <c r="L75" t="s">
        <v>33</v>
      </c>
      <c r="M75">
        <v>8</v>
      </c>
      <c r="N75">
        <v>20</v>
      </c>
      <c r="O75" t="s">
        <v>34</v>
      </c>
      <c r="P75" t="s">
        <v>404</v>
      </c>
      <c r="Q75">
        <v>3200</v>
      </c>
      <c r="R75" t="s">
        <v>426</v>
      </c>
      <c r="S75">
        <v>3290</v>
      </c>
      <c r="T75" t="s">
        <v>406</v>
      </c>
      <c r="U75">
        <v>3291</v>
      </c>
      <c r="V75" t="s">
        <v>143</v>
      </c>
      <c r="W75">
        <v>0</v>
      </c>
      <c r="X75" t="s">
        <v>36</v>
      </c>
      <c r="Y75">
        <v>3000</v>
      </c>
      <c r="Z75" t="s">
        <v>406</v>
      </c>
      <c r="AA75" t="s">
        <v>120</v>
      </c>
      <c r="AB75" t="s">
        <v>38</v>
      </c>
      <c r="AC75" t="s">
        <v>39</v>
      </c>
      <c r="AD75" t="s">
        <v>93</v>
      </c>
      <c r="AE75" t="s">
        <v>41</v>
      </c>
      <c r="AF75" s="1">
        <v>110000</v>
      </c>
      <c r="AG75" s="1">
        <v>110000</v>
      </c>
      <c r="AH75" s="1">
        <v>81645</v>
      </c>
      <c r="AI75" s="1">
        <v>81645</v>
      </c>
      <c r="AJ75">
        <v>0</v>
      </c>
      <c r="AK75">
        <v>0</v>
      </c>
      <c r="AL75">
        <v>0</v>
      </c>
      <c r="AM75" s="1">
        <v>28355</v>
      </c>
      <c r="AN75" s="1">
        <v>0</v>
      </c>
      <c r="AO75" s="1">
        <v>0</v>
      </c>
      <c r="AP75" s="1">
        <v>0</v>
      </c>
      <c r="AQ75" s="1" t="e">
        <f>VLOOKUP(A75,#REF!,30,0)</f>
        <v>#REF!</v>
      </c>
      <c r="AR75" s="1">
        <f t="shared" si="5"/>
        <v>110000</v>
      </c>
      <c r="AS75">
        <v>0</v>
      </c>
      <c r="AT75">
        <v>0</v>
      </c>
      <c r="AU75">
        <v>0</v>
      </c>
      <c r="AV75">
        <v>0</v>
      </c>
      <c r="AW75">
        <v>0</v>
      </c>
    </row>
    <row r="76" spans="1:49" x14ac:dyDescent="0.25">
      <c r="A76" t="str">
        <f t="shared" si="4"/>
        <v>1.1-00-2104_21820011_2134110</v>
      </c>
      <c r="B76" t="s">
        <v>115</v>
      </c>
      <c r="C76" t="s">
        <v>408</v>
      </c>
      <c r="D76">
        <v>1</v>
      </c>
      <c r="E76" t="s">
        <v>400</v>
      </c>
      <c r="F76">
        <v>1.3</v>
      </c>
      <c r="G76" t="s">
        <v>401</v>
      </c>
      <c r="H76" t="s">
        <v>31</v>
      </c>
      <c r="I76" t="s">
        <v>402</v>
      </c>
      <c r="J76" t="s">
        <v>32</v>
      </c>
      <c r="K76" t="s">
        <v>403</v>
      </c>
      <c r="L76" t="s">
        <v>33</v>
      </c>
      <c r="M76">
        <v>8</v>
      </c>
      <c r="N76">
        <v>20</v>
      </c>
      <c r="O76" t="s">
        <v>34</v>
      </c>
      <c r="P76" t="s">
        <v>404</v>
      </c>
      <c r="Q76">
        <v>3400</v>
      </c>
      <c r="R76" t="s">
        <v>454</v>
      </c>
      <c r="S76">
        <v>3410</v>
      </c>
      <c r="T76" t="s">
        <v>406</v>
      </c>
      <c r="U76">
        <v>3411</v>
      </c>
      <c r="V76" t="s">
        <v>267</v>
      </c>
      <c r="W76">
        <v>0</v>
      </c>
      <c r="X76" t="s">
        <v>36</v>
      </c>
      <c r="Y76">
        <v>3000</v>
      </c>
      <c r="Z76" t="s">
        <v>406</v>
      </c>
      <c r="AA76" t="s">
        <v>120</v>
      </c>
      <c r="AB76" t="s">
        <v>38</v>
      </c>
      <c r="AC76" t="s">
        <v>39</v>
      </c>
      <c r="AD76" t="s">
        <v>93</v>
      </c>
      <c r="AE76" t="s">
        <v>41</v>
      </c>
      <c r="AF76" s="1">
        <v>4000000</v>
      </c>
      <c r="AG76" s="1">
        <v>4000000</v>
      </c>
      <c r="AH76">
        <v>0</v>
      </c>
      <c r="AI76">
        <v>0</v>
      </c>
      <c r="AJ76">
        <v>0</v>
      </c>
      <c r="AK76">
        <v>0</v>
      </c>
      <c r="AL76">
        <v>0</v>
      </c>
      <c r="AM76" s="1">
        <v>4000000</v>
      </c>
      <c r="AN76" s="1">
        <v>0</v>
      </c>
      <c r="AO76" s="1">
        <v>0</v>
      </c>
      <c r="AP76" s="1">
        <v>0</v>
      </c>
      <c r="AQ76" s="1" t="e">
        <f>VLOOKUP(A76,#REF!,30,0)</f>
        <v>#REF!</v>
      </c>
      <c r="AR76" s="1">
        <f t="shared" si="5"/>
        <v>4000000</v>
      </c>
      <c r="AS76">
        <v>0</v>
      </c>
      <c r="AT76">
        <v>0</v>
      </c>
      <c r="AU76">
        <v>0</v>
      </c>
      <c r="AV76">
        <v>0</v>
      </c>
      <c r="AW76">
        <v>0</v>
      </c>
    </row>
    <row r="77" spans="1:49" x14ac:dyDescent="0.25">
      <c r="A77" t="str">
        <f t="shared" si="4"/>
        <v>1.1-00-2104_21820011_2134210</v>
      </c>
      <c r="B77" t="s">
        <v>115</v>
      </c>
      <c r="C77" t="s">
        <v>408</v>
      </c>
      <c r="D77">
        <v>1</v>
      </c>
      <c r="E77" t="s">
        <v>400</v>
      </c>
      <c r="F77">
        <v>1.3</v>
      </c>
      <c r="G77" t="s">
        <v>401</v>
      </c>
      <c r="H77" t="s">
        <v>31</v>
      </c>
      <c r="I77" t="s">
        <v>402</v>
      </c>
      <c r="J77" t="s">
        <v>32</v>
      </c>
      <c r="K77" t="s">
        <v>403</v>
      </c>
      <c r="L77" t="s">
        <v>33</v>
      </c>
      <c r="M77">
        <v>8</v>
      </c>
      <c r="N77">
        <v>20</v>
      </c>
      <c r="O77" t="s">
        <v>34</v>
      </c>
      <c r="P77" t="s">
        <v>404</v>
      </c>
      <c r="Q77">
        <v>3400</v>
      </c>
      <c r="R77" t="s">
        <v>454</v>
      </c>
      <c r="S77">
        <v>3420</v>
      </c>
      <c r="T77" t="s">
        <v>406</v>
      </c>
      <c r="U77">
        <v>3421</v>
      </c>
      <c r="V77" t="s">
        <v>288</v>
      </c>
      <c r="W77">
        <v>0</v>
      </c>
      <c r="X77" t="s">
        <v>36</v>
      </c>
      <c r="Y77">
        <v>3000</v>
      </c>
      <c r="Z77" t="s">
        <v>406</v>
      </c>
      <c r="AA77" t="s">
        <v>120</v>
      </c>
      <c r="AB77" t="s">
        <v>38</v>
      </c>
      <c r="AC77" t="s">
        <v>39</v>
      </c>
      <c r="AD77" t="s">
        <v>93</v>
      </c>
      <c r="AE77" t="s">
        <v>41</v>
      </c>
      <c r="AF77" s="1">
        <v>30000000</v>
      </c>
      <c r="AG77" s="1">
        <v>30000000</v>
      </c>
      <c r="AH77" s="1">
        <v>20140000</v>
      </c>
      <c r="AI77" s="1">
        <v>20140000</v>
      </c>
      <c r="AJ77" s="1">
        <v>2294710.63</v>
      </c>
      <c r="AK77">
        <v>0</v>
      </c>
      <c r="AL77">
        <v>0</v>
      </c>
      <c r="AM77" s="1">
        <v>9860000</v>
      </c>
      <c r="AN77" s="1">
        <v>0</v>
      </c>
      <c r="AO77" s="1">
        <v>0</v>
      </c>
      <c r="AP77" s="1">
        <v>0</v>
      </c>
      <c r="AQ77" s="1" t="e">
        <f>VLOOKUP(A77,#REF!,30,0)</f>
        <v>#REF!</v>
      </c>
      <c r="AR77" s="1">
        <f t="shared" si="5"/>
        <v>30000000</v>
      </c>
      <c r="AS77">
        <v>0</v>
      </c>
      <c r="AT77">
        <v>0</v>
      </c>
      <c r="AU77">
        <v>0</v>
      </c>
      <c r="AV77">
        <v>0</v>
      </c>
      <c r="AW77">
        <v>0</v>
      </c>
    </row>
    <row r="78" spans="1:49" x14ac:dyDescent="0.25">
      <c r="A78" t="str">
        <f t="shared" si="4"/>
        <v>1.1-00-2104_21820011_2135110</v>
      </c>
      <c r="B78" t="s">
        <v>115</v>
      </c>
      <c r="C78" t="s">
        <v>408</v>
      </c>
      <c r="D78">
        <v>1</v>
      </c>
      <c r="E78" t="s">
        <v>400</v>
      </c>
      <c r="F78">
        <v>1.3</v>
      </c>
      <c r="G78" t="s">
        <v>401</v>
      </c>
      <c r="H78" t="s">
        <v>31</v>
      </c>
      <c r="I78" t="s">
        <v>402</v>
      </c>
      <c r="J78" t="s">
        <v>32</v>
      </c>
      <c r="K78" t="s">
        <v>403</v>
      </c>
      <c r="L78" t="s">
        <v>33</v>
      </c>
      <c r="M78">
        <v>8</v>
      </c>
      <c r="N78">
        <v>20</v>
      </c>
      <c r="O78" t="s">
        <v>34</v>
      </c>
      <c r="P78" t="s">
        <v>404</v>
      </c>
      <c r="Q78">
        <v>3500</v>
      </c>
      <c r="R78" t="s">
        <v>433</v>
      </c>
      <c r="S78">
        <v>3510</v>
      </c>
      <c r="T78" t="s">
        <v>406</v>
      </c>
      <c r="U78">
        <v>3511</v>
      </c>
      <c r="V78" t="s">
        <v>289</v>
      </c>
      <c r="W78">
        <v>0</v>
      </c>
      <c r="X78" t="s">
        <v>36</v>
      </c>
      <c r="Y78">
        <v>3000</v>
      </c>
      <c r="Z78" t="s">
        <v>406</v>
      </c>
      <c r="AA78" t="s">
        <v>120</v>
      </c>
      <c r="AB78" t="s">
        <v>38</v>
      </c>
      <c r="AC78" t="s">
        <v>39</v>
      </c>
      <c r="AD78" t="s">
        <v>93</v>
      </c>
      <c r="AE78" t="s">
        <v>41</v>
      </c>
      <c r="AF78" s="1">
        <v>14000000</v>
      </c>
      <c r="AG78" s="1">
        <v>14000000</v>
      </c>
      <c r="AH78" s="1">
        <v>1270758.0900000001</v>
      </c>
      <c r="AI78" s="1">
        <v>1270758.0900000001</v>
      </c>
      <c r="AJ78" s="1">
        <v>1270758.0900000001</v>
      </c>
      <c r="AK78" s="1">
        <v>1270758.0900000001</v>
      </c>
      <c r="AL78" s="1">
        <v>1270758.0900000001</v>
      </c>
      <c r="AM78" s="1">
        <v>12729241.91</v>
      </c>
      <c r="AN78" s="1">
        <v>0</v>
      </c>
      <c r="AO78" s="1">
        <v>0</v>
      </c>
      <c r="AP78" s="1">
        <v>0</v>
      </c>
      <c r="AQ78" s="1" t="e">
        <f>VLOOKUP(A78,#REF!,30,0)</f>
        <v>#REF!</v>
      </c>
      <c r="AR78" s="1">
        <f t="shared" si="5"/>
        <v>14000000</v>
      </c>
      <c r="AS78">
        <v>0</v>
      </c>
      <c r="AT78">
        <v>0</v>
      </c>
      <c r="AU78">
        <v>0</v>
      </c>
      <c r="AV78">
        <v>0</v>
      </c>
      <c r="AW78">
        <v>0</v>
      </c>
    </row>
    <row r="79" spans="1:49" x14ac:dyDescent="0.25">
      <c r="A79" t="str">
        <f t="shared" si="4"/>
        <v>1.1-00-2104_21820011_2138210</v>
      </c>
      <c r="B79" t="s">
        <v>115</v>
      </c>
      <c r="C79" t="s">
        <v>408</v>
      </c>
      <c r="D79">
        <v>1</v>
      </c>
      <c r="E79" t="s">
        <v>400</v>
      </c>
      <c r="F79">
        <v>1.3</v>
      </c>
      <c r="G79" t="s">
        <v>401</v>
      </c>
      <c r="H79" t="s">
        <v>31</v>
      </c>
      <c r="I79" t="s">
        <v>402</v>
      </c>
      <c r="J79" t="s">
        <v>32</v>
      </c>
      <c r="K79" t="s">
        <v>403</v>
      </c>
      <c r="L79" t="s">
        <v>33</v>
      </c>
      <c r="M79">
        <v>8</v>
      </c>
      <c r="N79">
        <v>20</v>
      </c>
      <c r="O79" t="s">
        <v>34</v>
      </c>
      <c r="P79" t="s">
        <v>404</v>
      </c>
      <c r="Q79">
        <v>3800</v>
      </c>
      <c r="R79" t="s">
        <v>447</v>
      </c>
      <c r="S79">
        <v>3820</v>
      </c>
      <c r="T79" t="s">
        <v>406</v>
      </c>
      <c r="U79">
        <v>3821</v>
      </c>
      <c r="V79" t="s">
        <v>129</v>
      </c>
      <c r="W79">
        <v>0</v>
      </c>
      <c r="X79" t="s">
        <v>36</v>
      </c>
      <c r="Y79">
        <v>3000</v>
      </c>
      <c r="Z79" t="s">
        <v>406</v>
      </c>
      <c r="AA79" t="s">
        <v>120</v>
      </c>
      <c r="AB79" t="s">
        <v>38</v>
      </c>
      <c r="AC79" t="s">
        <v>39</v>
      </c>
      <c r="AD79" t="s">
        <v>93</v>
      </c>
      <c r="AE79" t="s">
        <v>41</v>
      </c>
      <c r="AF79" s="1">
        <v>1000000</v>
      </c>
      <c r="AG79" s="1">
        <v>1000000</v>
      </c>
      <c r="AH79">
        <v>0</v>
      </c>
      <c r="AI79">
        <v>0</v>
      </c>
      <c r="AJ79">
        <v>0</v>
      </c>
      <c r="AK79">
        <v>0</v>
      </c>
      <c r="AL79">
        <v>0</v>
      </c>
      <c r="AM79" s="1">
        <v>1000000</v>
      </c>
      <c r="AN79" s="1">
        <v>0</v>
      </c>
      <c r="AO79" s="1">
        <v>0</v>
      </c>
      <c r="AP79" s="1">
        <v>0</v>
      </c>
      <c r="AQ79" s="1" t="e">
        <f>VLOOKUP(A79,#REF!,30,0)</f>
        <v>#REF!</v>
      </c>
      <c r="AR79" s="1">
        <f t="shared" si="5"/>
        <v>1000000</v>
      </c>
      <c r="AS79">
        <v>0</v>
      </c>
      <c r="AT79">
        <v>0</v>
      </c>
      <c r="AU79">
        <v>0</v>
      </c>
      <c r="AV79">
        <v>0</v>
      </c>
      <c r="AW79">
        <v>0</v>
      </c>
    </row>
    <row r="80" spans="1:49" x14ac:dyDescent="0.25">
      <c r="A80" t="str">
        <f t="shared" si="4"/>
        <v>1.1-00-2104_21820011_2139420</v>
      </c>
      <c r="B80" t="s">
        <v>115</v>
      </c>
      <c r="C80" t="s">
        <v>408</v>
      </c>
      <c r="D80">
        <v>1</v>
      </c>
      <c r="E80" t="s">
        <v>400</v>
      </c>
      <c r="F80">
        <v>1.3</v>
      </c>
      <c r="G80" t="s">
        <v>401</v>
      </c>
      <c r="H80" t="s">
        <v>31</v>
      </c>
      <c r="I80" t="s">
        <v>402</v>
      </c>
      <c r="J80" t="s">
        <v>32</v>
      </c>
      <c r="K80" t="s">
        <v>403</v>
      </c>
      <c r="L80" t="s">
        <v>33</v>
      </c>
      <c r="M80">
        <v>8</v>
      </c>
      <c r="N80">
        <v>20</v>
      </c>
      <c r="O80" t="s">
        <v>34</v>
      </c>
      <c r="P80" t="s">
        <v>404</v>
      </c>
      <c r="Q80">
        <v>3900</v>
      </c>
      <c r="R80" t="s">
        <v>405</v>
      </c>
      <c r="S80">
        <v>3940</v>
      </c>
      <c r="T80" t="s">
        <v>406</v>
      </c>
      <c r="U80">
        <v>3942</v>
      </c>
      <c r="V80" t="s">
        <v>290</v>
      </c>
      <c r="W80">
        <v>0</v>
      </c>
      <c r="X80" t="s">
        <v>36</v>
      </c>
      <c r="Y80">
        <v>3000</v>
      </c>
      <c r="Z80" t="s">
        <v>406</v>
      </c>
      <c r="AA80" t="s">
        <v>120</v>
      </c>
      <c r="AB80" t="s">
        <v>38</v>
      </c>
      <c r="AC80" t="s">
        <v>39</v>
      </c>
      <c r="AD80" t="s">
        <v>93</v>
      </c>
      <c r="AE80" t="s">
        <v>41</v>
      </c>
      <c r="AF80" s="1">
        <v>300000</v>
      </c>
      <c r="AG80" s="1">
        <v>300000</v>
      </c>
      <c r="AH80" s="1">
        <v>1994.12</v>
      </c>
      <c r="AI80" s="1">
        <v>1994.12</v>
      </c>
      <c r="AJ80" s="1">
        <v>1994.12</v>
      </c>
      <c r="AK80" s="1">
        <v>1994.12</v>
      </c>
      <c r="AL80" s="1">
        <v>1994.12</v>
      </c>
      <c r="AM80" s="1">
        <v>298005.88</v>
      </c>
      <c r="AN80" s="1">
        <v>0</v>
      </c>
      <c r="AO80" s="1">
        <v>0</v>
      </c>
      <c r="AP80" s="1">
        <v>0</v>
      </c>
      <c r="AQ80" s="1" t="e">
        <f>VLOOKUP(A80,#REF!,30,0)</f>
        <v>#REF!</v>
      </c>
      <c r="AR80" s="1">
        <f t="shared" si="5"/>
        <v>300000</v>
      </c>
      <c r="AS80">
        <v>0</v>
      </c>
      <c r="AT80">
        <v>0</v>
      </c>
      <c r="AU80">
        <v>0</v>
      </c>
      <c r="AV80">
        <v>0</v>
      </c>
      <c r="AW80">
        <v>0</v>
      </c>
    </row>
    <row r="81" spans="1:49" x14ac:dyDescent="0.25">
      <c r="A81" t="str">
        <f t="shared" si="4"/>
        <v>1.1-00-2104_21820011_2139510</v>
      </c>
      <c r="B81" t="s">
        <v>115</v>
      </c>
      <c r="C81" t="s">
        <v>408</v>
      </c>
      <c r="D81">
        <v>1</v>
      </c>
      <c r="E81" t="s">
        <v>400</v>
      </c>
      <c r="F81">
        <v>1.3</v>
      </c>
      <c r="G81" t="s">
        <v>401</v>
      </c>
      <c r="H81" t="s">
        <v>31</v>
      </c>
      <c r="I81" t="s">
        <v>402</v>
      </c>
      <c r="J81" t="s">
        <v>32</v>
      </c>
      <c r="K81" t="s">
        <v>403</v>
      </c>
      <c r="L81" t="s">
        <v>33</v>
      </c>
      <c r="M81">
        <v>8</v>
      </c>
      <c r="N81">
        <v>20</v>
      </c>
      <c r="O81" t="s">
        <v>34</v>
      </c>
      <c r="P81" t="s">
        <v>404</v>
      </c>
      <c r="Q81">
        <v>3900</v>
      </c>
      <c r="R81" t="s">
        <v>405</v>
      </c>
      <c r="S81">
        <v>3950</v>
      </c>
      <c r="T81" t="s">
        <v>406</v>
      </c>
      <c r="U81">
        <v>3951</v>
      </c>
      <c r="V81" t="s">
        <v>291</v>
      </c>
      <c r="W81">
        <v>0</v>
      </c>
      <c r="X81" t="s">
        <v>36</v>
      </c>
      <c r="Y81">
        <v>3000</v>
      </c>
      <c r="Z81" t="s">
        <v>406</v>
      </c>
      <c r="AA81" t="s">
        <v>120</v>
      </c>
      <c r="AB81" t="s">
        <v>38</v>
      </c>
      <c r="AC81" t="s">
        <v>39</v>
      </c>
      <c r="AD81" t="s">
        <v>93</v>
      </c>
      <c r="AE81" t="s">
        <v>41</v>
      </c>
      <c r="AF81" s="1">
        <v>300000</v>
      </c>
      <c r="AG81" s="1">
        <v>300000</v>
      </c>
      <c r="AH81">
        <v>0</v>
      </c>
      <c r="AI81">
        <v>0</v>
      </c>
      <c r="AJ81">
        <v>0</v>
      </c>
      <c r="AK81">
        <v>0</v>
      </c>
      <c r="AL81">
        <v>0</v>
      </c>
      <c r="AM81" s="1">
        <v>300000</v>
      </c>
      <c r="AN81" s="1">
        <v>0</v>
      </c>
      <c r="AO81" s="1">
        <v>0</v>
      </c>
      <c r="AP81" s="1">
        <v>0</v>
      </c>
      <c r="AQ81" s="1" t="e">
        <f>VLOOKUP(A81,#REF!,30,0)</f>
        <v>#REF!</v>
      </c>
      <c r="AR81" s="1">
        <f t="shared" si="5"/>
        <v>300000</v>
      </c>
      <c r="AS81">
        <v>0</v>
      </c>
      <c r="AT81">
        <v>0</v>
      </c>
      <c r="AU81">
        <v>0</v>
      </c>
      <c r="AV81">
        <v>0</v>
      </c>
      <c r="AW81">
        <v>0</v>
      </c>
    </row>
    <row r="82" spans="1:49" x14ac:dyDescent="0.25">
      <c r="A82" t="str">
        <f t="shared" si="4"/>
        <v>1.1-00-2104_21820011_2142110</v>
      </c>
      <c r="B82" t="s">
        <v>115</v>
      </c>
      <c r="C82" t="s">
        <v>408</v>
      </c>
      <c r="D82">
        <v>1</v>
      </c>
      <c r="E82" t="s">
        <v>400</v>
      </c>
      <c r="F82">
        <v>1.3</v>
      </c>
      <c r="G82" t="s">
        <v>401</v>
      </c>
      <c r="H82" t="s">
        <v>31</v>
      </c>
      <c r="I82" t="s">
        <v>402</v>
      </c>
      <c r="J82" t="s">
        <v>32</v>
      </c>
      <c r="K82" t="s">
        <v>403</v>
      </c>
      <c r="L82" t="s">
        <v>33</v>
      </c>
      <c r="M82">
        <v>8</v>
      </c>
      <c r="N82">
        <v>20</v>
      </c>
      <c r="O82" t="s">
        <v>34</v>
      </c>
      <c r="P82" t="s">
        <v>404</v>
      </c>
      <c r="Q82">
        <v>4200</v>
      </c>
      <c r="R82" t="s">
        <v>443</v>
      </c>
      <c r="S82">
        <v>4210</v>
      </c>
      <c r="T82" t="s">
        <v>444</v>
      </c>
      <c r="U82">
        <v>4211</v>
      </c>
      <c r="V82" t="s">
        <v>191</v>
      </c>
      <c r="W82">
        <v>0</v>
      </c>
      <c r="X82" t="s">
        <v>36</v>
      </c>
      <c r="Y82">
        <v>4000</v>
      </c>
      <c r="Z82" t="s">
        <v>445</v>
      </c>
      <c r="AA82" t="s">
        <v>120</v>
      </c>
      <c r="AB82" t="s">
        <v>38</v>
      </c>
      <c r="AC82" t="s">
        <v>39</v>
      </c>
      <c r="AD82" t="s">
        <v>93</v>
      </c>
      <c r="AE82" t="s">
        <v>41</v>
      </c>
      <c r="AF82" s="1">
        <v>2200000</v>
      </c>
      <c r="AG82" s="1">
        <v>2200000</v>
      </c>
      <c r="AH82" s="1">
        <v>1052783.3799999999</v>
      </c>
      <c r="AI82" s="1">
        <v>1052783.3799999999</v>
      </c>
      <c r="AJ82" s="1">
        <v>1052783.3799999999</v>
      </c>
      <c r="AK82" s="1">
        <v>1052783.3799999999</v>
      </c>
      <c r="AL82" s="1">
        <v>1052783.3799999999</v>
      </c>
      <c r="AM82" s="1">
        <v>1147216.6200000001</v>
      </c>
      <c r="AN82" s="1">
        <v>0</v>
      </c>
      <c r="AO82" s="1">
        <v>0</v>
      </c>
      <c r="AP82" s="1">
        <v>0</v>
      </c>
      <c r="AQ82" s="1" t="e">
        <f>VLOOKUP(A82,#REF!,30,0)</f>
        <v>#REF!</v>
      </c>
      <c r="AR82" s="1">
        <f t="shared" si="5"/>
        <v>2200000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49" x14ac:dyDescent="0.25">
      <c r="A83" t="str">
        <f t="shared" si="4"/>
        <v>1.1-00-2104_21820011_2142510</v>
      </c>
      <c r="B83" t="s">
        <v>115</v>
      </c>
      <c r="C83" t="s">
        <v>408</v>
      </c>
      <c r="D83">
        <v>1</v>
      </c>
      <c r="E83" t="s">
        <v>400</v>
      </c>
      <c r="F83">
        <v>1.3</v>
      </c>
      <c r="G83" t="s">
        <v>401</v>
      </c>
      <c r="H83" t="s">
        <v>31</v>
      </c>
      <c r="I83" t="s">
        <v>402</v>
      </c>
      <c r="J83" t="s">
        <v>32</v>
      </c>
      <c r="K83" t="s">
        <v>403</v>
      </c>
      <c r="L83" t="s">
        <v>33</v>
      </c>
      <c r="M83">
        <v>8</v>
      </c>
      <c r="N83">
        <v>20</v>
      </c>
      <c r="O83" t="s">
        <v>34</v>
      </c>
      <c r="P83" t="s">
        <v>404</v>
      </c>
      <c r="Q83">
        <v>4200</v>
      </c>
      <c r="R83" t="s">
        <v>443</v>
      </c>
      <c r="S83">
        <v>4250</v>
      </c>
      <c r="T83" t="s">
        <v>444</v>
      </c>
      <c r="U83">
        <v>4251</v>
      </c>
      <c r="V83" t="s">
        <v>292</v>
      </c>
      <c r="W83">
        <v>0</v>
      </c>
      <c r="X83" t="s">
        <v>36</v>
      </c>
      <c r="Y83">
        <v>4000</v>
      </c>
      <c r="Z83" t="s">
        <v>445</v>
      </c>
      <c r="AA83" t="s">
        <v>120</v>
      </c>
      <c r="AB83" t="s">
        <v>38</v>
      </c>
      <c r="AC83" t="s">
        <v>39</v>
      </c>
      <c r="AD83" t="s">
        <v>93</v>
      </c>
      <c r="AE83" t="s">
        <v>41</v>
      </c>
      <c r="AF83" s="1">
        <v>3000000</v>
      </c>
      <c r="AG83" s="1">
        <v>3000000</v>
      </c>
      <c r="AH83">
        <v>0</v>
      </c>
      <c r="AI83">
        <v>0</v>
      </c>
      <c r="AJ83">
        <v>0</v>
      </c>
      <c r="AK83">
        <v>0</v>
      </c>
      <c r="AL83">
        <v>0</v>
      </c>
      <c r="AM83" s="1">
        <v>3000000</v>
      </c>
      <c r="AN83" s="1">
        <v>0</v>
      </c>
      <c r="AO83" s="1">
        <v>0</v>
      </c>
      <c r="AP83" s="1">
        <v>0</v>
      </c>
      <c r="AQ83" s="1" t="e">
        <f>VLOOKUP(A83,#REF!,30,0)</f>
        <v>#REF!</v>
      </c>
      <c r="AR83" s="1">
        <f t="shared" si="5"/>
        <v>3000000</v>
      </c>
      <c r="AS83">
        <v>0</v>
      </c>
      <c r="AT83">
        <v>0</v>
      </c>
      <c r="AU83">
        <v>0</v>
      </c>
      <c r="AV83">
        <v>0</v>
      </c>
      <c r="AW83">
        <v>0</v>
      </c>
    </row>
    <row r="84" spans="1:49" x14ac:dyDescent="0.25">
      <c r="A84" t="str">
        <f t="shared" si="4"/>
        <v>1.1-00-2105_21821012_2121610</v>
      </c>
      <c r="B84" t="s">
        <v>115</v>
      </c>
      <c r="C84" t="s">
        <v>408</v>
      </c>
      <c r="D84">
        <v>1</v>
      </c>
      <c r="E84" t="s">
        <v>400</v>
      </c>
      <c r="F84">
        <v>1.3</v>
      </c>
      <c r="G84" t="s">
        <v>401</v>
      </c>
      <c r="H84" t="s">
        <v>31</v>
      </c>
      <c r="I84" t="s">
        <v>402</v>
      </c>
      <c r="J84" t="s">
        <v>32</v>
      </c>
      <c r="K84" t="s">
        <v>403</v>
      </c>
      <c r="L84" t="s">
        <v>43</v>
      </c>
      <c r="M84">
        <v>8</v>
      </c>
      <c r="N84">
        <v>21</v>
      </c>
      <c r="O84" t="s">
        <v>44</v>
      </c>
      <c r="P84" t="s">
        <v>404</v>
      </c>
      <c r="Q84">
        <v>2100</v>
      </c>
      <c r="R84" t="s">
        <v>441</v>
      </c>
      <c r="S84">
        <v>2160</v>
      </c>
      <c r="T84" t="s">
        <v>425</v>
      </c>
      <c r="U84">
        <v>2161</v>
      </c>
      <c r="V84" t="s">
        <v>296</v>
      </c>
      <c r="W84">
        <v>0</v>
      </c>
      <c r="X84" t="s">
        <v>36</v>
      </c>
      <c r="Y84">
        <v>2000</v>
      </c>
      <c r="Z84" t="s">
        <v>425</v>
      </c>
      <c r="AA84" t="s">
        <v>120</v>
      </c>
      <c r="AB84" t="s">
        <v>47</v>
      </c>
      <c r="AC84" t="s">
        <v>39</v>
      </c>
      <c r="AD84" t="s">
        <v>97</v>
      </c>
      <c r="AE84" t="s">
        <v>49</v>
      </c>
      <c r="AF84" s="1">
        <v>2000000</v>
      </c>
      <c r="AG84" s="1">
        <v>2000000</v>
      </c>
      <c r="AH84" s="1">
        <v>181401.5</v>
      </c>
      <c r="AI84" s="1">
        <v>36535.589999999997</v>
      </c>
      <c r="AJ84">
        <v>0</v>
      </c>
      <c r="AK84">
        <v>0</v>
      </c>
      <c r="AL84">
        <v>0</v>
      </c>
      <c r="AM84" s="1">
        <v>1818598.5</v>
      </c>
      <c r="AN84" s="1">
        <v>0</v>
      </c>
      <c r="AO84" s="1">
        <v>0</v>
      </c>
      <c r="AP84" s="1">
        <v>0</v>
      </c>
      <c r="AQ84" s="1" t="e">
        <f>VLOOKUP(A84,#REF!,30,0)</f>
        <v>#REF!</v>
      </c>
      <c r="AR84" s="1">
        <f t="shared" si="5"/>
        <v>2000000</v>
      </c>
      <c r="AS84">
        <v>0</v>
      </c>
      <c r="AT84">
        <v>0</v>
      </c>
      <c r="AU84">
        <v>0</v>
      </c>
      <c r="AV84">
        <v>0</v>
      </c>
      <c r="AW84">
        <v>0</v>
      </c>
    </row>
    <row r="85" spans="1:49" x14ac:dyDescent="0.25">
      <c r="A85" t="str">
        <f t="shared" si="4"/>
        <v>1.1-00-2105_21821012_2122110</v>
      </c>
      <c r="B85" t="s">
        <v>115</v>
      </c>
      <c r="C85" t="s">
        <v>408</v>
      </c>
      <c r="D85">
        <v>1</v>
      </c>
      <c r="E85" t="s">
        <v>400</v>
      </c>
      <c r="F85">
        <v>1.3</v>
      </c>
      <c r="G85" t="s">
        <v>401</v>
      </c>
      <c r="H85" t="s">
        <v>31</v>
      </c>
      <c r="I85" t="s">
        <v>402</v>
      </c>
      <c r="J85" t="s">
        <v>32</v>
      </c>
      <c r="K85" t="s">
        <v>403</v>
      </c>
      <c r="L85" t="s">
        <v>43</v>
      </c>
      <c r="M85">
        <v>8</v>
      </c>
      <c r="N85">
        <v>21</v>
      </c>
      <c r="O85" t="s">
        <v>44</v>
      </c>
      <c r="P85" t="s">
        <v>404</v>
      </c>
      <c r="Q85">
        <v>2200</v>
      </c>
      <c r="R85" t="s">
        <v>446</v>
      </c>
      <c r="S85">
        <v>2210</v>
      </c>
      <c r="T85" t="s">
        <v>425</v>
      </c>
      <c r="U85">
        <v>2211</v>
      </c>
      <c r="V85" t="s">
        <v>139</v>
      </c>
      <c r="W85">
        <v>0</v>
      </c>
      <c r="X85" t="s">
        <v>36</v>
      </c>
      <c r="Y85">
        <v>2000</v>
      </c>
      <c r="Z85" t="s">
        <v>425</v>
      </c>
      <c r="AA85" t="s">
        <v>120</v>
      </c>
      <c r="AB85" t="s">
        <v>47</v>
      </c>
      <c r="AC85" t="s">
        <v>39</v>
      </c>
      <c r="AD85" t="s">
        <v>97</v>
      </c>
      <c r="AE85" t="s">
        <v>49</v>
      </c>
      <c r="AF85" s="1">
        <v>200000</v>
      </c>
      <c r="AG85" s="1">
        <v>200000</v>
      </c>
      <c r="AH85" s="1">
        <v>197328.1</v>
      </c>
      <c r="AI85" s="1">
        <v>197328.1</v>
      </c>
      <c r="AJ85" s="1">
        <v>12343.1</v>
      </c>
      <c r="AK85" s="1">
        <v>12343.1</v>
      </c>
      <c r="AL85">
        <v>0</v>
      </c>
      <c r="AM85" s="1">
        <v>2671.8999999999942</v>
      </c>
      <c r="AN85" s="1">
        <v>0</v>
      </c>
      <c r="AO85" s="1">
        <v>0</v>
      </c>
      <c r="AP85" s="1">
        <v>0</v>
      </c>
      <c r="AQ85" s="1" t="e">
        <f>VLOOKUP(A85,#REF!,30,0)</f>
        <v>#REF!</v>
      </c>
      <c r="AR85" s="1">
        <f t="shared" si="5"/>
        <v>200000</v>
      </c>
      <c r="AS85">
        <v>0</v>
      </c>
      <c r="AT85">
        <v>0</v>
      </c>
      <c r="AU85">
        <v>0</v>
      </c>
      <c r="AV85">
        <v>0</v>
      </c>
      <c r="AW85">
        <v>0</v>
      </c>
    </row>
    <row r="86" spans="1:49" x14ac:dyDescent="0.25">
      <c r="A86" t="str">
        <f t="shared" si="4"/>
        <v>1.1-00-2105_21821012_2124110</v>
      </c>
      <c r="B86" t="s">
        <v>115</v>
      </c>
      <c r="C86" t="s">
        <v>408</v>
      </c>
      <c r="D86">
        <v>1</v>
      </c>
      <c r="E86" t="s">
        <v>400</v>
      </c>
      <c r="F86">
        <v>1.3</v>
      </c>
      <c r="G86" t="s">
        <v>401</v>
      </c>
      <c r="H86" t="s">
        <v>31</v>
      </c>
      <c r="I86" t="s">
        <v>402</v>
      </c>
      <c r="J86" t="s">
        <v>32</v>
      </c>
      <c r="K86" t="s">
        <v>403</v>
      </c>
      <c r="L86" t="s">
        <v>43</v>
      </c>
      <c r="M86">
        <v>8</v>
      </c>
      <c r="N86">
        <v>21</v>
      </c>
      <c r="O86" t="s">
        <v>44</v>
      </c>
      <c r="P86" t="s">
        <v>404</v>
      </c>
      <c r="Q86">
        <v>2400</v>
      </c>
      <c r="R86" t="s">
        <v>448</v>
      </c>
      <c r="S86">
        <v>2410</v>
      </c>
      <c r="T86" t="s">
        <v>425</v>
      </c>
      <c r="U86">
        <v>2411</v>
      </c>
      <c r="V86" t="s">
        <v>297</v>
      </c>
      <c r="W86">
        <v>0</v>
      </c>
      <c r="X86" t="s">
        <v>36</v>
      </c>
      <c r="Y86">
        <v>2000</v>
      </c>
      <c r="Z86" t="s">
        <v>425</v>
      </c>
      <c r="AA86" t="s">
        <v>120</v>
      </c>
      <c r="AB86" t="s">
        <v>47</v>
      </c>
      <c r="AC86" t="s">
        <v>39</v>
      </c>
      <c r="AD86" t="s">
        <v>97</v>
      </c>
      <c r="AE86" t="s">
        <v>49</v>
      </c>
      <c r="AF86" s="1">
        <v>300000</v>
      </c>
      <c r="AG86" s="1">
        <v>300000</v>
      </c>
      <c r="AH86" s="1">
        <v>296867.20000000001</v>
      </c>
      <c r="AI86">
        <v>0</v>
      </c>
      <c r="AJ86">
        <v>0</v>
      </c>
      <c r="AK86">
        <v>0</v>
      </c>
      <c r="AL86">
        <v>0</v>
      </c>
      <c r="AM86" s="1">
        <v>3132.7999999999884</v>
      </c>
      <c r="AN86" s="1">
        <v>0</v>
      </c>
      <c r="AO86" s="1">
        <v>0</v>
      </c>
      <c r="AP86" s="1">
        <v>0</v>
      </c>
      <c r="AQ86" s="1" t="e">
        <f>VLOOKUP(A86,#REF!,30,0)</f>
        <v>#REF!</v>
      </c>
      <c r="AR86" s="1">
        <f t="shared" si="5"/>
        <v>300000</v>
      </c>
      <c r="AS86">
        <v>0</v>
      </c>
      <c r="AT86">
        <v>0</v>
      </c>
      <c r="AU86">
        <v>0</v>
      </c>
      <c r="AV86">
        <v>0</v>
      </c>
      <c r="AW86">
        <v>0</v>
      </c>
    </row>
    <row r="87" spans="1:49" x14ac:dyDescent="0.25">
      <c r="A87" t="str">
        <f t="shared" si="4"/>
        <v>1.1-00-2105_21821012_2124610</v>
      </c>
      <c r="B87" t="s">
        <v>115</v>
      </c>
      <c r="C87" t="s">
        <v>408</v>
      </c>
      <c r="D87">
        <v>1</v>
      </c>
      <c r="E87" t="s">
        <v>400</v>
      </c>
      <c r="F87">
        <v>1.3</v>
      </c>
      <c r="G87" t="s">
        <v>401</v>
      </c>
      <c r="H87" t="s">
        <v>31</v>
      </c>
      <c r="I87" t="s">
        <v>402</v>
      </c>
      <c r="J87" t="s">
        <v>32</v>
      </c>
      <c r="K87" t="s">
        <v>403</v>
      </c>
      <c r="L87" t="s">
        <v>43</v>
      </c>
      <c r="M87">
        <v>8</v>
      </c>
      <c r="N87">
        <v>21</v>
      </c>
      <c r="O87" t="s">
        <v>44</v>
      </c>
      <c r="P87" t="s">
        <v>404</v>
      </c>
      <c r="Q87">
        <v>2400</v>
      </c>
      <c r="R87" t="s">
        <v>448</v>
      </c>
      <c r="S87">
        <v>2460</v>
      </c>
      <c r="T87" t="s">
        <v>425</v>
      </c>
      <c r="U87">
        <v>2461</v>
      </c>
      <c r="V87" t="s">
        <v>231</v>
      </c>
      <c r="W87">
        <v>0</v>
      </c>
      <c r="X87" t="s">
        <v>36</v>
      </c>
      <c r="Y87">
        <v>2000</v>
      </c>
      <c r="Z87" t="s">
        <v>425</v>
      </c>
      <c r="AA87" t="s">
        <v>120</v>
      </c>
      <c r="AB87" t="s">
        <v>47</v>
      </c>
      <c r="AC87" t="s">
        <v>39</v>
      </c>
      <c r="AD87" t="s">
        <v>97</v>
      </c>
      <c r="AE87" t="s">
        <v>49</v>
      </c>
      <c r="AF87" s="1">
        <v>120000</v>
      </c>
      <c r="AG87" s="1">
        <v>120000</v>
      </c>
      <c r="AH87" s="1">
        <v>71894.77</v>
      </c>
      <c r="AI87">
        <v>0</v>
      </c>
      <c r="AJ87">
        <v>0</v>
      </c>
      <c r="AK87">
        <v>0</v>
      </c>
      <c r="AL87">
        <v>0</v>
      </c>
      <c r="AM87" s="1">
        <v>48105.229999999996</v>
      </c>
      <c r="AN87" s="1">
        <v>0</v>
      </c>
      <c r="AO87" s="1">
        <v>0</v>
      </c>
      <c r="AP87" s="1">
        <v>0</v>
      </c>
      <c r="AQ87" s="1" t="e">
        <f>VLOOKUP(A87,#REF!,30,0)</f>
        <v>#REF!</v>
      </c>
      <c r="AR87" s="1">
        <f t="shared" si="5"/>
        <v>120000</v>
      </c>
      <c r="AS87">
        <v>0</v>
      </c>
      <c r="AT87">
        <v>0</v>
      </c>
      <c r="AU87">
        <v>0</v>
      </c>
      <c r="AV87">
        <v>0</v>
      </c>
      <c r="AW87">
        <v>0</v>
      </c>
    </row>
    <row r="88" spans="1:49" x14ac:dyDescent="0.25">
      <c r="A88" t="str">
        <f t="shared" si="4"/>
        <v>1.1-00-2105_21821012_2124710</v>
      </c>
      <c r="B88" t="s">
        <v>115</v>
      </c>
      <c r="C88" t="s">
        <v>408</v>
      </c>
      <c r="D88">
        <v>1</v>
      </c>
      <c r="E88" t="s">
        <v>400</v>
      </c>
      <c r="F88">
        <v>1.3</v>
      </c>
      <c r="G88" t="s">
        <v>401</v>
      </c>
      <c r="H88" t="s">
        <v>31</v>
      </c>
      <c r="I88" t="s">
        <v>402</v>
      </c>
      <c r="J88" t="s">
        <v>32</v>
      </c>
      <c r="K88" t="s">
        <v>403</v>
      </c>
      <c r="L88" t="s">
        <v>43</v>
      </c>
      <c r="M88">
        <v>8</v>
      </c>
      <c r="N88">
        <v>21</v>
      </c>
      <c r="O88" t="s">
        <v>44</v>
      </c>
      <c r="P88" t="s">
        <v>404</v>
      </c>
      <c r="Q88">
        <v>2400</v>
      </c>
      <c r="R88" t="s">
        <v>448</v>
      </c>
      <c r="S88">
        <v>2470</v>
      </c>
      <c r="T88" t="s">
        <v>425</v>
      </c>
      <c r="U88">
        <v>2471</v>
      </c>
      <c r="V88" t="s">
        <v>140</v>
      </c>
      <c r="W88">
        <v>0</v>
      </c>
      <c r="X88" t="s">
        <v>36</v>
      </c>
      <c r="Y88">
        <v>2000</v>
      </c>
      <c r="Z88" t="s">
        <v>425</v>
      </c>
      <c r="AA88" t="s">
        <v>120</v>
      </c>
      <c r="AB88" t="s">
        <v>47</v>
      </c>
      <c r="AC88" t="s">
        <v>39</v>
      </c>
      <c r="AD88" t="s">
        <v>97</v>
      </c>
      <c r="AE88" t="s">
        <v>49</v>
      </c>
      <c r="AF88" s="1">
        <v>120000</v>
      </c>
      <c r="AG88" s="1">
        <v>120000</v>
      </c>
      <c r="AH88" s="1">
        <v>53527.040000000001</v>
      </c>
      <c r="AI88">
        <v>0</v>
      </c>
      <c r="AJ88">
        <v>0</v>
      </c>
      <c r="AK88">
        <v>0</v>
      </c>
      <c r="AL88">
        <v>0</v>
      </c>
      <c r="AM88" s="1">
        <v>66472.959999999992</v>
      </c>
      <c r="AN88" s="1">
        <v>0</v>
      </c>
      <c r="AO88" s="1">
        <v>0</v>
      </c>
      <c r="AP88" s="1">
        <v>0</v>
      </c>
      <c r="AQ88" s="1" t="e">
        <f>VLOOKUP(A88,#REF!,30,0)</f>
        <v>#REF!</v>
      </c>
      <c r="AR88" s="1">
        <f t="shared" si="5"/>
        <v>120000</v>
      </c>
      <c r="AS88">
        <v>0</v>
      </c>
      <c r="AT88">
        <v>0</v>
      </c>
      <c r="AU88">
        <v>0</v>
      </c>
      <c r="AV88">
        <v>0</v>
      </c>
      <c r="AW88">
        <v>0</v>
      </c>
    </row>
    <row r="89" spans="1:49" x14ac:dyDescent="0.25">
      <c r="A89" t="str">
        <f t="shared" si="4"/>
        <v>1.1-00-2105_21821012_2124910</v>
      </c>
      <c r="B89" t="s">
        <v>115</v>
      </c>
      <c r="C89" t="s">
        <v>408</v>
      </c>
      <c r="D89">
        <v>1</v>
      </c>
      <c r="E89" t="s">
        <v>400</v>
      </c>
      <c r="F89">
        <v>1.3</v>
      </c>
      <c r="G89" t="s">
        <v>401</v>
      </c>
      <c r="H89" t="s">
        <v>31</v>
      </c>
      <c r="I89" t="s">
        <v>402</v>
      </c>
      <c r="J89" t="s">
        <v>32</v>
      </c>
      <c r="K89" t="s">
        <v>403</v>
      </c>
      <c r="L89" t="s">
        <v>43</v>
      </c>
      <c r="M89">
        <v>8</v>
      </c>
      <c r="N89">
        <v>21</v>
      </c>
      <c r="O89" t="s">
        <v>44</v>
      </c>
      <c r="P89" t="s">
        <v>404</v>
      </c>
      <c r="Q89">
        <v>2400</v>
      </c>
      <c r="R89" t="s">
        <v>448</v>
      </c>
      <c r="S89">
        <v>2490</v>
      </c>
      <c r="T89" t="s">
        <v>425</v>
      </c>
      <c r="U89">
        <v>2491</v>
      </c>
      <c r="V89" t="s">
        <v>245</v>
      </c>
      <c r="W89">
        <v>0</v>
      </c>
      <c r="X89" t="s">
        <v>36</v>
      </c>
      <c r="Y89">
        <v>2000</v>
      </c>
      <c r="Z89" t="s">
        <v>425</v>
      </c>
      <c r="AA89" t="s">
        <v>120</v>
      </c>
      <c r="AB89" t="s">
        <v>47</v>
      </c>
      <c r="AC89" t="s">
        <v>39</v>
      </c>
      <c r="AD89" t="s">
        <v>97</v>
      </c>
      <c r="AE89" t="s">
        <v>49</v>
      </c>
      <c r="AF89" s="1">
        <v>120000</v>
      </c>
      <c r="AG89" s="1">
        <v>120000</v>
      </c>
      <c r="AH89" s="1">
        <v>31876.57</v>
      </c>
      <c r="AI89" s="1">
        <v>31006.57</v>
      </c>
      <c r="AJ89">
        <v>0</v>
      </c>
      <c r="AK89">
        <v>0</v>
      </c>
      <c r="AL89">
        <v>0</v>
      </c>
      <c r="AM89" s="1">
        <v>88123.43</v>
      </c>
      <c r="AN89" s="1">
        <v>0</v>
      </c>
      <c r="AO89" s="1">
        <v>0</v>
      </c>
      <c r="AP89" s="1">
        <v>0</v>
      </c>
      <c r="AQ89" s="1" t="e">
        <f>VLOOKUP(A89,#REF!,30,0)</f>
        <v>#REF!</v>
      </c>
      <c r="AR89" s="1">
        <f t="shared" si="5"/>
        <v>120000</v>
      </c>
      <c r="AS89">
        <v>0</v>
      </c>
      <c r="AT89">
        <v>0</v>
      </c>
      <c r="AU89">
        <v>0</v>
      </c>
      <c r="AV89">
        <v>0</v>
      </c>
      <c r="AW89">
        <v>0</v>
      </c>
    </row>
    <row r="90" spans="1:49" x14ac:dyDescent="0.25">
      <c r="A90" t="str">
        <f t="shared" si="4"/>
        <v>1.1-00-2105_21821012_2125210</v>
      </c>
      <c r="B90" t="s">
        <v>115</v>
      </c>
      <c r="C90" t="s">
        <v>408</v>
      </c>
      <c r="D90">
        <v>1</v>
      </c>
      <c r="E90" t="s">
        <v>400</v>
      </c>
      <c r="F90">
        <v>1.3</v>
      </c>
      <c r="G90" t="s">
        <v>401</v>
      </c>
      <c r="H90" t="s">
        <v>31</v>
      </c>
      <c r="I90" t="s">
        <v>402</v>
      </c>
      <c r="J90" t="s">
        <v>32</v>
      </c>
      <c r="K90" t="s">
        <v>403</v>
      </c>
      <c r="L90" t="s">
        <v>43</v>
      </c>
      <c r="M90">
        <v>8</v>
      </c>
      <c r="N90">
        <v>21</v>
      </c>
      <c r="O90" t="s">
        <v>44</v>
      </c>
      <c r="P90" t="s">
        <v>404</v>
      </c>
      <c r="Q90">
        <v>2500</v>
      </c>
      <c r="R90" t="s">
        <v>449</v>
      </c>
      <c r="S90">
        <v>2520</v>
      </c>
      <c r="T90" t="s">
        <v>425</v>
      </c>
      <c r="U90">
        <v>2521</v>
      </c>
      <c r="V90" t="s">
        <v>135</v>
      </c>
      <c r="W90">
        <v>0</v>
      </c>
      <c r="X90" t="s">
        <v>36</v>
      </c>
      <c r="Y90">
        <v>2000</v>
      </c>
      <c r="Z90" t="s">
        <v>425</v>
      </c>
      <c r="AA90" t="s">
        <v>120</v>
      </c>
      <c r="AB90" t="s">
        <v>47</v>
      </c>
      <c r="AC90" t="s">
        <v>39</v>
      </c>
      <c r="AD90" t="s">
        <v>97</v>
      </c>
      <c r="AE90" t="s">
        <v>49</v>
      </c>
      <c r="AF90" s="1">
        <v>25000</v>
      </c>
      <c r="AG90" s="1">
        <v>25000</v>
      </c>
      <c r="AH90">
        <v>0</v>
      </c>
      <c r="AI90">
        <v>0</v>
      </c>
      <c r="AJ90">
        <v>0</v>
      </c>
      <c r="AK90">
        <v>0</v>
      </c>
      <c r="AL90">
        <v>0</v>
      </c>
      <c r="AM90" s="1">
        <v>25000</v>
      </c>
      <c r="AN90" s="1">
        <v>0</v>
      </c>
      <c r="AO90" s="1">
        <v>0</v>
      </c>
      <c r="AP90" s="1">
        <v>0</v>
      </c>
      <c r="AQ90" s="1" t="e">
        <f>VLOOKUP(A90,#REF!,30,0)</f>
        <v>#REF!</v>
      </c>
      <c r="AR90" s="1">
        <f t="shared" si="5"/>
        <v>25000</v>
      </c>
      <c r="AS90">
        <v>0</v>
      </c>
      <c r="AT90">
        <v>0</v>
      </c>
      <c r="AU90">
        <v>0</v>
      </c>
      <c r="AV90">
        <v>0</v>
      </c>
      <c r="AW90">
        <v>0</v>
      </c>
    </row>
    <row r="91" spans="1:49" x14ac:dyDescent="0.25">
      <c r="A91" t="str">
        <f t="shared" si="4"/>
        <v>1.1-00-2105_21821012_2126110</v>
      </c>
      <c r="B91" t="s">
        <v>115</v>
      </c>
      <c r="C91" t="s">
        <v>408</v>
      </c>
      <c r="D91">
        <v>1</v>
      </c>
      <c r="E91" t="s">
        <v>400</v>
      </c>
      <c r="F91">
        <v>1.3</v>
      </c>
      <c r="G91" t="s">
        <v>401</v>
      </c>
      <c r="H91" t="s">
        <v>31</v>
      </c>
      <c r="I91" t="s">
        <v>402</v>
      </c>
      <c r="J91" t="s">
        <v>32</v>
      </c>
      <c r="K91" t="s">
        <v>403</v>
      </c>
      <c r="L91" t="s">
        <v>43</v>
      </c>
      <c r="M91">
        <v>8</v>
      </c>
      <c r="N91">
        <v>21</v>
      </c>
      <c r="O91" t="s">
        <v>44</v>
      </c>
      <c r="P91" t="s">
        <v>404</v>
      </c>
      <c r="Q91">
        <v>2600</v>
      </c>
      <c r="R91" t="s">
        <v>95</v>
      </c>
      <c r="S91">
        <v>2610</v>
      </c>
      <c r="T91" t="s">
        <v>425</v>
      </c>
      <c r="U91">
        <v>2611</v>
      </c>
      <c r="V91" t="s">
        <v>95</v>
      </c>
      <c r="W91">
        <v>0</v>
      </c>
      <c r="X91" t="s">
        <v>36</v>
      </c>
      <c r="Y91">
        <v>2000</v>
      </c>
      <c r="Z91" t="s">
        <v>425</v>
      </c>
      <c r="AA91" t="s">
        <v>120</v>
      </c>
      <c r="AB91" t="s">
        <v>47</v>
      </c>
      <c r="AC91" t="s">
        <v>39</v>
      </c>
      <c r="AD91" t="s">
        <v>97</v>
      </c>
      <c r="AE91" t="s">
        <v>49</v>
      </c>
      <c r="AF91" s="1">
        <v>28000000</v>
      </c>
      <c r="AG91" s="1">
        <v>28000000</v>
      </c>
      <c r="AH91" s="1">
        <v>5006745.07</v>
      </c>
      <c r="AI91" s="1">
        <v>4777818.41</v>
      </c>
      <c r="AJ91" s="1">
        <v>4092254.08</v>
      </c>
      <c r="AK91" s="1">
        <v>3738621.53</v>
      </c>
      <c r="AL91" s="1">
        <v>3738621.53</v>
      </c>
      <c r="AM91" s="1">
        <v>22993254.93</v>
      </c>
      <c r="AN91" s="1">
        <v>0</v>
      </c>
      <c r="AO91" s="1">
        <v>0</v>
      </c>
      <c r="AP91" s="1">
        <v>0</v>
      </c>
      <c r="AQ91" s="1" t="e">
        <f>VLOOKUP(A91,#REF!,30,0)</f>
        <v>#REF!</v>
      </c>
      <c r="AR91" s="1">
        <f t="shared" si="5"/>
        <v>28000000</v>
      </c>
      <c r="AS91">
        <v>0</v>
      </c>
      <c r="AT91">
        <v>0</v>
      </c>
      <c r="AU91">
        <v>0</v>
      </c>
      <c r="AV91">
        <v>0</v>
      </c>
      <c r="AW91">
        <v>0</v>
      </c>
    </row>
    <row r="92" spans="1:49" x14ac:dyDescent="0.25">
      <c r="A92" t="str">
        <f t="shared" si="4"/>
        <v>1.1-00-2105_21821012_2129110</v>
      </c>
      <c r="B92" t="s">
        <v>115</v>
      </c>
      <c r="C92" t="s">
        <v>408</v>
      </c>
      <c r="D92">
        <v>1</v>
      </c>
      <c r="E92" t="s">
        <v>400</v>
      </c>
      <c r="F92">
        <v>1.3</v>
      </c>
      <c r="G92" t="s">
        <v>401</v>
      </c>
      <c r="H92" t="s">
        <v>31</v>
      </c>
      <c r="I92" t="s">
        <v>402</v>
      </c>
      <c r="J92" t="s">
        <v>32</v>
      </c>
      <c r="K92" t="s">
        <v>403</v>
      </c>
      <c r="L92" t="s">
        <v>43</v>
      </c>
      <c r="M92">
        <v>8</v>
      </c>
      <c r="N92">
        <v>21</v>
      </c>
      <c r="O92" t="s">
        <v>44</v>
      </c>
      <c r="P92" t="s">
        <v>404</v>
      </c>
      <c r="Q92">
        <v>2900</v>
      </c>
      <c r="R92" t="s">
        <v>450</v>
      </c>
      <c r="S92">
        <v>2910</v>
      </c>
      <c r="T92" t="s">
        <v>425</v>
      </c>
      <c r="U92">
        <v>2911</v>
      </c>
      <c r="V92" t="s">
        <v>148</v>
      </c>
      <c r="W92">
        <v>0</v>
      </c>
      <c r="X92" t="s">
        <v>36</v>
      </c>
      <c r="Y92">
        <v>2000</v>
      </c>
      <c r="Z92" t="s">
        <v>425</v>
      </c>
      <c r="AA92" t="s">
        <v>120</v>
      </c>
      <c r="AB92" t="s">
        <v>47</v>
      </c>
      <c r="AC92" t="s">
        <v>39</v>
      </c>
      <c r="AD92" t="s">
        <v>97</v>
      </c>
      <c r="AE92" t="s">
        <v>49</v>
      </c>
      <c r="AF92" s="1">
        <v>250000</v>
      </c>
      <c r="AG92" s="1">
        <v>50000</v>
      </c>
      <c r="AH92" s="1">
        <v>244316.88</v>
      </c>
      <c r="AI92">
        <v>0</v>
      </c>
      <c r="AJ92">
        <v>0</v>
      </c>
      <c r="AK92">
        <v>0</v>
      </c>
      <c r="AL92">
        <v>0</v>
      </c>
      <c r="AM92" s="1">
        <v>5683.1199999999953</v>
      </c>
      <c r="AN92" s="1">
        <v>0</v>
      </c>
      <c r="AO92" s="1">
        <v>0</v>
      </c>
      <c r="AP92" s="1">
        <v>0</v>
      </c>
      <c r="AQ92" s="1" t="e">
        <f>VLOOKUP(A92,#REF!,30,0)</f>
        <v>#REF!</v>
      </c>
      <c r="AR92" s="1">
        <f t="shared" si="5"/>
        <v>250000</v>
      </c>
      <c r="AS92">
        <v>0</v>
      </c>
      <c r="AT92" s="1">
        <v>200000</v>
      </c>
      <c r="AU92">
        <v>0</v>
      </c>
      <c r="AV92">
        <v>0</v>
      </c>
      <c r="AW92" s="1">
        <v>200000</v>
      </c>
    </row>
    <row r="93" spans="1:49" x14ac:dyDescent="0.25">
      <c r="A93" t="str">
        <f t="shared" si="4"/>
        <v>1.1-00-2105_21821012_2129610</v>
      </c>
      <c r="B93" t="s">
        <v>115</v>
      </c>
      <c r="C93" t="s">
        <v>408</v>
      </c>
      <c r="D93">
        <v>1</v>
      </c>
      <c r="E93" t="s">
        <v>400</v>
      </c>
      <c r="F93">
        <v>1.3</v>
      </c>
      <c r="G93" t="s">
        <v>401</v>
      </c>
      <c r="H93" t="s">
        <v>31</v>
      </c>
      <c r="I93" t="s">
        <v>402</v>
      </c>
      <c r="J93" t="s">
        <v>32</v>
      </c>
      <c r="K93" t="s">
        <v>403</v>
      </c>
      <c r="L93" t="s">
        <v>43</v>
      </c>
      <c r="M93">
        <v>8</v>
      </c>
      <c r="N93">
        <v>21</v>
      </c>
      <c r="O93" t="s">
        <v>44</v>
      </c>
      <c r="P93" t="s">
        <v>404</v>
      </c>
      <c r="Q93">
        <v>2900</v>
      </c>
      <c r="R93" t="s">
        <v>450</v>
      </c>
      <c r="S93">
        <v>2960</v>
      </c>
      <c r="T93" t="s">
        <v>425</v>
      </c>
      <c r="U93">
        <v>2961</v>
      </c>
      <c r="V93" t="s">
        <v>142</v>
      </c>
      <c r="W93">
        <v>0</v>
      </c>
      <c r="X93" t="s">
        <v>36</v>
      </c>
      <c r="Y93">
        <v>2000</v>
      </c>
      <c r="Z93" t="s">
        <v>425</v>
      </c>
      <c r="AA93" t="s">
        <v>120</v>
      </c>
      <c r="AB93" t="s">
        <v>47</v>
      </c>
      <c r="AC93" t="s">
        <v>39</v>
      </c>
      <c r="AD93" t="s">
        <v>97</v>
      </c>
      <c r="AE93" t="s">
        <v>49</v>
      </c>
      <c r="AF93" s="1">
        <v>4900000</v>
      </c>
      <c r="AG93" s="1">
        <v>5000000</v>
      </c>
      <c r="AH93" s="1">
        <v>2547645.16</v>
      </c>
      <c r="AI93" s="1">
        <v>1316860.8</v>
      </c>
      <c r="AJ93" s="1">
        <v>73575.179999999993</v>
      </c>
      <c r="AK93">
        <v>0</v>
      </c>
      <c r="AL93">
        <v>0</v>
      </c>
      <c r="AM93" s="1">
        <v>2352354.84</v>
      </c>
      <c r="AN93" s="1">
        <v>0</v>
      </c>
      <c r="AO93" s="1">
        <v>0</v>
      </c>
      <c r="AP93" s="1">
        <v>0</v>
      </c>
      <c r="AQ93" s="1" t="e">
        <f>VLOOKUP(A93,#REF!,30,0)</f>
        <v>#REF!</v>
      </c>
      <c r="AR93" s="1">
        <f t="shared" si="5"/>
        <v>4900000</v>
      </c>
      <c r="AS93">
        <v>0</v>
      </c>
      <c r="AT93">
        <v>0</v>
      </c>
      <c r="AU93">
        <v>0</v>
      </c>
      <c r="AV93" s="1">
        <v>100000</v>
      </c>
      <c r="AW93" s="1">
        <v>-100000</v>
      </c>
    </row>
    <row r="94" spans="1:49" x14ac:dyDescent="0.25">
      <c r="A94" t="str">
        <f t="shared" si="4"/>
        <v>1.1-00-2105_21821012_2129810</v>
      </c>
      <c r="B94" t="s">
        <v>115</v>
      </c>
      <c r="C94" t="s">
        <v>408</v>
      </c>
      <c r="D94">
        <v>1</v>
      </c>
      <c r="E94" t="s">
        <v>400</v>
      </c>
      <c r="F94">
        <v>1.3</v>
      </c>
      <c r="G94" t="s">
        <v>401</v>
      </c>
      <c r="H94" t="s">
        <v>31</v>
      </c>
      <c r="I94" t="s">
        <v>402</v>
      </c>
      <c r="J94" t="s">
        <v>32</v>
      </c>
      <c r="K94" t="s">
        <v>403</v>
      </c>
      <c r="L94" t="s">
        <v>43</v>
      </c>
      <c r="M94">
        <v>8</v>
      </c>
      <c r="N94">
        <v>21</v>
      </c>
      <c r="O94" t="s">
        <v>44</v>
      </c>
      <c r="P94" t="s">
        <v>404</v>
      </c>
      <c r="Q94">
        <v>2900</v>
      </c>
      <c r="R94" t="s">
        <v>450</v>
      </c>
      <c r="S94">
        <v>2980</v>
      </c>
      <c r="T94" t="s">
        <v>425</v>
      </c>
      <c r="U94">
        <v>2981</v>
      </c>
      <c r="V94" t="s">
        <v>298</v>
      </c>
      <c r="W94">
        <v>0</v>
      </c>
      <c r="X94" t="s">
        <v>36</v>
      </c>
      <c r="Y94">
        <v>2000</v>
      </c>
      <c r="Z94" t="s">
        <v>425</v>
      </c>
      <c r="AA94" t="s">
        <v>120</v>
      </c>
      <c r="AB94" t="s">
        <v>47</v>
      </c>
      <c r="AC94" t="s">
        <v>39</v>
      </c>
      <c r="AD94" t="s">
        <v>97</v>
      </c>
      <c r="AE94" t="s">
        <v>49</v>
      </c>
      <c r="AF94" s="1">
        <v>1900000</v>
      </c>
      <c r="AG94" s="1">
        <v>2000000</v>
      </c>
      <c r="AH94" s="1">
        <v>1164930</v>
      </c>
      <c r="AI94">
        <v>0</v>
      </c>
      <c r="AJ94">
        <v>0</v>
      </c>
      <c r="AK94">
        <v>0</v>
      </c>
      <c r="AL94">
        <v>0</v>
      </c>
      <c r="AM94" s="1">
        <v>735070</v>
      </c>
      <c r="AN94" s="1">
        <v>0</v>
      </c>
      <c r="AO94" s="1">
        <v>0</v>
      </c>
      <c r="AP94" s="1">
        <v>0</v>
      </c>
      <c r="AQ94" s="1" t="e">
        <f>VLOOKUP(A94,#REF!,30,0)</f>
        <v>#REF!</v>
      </c>
      <c r="AR94" s="1">
        <f t="shared" si="5"/>
        <v>1900000</v>
      </c>
      <c r="AS94">
        <v>0</v>
      </c>
      <c r="AT94">
        <v>0</v>
      </c>
      <c r="AU94">
        <v>0</v>
      </c>
      <c r="AV94" s="1">
        <v>100000</v>
      </c>
      <c r="AW94" s="1">
        <v>-100000</v>
      </c>
    </row>
    <row r="95" spans="1:49" x14ac:dyDescent="0.25">
      <c r="A95" t="str">
        <f t="shared" si="4"/>
        <v>1.1-00-2105_21821012_2131110</v>
      </c>
      <c r="B95" t="s">
        <v>115</v>
      </c>
      <c r="C95" t="s">
        <v>408</v>
      </c>
      <c r="D95">
        <v>1</v>
      </c>
      <c r="E95" t="s">
        <v>400</v>
      </c>
      <c r="F95">
        <v>1.3</v>
      </c>
      <c r="G95" t="s">
        <v>401</v>
      </c>
      <c r="H95" t="s">
        <v>31</v>
      </c>
      <c r="I95" t="s">
        <v>402</v>
      </c>
      <c r="J95" t="s">
        <v>32</v>
      </c>
      <c r="K95" t="s">
        <v>403</v>
      </c>
      <c r="L95" t="s">
        <v>43</v>
      </c>
      <c r="M95">
        <v>8</v>
      </c>
      <c r="N95">
        <v>21</v>
      </c>
      <c r="O95" t="s">
        <v>44</v>
      </c>
      <c r="P95" t="s">
        <v>404</v>
      </c>
      <c r="Q95">
        <v>3100</v>
      </c>
      <c r="R95" t="s">
        <v>414</v>
      </c>
      <c r="S95">
        <v>3110</v>
      </c>
      <c r="T95" t="s">
        <v>406</v>
      </c>
      <c r="U95">
        <v>3111</v>
      </c>
      <c r="V95" t="s">
        <v>79</v>
      </c>
      <c r="W95">
        <v>0</v>
      </c>
      <c r="X95" t="s">
        <v>36</v>
      </c>
      <c r="Y95">
        <v>3000</v>
      </c>
      <c r="Z95" t="s">
        <v>406</v>
      </c>
      <c r="AA95" t="s">
        <v>120</v>
      </c>
      <c r="AB95" t="s">
        <v>47</v>
      </c>
      <c r="AC95" t="s">
        <v>39</v>
      </c>
      <c r="AD95" t="s">
        <v>97</v>
      </c>
      <c r="AE95" t="s">
        <v>49</v>
      </c>
      <c r="AF95" s="1">
        <v>4300000</v>
      </c>
      <c r="AG95" s="1">
        <v>4300000</v>
      </c>
      <c r="AH95" s="1">
        <v>3480504</v>
      </c>
      <c r="AI95" s="1">
        <v>3480504</v>
      </c>
      <c r="AJ95" s="1">
        <v>280504</v>
      </c>
      <c r="AK95" s="1">
        <v>280504</v>
      </c>
      <c r="AL95" s="1">
        <v>280504</v>
      </c>
      <c r="AM95" s="1">
        <v>819496</v>
      </c>
      <c r="AN95" s="1">
        <v>0</v>
      </c>
      <c r="AO95" s="1">
        <v>0</v>
      </c>
      <c r="AP95" s="1">
        <v>0</v>
      </c>
      <c r="AQ95" s="1" t="e">
        <f>VLOOKUP(A95,#REF!,30,0)</f>
        <v>#REF!</v>
      </c>
      <c r="AR95" s="1">
        <f t="shared" si="5"/>
        <v>4300000</v>
      </c>
      <c r="AS95">
        <v>0</v>
      </c>
      <c r="AT95">
        <v>0</v>
      </c>
      <c r="AU95">
        <v>0</v>
      </c>
      <c r="AV95">
        <v>0</v>
      </c>
      <c r="AW95">
        <v>0</v>
      </c>
    </row>
    <row r="96" spans="1:49" x14ac:dyDescent="0.25">
      <c r="A96" t="str">
        <f t="shared" si="4"/>
        <v>1.1-00-2105_21821012_2131410</v>
      </c>
      <c r="B96" t="s">
        <v>115</v>
      </c>
      <c r="C96" t="s">
        <v>408</v>
      </c>
      <c r="D96">
        <v>1</v>
      </c>
      <c r="E96" t="s">
        <v>400</v>
      </c>
      <c r="F96">
        <v>1.3</v>
      </c>
      <c r="G96" t="s">
        <v>401</v>
      </c>
      <c r="H96" t="s">
        <v>31</v>
      </c>
      <c r="I96" t="s">
        <v>402</v>
      </c>
      <c r="J96" t="s">
        <v>32</v>
      </c>
      <c r="K96" t="s">
        <v>403</v>
      </c>
      <c r="L96" t="s">
        <v>43</v>
      </c>
      <c r="M96">
        <v>8</v>
      </c>
      <c r="N96">
        <v>21</v>
      </c>
      <c r="O96" t="s">
        <v>44</v>
      </c>
      <c r="P96" t="s">
        <v>404</v>
      </c>
      <c r="Q96">
        <v>3100</v>
      </c>
      <c r="R96" t="s">
        <v>414</v>
      </c>
      <c r="S96">
        <v>3140</v>
      </c>
      <c r="T96" t="s">
        <v>406</v>
      </c>
      <c r="U96">
        <v>3141</v>
      </c>
      <c r="V96" t="s">
        <v>154</v>
      </c>
      <c r="W96">
        <v>0</v>
      </c>
      <c r="X96" t="s">
        <v>36</v>
      </c>
      <c r="Y96">
        <v>3000</v>
      </c>
      <c r="Z96" t="s">
        <v>406</v>
      </c>
      <c r="AA96" t="s">
        <v>120</v>
      </c>
      <c r="AB96" t="s">
        <v>47</v>
      </c>
      <c r="AC96" t="s">
        <v>39</v>
      </c>
      <c r="AD96" t="s">
        <v>97</v>
      </c>
      <c r="AE96" t="s">
        <v>49</v>
      </c>
      <c r="AF96" s="1">
        <v>1300000</v>
      </c>
      <c r="AG96" s="1">
        <v>1300000</v>
      </c>
      <c r="AH96" s="1">
        <v>800000</v>
      </c>
      <c r="AI96" s="1">
        <v>800000</v>
      </c>
      <c r="AJ96" s="1">
        <v>47931.34</v>
      </c>
      <c r="AK96">
        <v>0</v>
      </c>
      <c r="AL96">
        <v>0</v>
      </c>
      <c r="AM96" s="1">
        <v>500000</v>
      </c>
      <c r="AN96" s="1">
        <v>0</v>
      </c>
      <c r="AO96" s="1">
        <v>0</v>
      </c>
      <c r="AP96" s="1">
        <v>0</v>
      </c>
      <c r="AQ96" s="1" t="e">
        <f>VLOOKUP(A96,#REF!,30,0)</f>
        <v>#REF!</v>
      </c>
      <c r="AR96" s="1">
        <f t="shared" si="5"/>
        <v>1300000</v>
      </c>
      <c r="AS96">
        <v>0</v>
      </c>
      <c r="AT96">
        <v>0</v>
      </c>
      <c r="AU96">
        <v>0</v>
      </c>
      <c r="AV96">
        <v>0</v>
      </c>
      <c r="AW96">
        <v>0</v>
      </c>
    </row>
    <row r="97" spans="1:49" x14ac:dyDescent="0.25">
      <c r="A97" t="str">
        <f t="shared" si="4"/>
        <v>1.1-00-2105_21821012_2131610</v>
      </c>
      <c r="B97" t="s">
        <v>115</v>
      </c>
      <c r="C97" t="s">
        <v>408</v>
      </c>
      <c r="D97">
        <v>1</v>
      </c>
      <c r="E97" t="s">
        <v>400</v>
      </c>
      <c r="F97">
        <v>1.3</v>
      </c>
      <c r="G97" t="s">
        <v>401</v>
      </c>
      <c r="H97" t="s">
        <v>31</v>
      </c>
      <c r="I97" t="s">
        <v>402</v>
      </c>
      <c r="J97" t="s">
        <v>32</v>
      </c>
      <c r="K97" t="s">
        <v>403</v>
      </c>
      <c r="L97" t="s">
        <v>43</v>
      </c>
      <c r="M97">
        <v>8</v>
      </c>
      <c r="N97">
        <v>21</v>
      </c>
      <c r="O97" t="s">
        <v>44</v>
      </c>
      <c r="P97" t="s">
        <v>404</v>
      </c>
      <c r="Q97">
        <v>3100</v>
      </c>
      <c r="R97" t="s">
        <v>414</v>
      </c>
      <c r="S97">
        <v>316</v>
      </c>
      <c r="T97" t="s">
        <v>299</v>
      </c>
      <c r="U97">
        <v>3161</v>
      </c>
      <c r="V97" t="s">
        <v>299</v>
      </c>
      <c r="W97">
        <v>0</v>
      </c>
      <c r="X97" t="s">
        <v>36</v>
      </c>
      <c r="Y97">
        <v>3000</v>
      </c>
      <c r="Z97" t="s">
        <v>406</v>
      </c>
      <c r="AA97" t="s">
        <v>120</v>
      </c>
      <c r="AB97" t="s">
        <v>47</v>
      </c>
      <c r="AC97" t="s">
        <v>39</v>
      </c>
      <c r="AD97" t="s">
        <v>97</v>
      </c>
      <c r="AE97" t="s">
        <v>49</v>
      </c>
      <c r="AF97" s="1">
        <v>2200000</v>
      </c>
      <c r="AG97" s="1">
        <v>2200000</v>
      </c>
      <c r="AH97" s="1">
        <v>1832220</v>
      </c>
      <c r="AI97" s="1">
        <v>1832220</v>
      </c>
      <c r="AJ97" s="1">
        <v>366444</v>
      </c>
      <c r="AK97">
        <v>0</v>
      </c>
      <c r="AL97">
        <v>0</v>
      </c>
      <c r="AM97" s="1">
        <v>367780</v>
      </c>
      <c r="AN97" s="1">
        <v>0</v>
      </c>
      <c r="AO97" s="1">
        <v>0</v>
      </c>
      <c r="AP97" s="1">
        <v>0</v>
      </c>
      <c r="AQ97" s="1" t="e">
        <f>VLOOKUP(A97,#REF!,30,0)</f>
        <v>#REF!</v>
      </c>
      <c r="AR97" s="1">
        <f t="shared" si="5"/>
        <v>2200000</v>
      </c>
      <c r="AS97">
        <v>0</v>
      </c>
      <c r="AT97">
        <v>0</v>
      </c>
      <c r="AU97">
        <v>0</v>
      </c>
      <c r="AV97">
        <v>0</v>
      </c>
      <c r="AW97">
        <v>0</v>
      </c>
    </row>
    <row r="98" spans="1:49" x14ac:dyDescent="0.25">
      <c r="A98" t="str">
        <f t="shared" ref="A98:A129" si="6">+CONCATENATE(B98,L98,M98,N98,O98,U98,W98)</f>
        <v>1.1-00-2105_21821012_2132210</v>
      </c>
      <c r="B98" t="s">
        <v>115</v>
      </c>
      <c r="C98" t="s">
        <v>408</v>
      </c>
      <c r="D98">
        <v>1</v>
      </c>
      <c r="E98" t="s">
        <v>400</v>
      </c>
      <c r="F98">
        <v>1.3</v>
      </c>
      <c r="G98" t="s">
        <v>401</v>
      </c>
      <c r="H98" t="s">
        <v>31</v>
      </c>
      <c r="I98" t="s">
        <v>402</v>
      </c>
      <c r="J98" t="s">
        <v>32</v>
      </c>
      <c r="K98" t="s">
        <v>403</v>
      </c>
      <c r="L98" t="s">
        <v>43</v>
      </c>
      <c r="M98">
        <v>8</v>
      </c>
      <c r="N98">
        <v>21</v>
      </c>
      <c r="O98" t="s">
        <v>44</v>
      </c>
      <c r="P98" t="s">
        <v>404</v>
      </c>
      <c r="Q98">
        <v>3200</v>
      </c>
      <c r="R98" t="s">
        <v>426</v>
      </c>
      <c r="S98">
        <v>3220</v>
      </c>
      <c r="T98" t="s">
        <v>406</v>
      </c>
      <c r="U98">
        <v>3221</v>
      </c>
      <c r="V98" t="s">
        <v>300</v>
      </c>
      <c r="W98">
        <v>0</v>
      </c>
      <c r="X98" t="s">
        <v>36</v>
      </c>
      <c r="Y98">
        <v>3000</v>
      </c>
      <c r="Z98" t="s">
        <v>406</v>
      </c>
      <c r="AA98" t="s">
        <v>120</v>
      </c>
      <c r="AB98" t="s">
        <v>47</v>
      </c>
      <c r="AC98" t="s">
        <v>39</v>
      </c>
      <c r="AD98" t="s">
        <v>97</v>
      </c>
      <c r="AE98" t="s">
        <v>49</v>
      </c>
      <c r="AF98" s="1">
        <v>2080088.87</v>
      </c>
      <c r="AG98" s="1">
        <v>2080088.87</v>
      </c>
      <c r="AH98" s="1">
        <v>1565946.65</v>
      </c>
      <c r="AI98" s="1">
        <v>1512180.65</v>
      </c>
      <c r="AJ98">
        <v>0</v>
      </c>
      <c r="AK98">
        <v>0</v>
      </c>
      <c r="AL98">
        <v>0</v>
      </c>
      <c r="AM98" s="1">
        <v>514142.2200000002</v>
      </c>
      <c r="AN98" s="1">
        <v>0</v>
      </c>
      <c r="AO98" s="1">
        <v>0</v>
      </c>
      <c r="AP98" s="1">
        <v>0</v>
      </c>
      <c r="AQ98" s="1" t="e">
        <f>VLOOKUP(A98,#REF!,30,0)</f>
        <v>#REF!</v>
      </c>
      <c r="AR98" s="1">
        <f t="shared" ref="AR98:AR129" si="7">AF98-AN98+AO98+AP98</f>
        <v>2080088.87</v>
      </c>
      <c r="AS98">
        <v>0</v>
      </c>
      <c r="AT98">
        <v>0</v>
      </c>
      <c r="AU98">
        <v>0</v>
      </c>
      <c r="AV98">
        <v>0</v>
      </c>
      <c r="AW98">
        <v>0</v>
      </c>
    </row>
    <row r="99" spans="1:49" x14ac:dyDescent="0.25">
      <c r="A99" t="str">
        <f t="shared" si="6"/>
        <v>1.1-00-2105_21821012_2133110</v>
      </c>
      <c r="B99" t="s">
        <v>115</v>
      </c>
      <c r="C99" t="s">
        <v>408</v>
      </c>
      <c r="D99">
        <v>1</v>
      </c>
      <c r="E99" t="s">
        <v>400</v>
      </c>
      <c r="F99">
        <v>1.3</v>
      </c>
      <c r="G99" t="s">
        <v>401</v>
      </c>
      <c r="H99" t="s">
        <v>31</v>
      </c>
      <c r="I99" t="s">
        <v>402</v>
      </c>
      <c r="J99" t="s">
        <v>32</v>
      </c>
      <c r="K99" t="s">
        <v>403</v>
      </c>
      <c r="L99" t="s">
        <v>43</v>
      </c>
      <c r="M99">
        <v>8</v>
      </c>
      <c r="N99">
        <v>21</v>
      </c>
      <c r="O99" t="s">
        <v>44</v>
      </c>
      <c r="P99" t="s">
        <v>404</v>
      </c>
      <c r="Q99">
        <v>3300</v>
      </c>
      <c r="R99" t="s">
        <v>442</v>
      </c>
      <c r="S99">
        <v>3310</v>
      </c>
      <c r="T99" t="s">
        <v>406</v>
      </c>
      <c r="U99">
        <v>3311</v>
      </c>
      <c r="V99" t="s">
        <v>167</v>
      </c>
      <c r="W99">
        <v>0</v>
      </c>
      <c r="X99" t="s">
        <v>36</v>
      </c>
      <c r="Y99">
        <v>3000</v>
      </c>
      <c r="Z99" t="s">
        <v>406</v>
      </c>
      <c r="AA99" t="s">
        <v>120</v>
      </c>
      <c r="AB99" t="s">
        <v>47</v>
      </c>
      <c r="AC99" t="s">
        <v>39</v>
      </c>
      <c r="AD99" t="s">
        <v>97</v>
      </c>
      <c r="AE99" t="s">
        <v>49</v>
      </c>
      <c r="AF99" s="1">
        <v>200000</v>
      </c>
      <c r="AG99" s="1">
        <v>200000</v>
      </c>
      <c r="AH99" s="1">
        <v>197954</v>
      </c>
      <c r="AI99" s="1">
        <v>197954</v>
      </c>
      <c r="AJ99">
        <v>0</v>
      </c>
      <c r="AK99">
        <v>0</v>
      </c>
      <c r="AL99">
        <v>0</v>
      </c>
      <c r="AM99" s="1">
        <v>2046</v>
      </c>
      <c r="AN99" s="1">
        <v>0</v>
      </c>
      <c r="AO99" s="1">
        <v>0</v>
      </c>
      <c r="AP99" s="1">
        <v>0</v>
      </c>
      <c r="AQ99" s="1" t="e">
        <f>VLOOKUP(A99,#REF!,30,0)</f>
        <v>#REF!</v>
      </c>
      <c r="AR99" s="1">
        <f t="shared" si="7"/>
        <v>200000</v>
      </c>
      <c r="AS99">
        <v>0</v>
      </c>
      <c r="AT99">
        <v>0</v>
      </c>
      <c r="AU99">
        <v>0</v>
      </c>
      <c r="AV99">
        <v>0</v>
      </c>
      <c r="AW99">
        <v>0</v>
      </c>
    </row>
    <row r="100" spans="1:49" x14ac:dyDescent="0.25">
      <c r="A100" t="str">
        <f t="shared" si="6"/>
        <v>1.1-00-2105_21821012_2133310</v>
      </c>
      <c r="B100" t="s">
        <v>115</v>
      </c>
      <c r="C100" t="s">
        <v>408</v>
      </c>
      <c r="D100">
        <v>1</v>
      </c>
      <c r="E100" t="s">
        <v>400</v>
      </c>
      <c r="F100">
        <v>1.3</v>
      </c>
      <c r="G100" t="s">
        <v>401</v>
      </c>
      <c r="H100" t="s">
        <v>31</v>
      </c>
      <c r="I100" t="s">
        <v>402</v>
      </c>
      <c r="J100" t="s">
        <v>32</v>
      </c>
      <c r="K100" t="s">
        <v>403</v>
      </c>
      <c r="L100" t="s">
        <v>43</v>
      </c>
      <c r="M100">
        <v>8</v>
      </c>
      <c r="N100">
        <v>21</v>
      </c>
      <c r="O100" t="s">
        <v>44</v>
      </c>
      <c r="P100" t="s">
        <v>404</v>
      </c>
      <c r="Q100">
        <v>3300</v>
      </c>
      <c r="R100" t="s">
        <v>442</v>
      </c>
      <c r="S100">
        <v>3330</v>
      </c>
      <c r="T100" t="s">
        <v>406</v>
      </c>
      <c r="U100">
        <v>3331</v>
      </c>
      <c r="V100" t="s">
        <v>287</v>
      </c>
      <c r="W100">
        <v>0</v>
      </c>
      <c r="X100" t="s">
        <v>36</v>
      </c>
      <c r="Y100">
        <v>3000</v>
      </c>
      <c r="Z100" t="s">
        <v>406</v>
      </c>
      <c r="AA100" t="s">
        <v>120</v>
      </c>
      <c r="AB100" t="s">
        <v>47</v>
      </c>
      <c r="AC100" t="s">
        <v>39</v>
      </c>
      <c r="AD100" t="s">
        <v>97</v>
      </c>
      <c r="AE100" t="s">
        <v>49</v>
      </c>
      <c r="AF100" s="1">
        <v>300000</v>
      </c>
      <c r="AG100" s="1">
        <v>300000</v>
      </c>
      <c r="AH100" s="1">
        <v>88740.59</v>
      </c>
      <c r="AI100">
        <v>0</v>
      </c>
      <c r="AJ100">
        <v>0</v>
      </c>
      <c r="AK100">
        <v>0</v>
      </c>
      <c r="AL100">
        <v>0</v>
      </c>
      <c r="AM100" s="1">
        <v>211259.41</v>
      </c>
      <c r="AN100" s="1">
        <v>0</v>
      </c>
      <c r="AO100" s="1">
        <v>0</v>
      </c>
      <c r="AP100" s="1">
        <v>0</v>
      </c>
      <c r="AQ100" s="1" t="e">
        <f>VLOOKUP(A100,#REF!,30,0)</f>
        <v>#REF!</v>
      </c>
      <c r="AR100" s="1">
        <f t="shared" si="7"/>
        <v>300000</v>
      </c>
      <c r="AS100">
        <v>0</v>
      </c>
      <c r="AT100">
        <v>0</v>
      </c>
      <c r="AU100">
        <v>0</v>
      </c>
      <c r="AV100">
        <v>0</v>
      </c>
      <c r="AW100">
        <v>0</v>
      </c>
    </row>
    <row r="101" spans="1:49" x14ac:dyDescent="0.25">
      <c r="A101" t="str">
        <f t="shared" si="6"/>
        <v>1.1-00-2105_21821012_2133410</v>
      </c>
      <c r="B101" t="s">
        <v>115</v>
      </c>
      <c r="C101" t="s">
        <v>408</v>
      </c>
      <c r="D101">
        <v>1</v>
      </c>
      <c r="E101" t="s">
        <v>400</v>
      </c>
      <c r="F101">
        <v>1.3</v>
      </c>
      <c r="G101" t="s">
        <v>401</v>
      </c>
      <c r="H101" t="s">
        <v>31</v>
      </c>
      <c r="I101" t="s">
        <v>402</v>
      </c>
      <c r="J101" t="s">
        <v>32</v>
      </c>
      <c r="K101" t="s">
        <v>403</v>
      </c>
      <c r="L101" t="s">
        <v>43</v>
      </c>
      <c r="M101">
        <v>8</v>
      </c>
      <c r="N101">
        <v>21</v>
      </c>
      <c r="O101" t="s">
        <v>44</v>
      </c>
      <c r="P101" t="s">
        <v>404</v>
      </c>
      <c r="Q101">
        <v>3300</v>
      </c>
      <c r="R101" t="s">
        <v>442</v>
      </c>
      <c r="S101">
        <v>3340</v>
      </c>
      <c r="T101" t="s">
        <v>406</v>
      </c>
      <c r="U101">
        <v>3341</v>
      </c>
      <c r="V101" t="s">
        <v>182</v>
      </c>
      <c r="W101">
        <v>0</v>
      </c>
      <c r="X101" t="s">
        <v>36</v>
      </c>
      <c r="Y101">
        <v>3000</v>
      </c>
      <c r="Z101" t="s">
        <v>406</v>
      </c>
      <c r="AA101" t="s">
        <v>120</v>
      </c>
      <c r="AB101" t="s">
        <v>47</v>
      </c>
      <c r="AC101" t="s">
        <v>39</v>
      </c>
      <c r="AD101" t="s">
        <v>97</v>
      </c>
      <c r="AE101" t="s">
        <v>49</v>
      </c>
      <c r="AF101" s="1">
        <v>450000</v>
      </c>
      <c r="AG101" s="1">
        <v>450000</v>
      </c>
      <c r="AH101">
        <v>0</v>
      </c>
      <c r="AI101">
        <v>0</v>
      </c>
      <c r="AJ101">
        <v>0</v>
      </c>
      <c r="AK101">
        <v>0</v>
      </c>
      <c r="AL101">
        <v>0</v>
      </c>
      <c r="AM101" s="1">
        <v>450000</v>
      </c>
      <c r="AN101" s="1">
        <v>0</v>
      </c>
      <c r="AO101" s="1">
        <v>0</v>
      </c>
      <c r="AP101" s="1">
        <v>0</v>
      </c>
      <c r="AQ101" s="1" t="e">
        <f>VLOOKUP(A101,#REF!,30,0)</f>
        <v>#REF!</v>
      </c>
      <c r="AR101" s="1">
        <f t="shared" si="7"/>
        <v>450000</v>
      </c>
      <c r="AS101">
        <v>0</v>
      </c>
      <c r="AT101">
        <v>0</v>
      </c>
      <c r="AU101">
        <v>0</v>
      </c>
      <c r="AV101">
        <v>0</v>
      </c>
      <c r="AW101">
        <v>0</v>
      </c>
    </row>
    <row r="102" spans="1:49" x14ac:dyDescent="0.25">
      <c r="A102" t="str">
        <f t="shared" si="6"/>
        <v>1.1-00-2105_21821012_2133710</v>
      </c>
      <c r="B102" t="s">
        <v>115</v>
      </c>
      <c r="C102" t="s">
        <v>408</v>
      </c>
      <c r="D102">
        <v>1</v>
      </c>
      <c r="E102" t="s">
        <v>400</v>
      </c>
      <c r="F102">
        <v>1.3</v>
      </c>
      <c r="G102" t="s">
        <v>401</v>
      </c>
      <c r="H102" t="s">
        <v>31</v>
      </c>
      <c r="I102" t="s">
        <v>402</v>
      </c>
      <c r="J102" t="s">
        <v>32</v>
      </c>
      <c r="K102" t="s">
        <v>403</v>
      </c>
      <c r="L102" t="s">
        <v>43</v>
      </c>
      <c r="M102">
        <v>8</v>
      </c>
      <c r="N102">
        <v>21</v>
      </c>
      <c r="O102" t="s">
        <v>44</v>
      </c>
      <c r="P102" t="s">
        <v>404</v>
      </c>
      <c r="Q102">
        <v>3300</v>
      </c>
      <c r="R102" t="s">
        <v>442</v>
      </c>
      <c r="S102">
        <v>3370</v>
      </c>
      <c r="T102" t="s">
        <v>406</v>
      </c>
      <c r="U102">
        <v>3371</v>
      </c>
      <c r="V102" t="s">
        <v>238</v>
      </c>
      <c r="W102">
        <v>0</v>
      </c>
      <c r="X102" t="s">
        <v>36</v>
      </c>
      <c r="Y102">
        <v>3000</v>
      </c>
      <c r="Z102" t="s">
        <v>406</v>
      </c>
      <c r="AA102" t="s">
        <v>120</v>
      </c>
      <c r="AB102" t="s">
        <v>47</v>
      </c>
      <c r="AC102" t="s">
        <v>39</v>
      </c>
      <c r="AD102" t="s">
        <v>97</v>
      </c>
      <c r="AE102" t="s">
        <v>49</v>
      </c>
      <c r="AF102" s="1">
        <v>16153812</v>
      </c>
      <c r="AG102" s="1">
        <v>16153812</v>
      </c>
      <c r="AH102" s="1">
        <v>1794868</v>
      </c>
      <c r="AI102" s="1">
        <v>1794868</v>
      </c>
      <c r="AJ102" s="1">
        <v>1794868</v>
      </c>
      <c r="AK102">
        <v>0</v>
      </c>
      <c r="AL102">
        <v>0</v>
      </c>
      <c r="AM102" s="1">
        <v>14358944</v>
      </c>
      <c r="AN102" s="1">
        <v>0</v>
      </c>
      <c r="AO102" s="1">
        <v>0</v>
      </c>
      <c r="AP102" s="1">
        <v>0</v>
      </c>
      <c r="AQ102" s="1" t="e">
        <f>VLOOKUP(A102,#REF!,30,0)</f>
        <v>#REF!</v>
      </c>
      <c r="AR102" s="1">
        <f t="shared" si="7"/>
        <v>16153812</v>
      </c>
      <c r="AS102">
        <v>0</v>
      </c>
      <c r="AT102">
        <v>0</v>
      </c>
      <c r="AU102">
        <v>0</v>
      </c>
      <c r="AV102">
        <v>0</v>
      </c>
      <c r="AW102">
        <v>0</v>
      </c>
    </row>
    <row r="103" spans="1:49" x14ac:dyDescent="0.25">
      <c r="A103" t="str">
        <f t="shared" si="6"/>
        <v>1.1-00-2105_21821012_2134410</v>
      </c>
      <c r="B103" t="s">
        <v>115</v>
      </c>
      <c r="C103" t="s">
        <v>408</v>
      </c>
      <c r="D103">
        <v>1</v>
      </c>
      <c r="E103" t="s">
        <v>400</v>
      </c>
      <c r="F103">
        <v>1.3</v>
      </c>
      <c r="G103" t="s">
        <v>401</v>
      </c>
      <c r="H103" t="s">
        <v>31</v>
      </c>
      <c r="I103" t="s">
        <v>402</v>
      </c>
      <c r="J103" t="s">
        <v>32</v>
      </c>
      <c r="K103" t="s">
        <v>403</v>
      </c>
      <c r="L103" t="s">
        <v>43</v>
      </c>
      <c r="M103">
        <v>8</v>
      </c>
      <c r="N103">
        <v>21</v>
      </c>
      <c r="O103" t="s">
        <v>44</v>
      </c>
      <c r="P103" t="s">
        <v>404</v>
      </c>
      <c r="Q103">
        <v>3400</v>
      </c>
      <c r="R103" t="s">
        <v>454</v>
      </c>
      <c r="S103">
        <v>3440</v>
      </c>
      <c r="T103" t="s">
        <v>406</v>
      </c>
      <c r="U103">
        <v>3441</v>
      </c>
      <c r="V103" t="s">
        <v>301</v>
      </c>
      <c r="W103">
        <v>0</v>
      </c>
      <c r="X103" t="s">
        <v>36</v>
      </c>
      <c r="Y103">
        <v>3000</v>
      </c>
      <c r="Z103" t="s">
        <v>406</v>
      </c>
      <c r="AA103" t="s">
        <v>120</v>
      </c>
      <c r="AB103" t="s">
        <v>47</v>
      </c>
      <c r="AC103" t="s">
        <v>39</v>
      </c>
      <c r="AD103" t="s">
        <v>97</v>
      </c>
      <c r="AE103" t="s">
        <v>49</v>
      </c>
      <c r="AF103" s="1">
        <v>120000</v>
      </c>
      <c r="AG103" s="1">
        <v>120000</v>
      </c>
      <c r="AH103" s="1">
        <v>106717.91</v>
      </c>
      <c r="AI103">
        <v>0</v>
      </c>
      <c r="AJ103">
        <v>0</v>
      </c>
      <c r="AK103">
        <v>0</v>
      </c>
      <c r="AL103">
        <v>0</v>
      </c>
      <c r="AM103" s="1">
        <v>13282.089999999997</v>
      </c>
      <c r="AN103" s="1">
        <v>0</v>
      </c>
      <c r="AO103" s="1">
        <v>0</v>
      </c>
      <c r="AP103" s="1">
        <v>0</v>
      </c>
      <c r="AQ103" s="1" t="e">
        <f>VLOOKUP(A103,#REF!,30,0)</f>
        <v>#REF!</v>
      </c>
      <c r="AR103" s="1">
        <f t="shared" si="7"/>
        <v>120000</v>
      </c>
      <c r="AS103">
        <v>0</v>
      </c>
      <c r="AT103">
        <v>0</v>
      </c>
      <c r="AU103">
        <v>0</v>
      </c>
      <c r="AV103">
        <v>0</v>
      </c>
      <c r="AW103">
        <v>0</v>
      </c>
    </row>
    <row r="104" spans="1:49" x14ac:dyDescent="0.25">
      <c r="A104" t="str">
        <f t="shared" si="6"/>
        <v>1.1-00-2105_21821012_2134510</v>
      </c>
      <c r="B104" t="s">
        <v>115</v>
      </c>
      <c r="C104" t="s">
        <v>408</v>
      </c>
      <c r="D104">
        <v>1</v>
      </c>
      <c r="E104" t="s">
        <v>400</v>
      </c>
      <c r="F104">
        <v>1.3</v>
      </c>
      <c r="G104" t="s">
        <v>401</v>
      </c>
      <c r="H104" t="s">
        <v>31</v>
      </c>
      <c r="I104" t="s">
        <v>402</v>
      </c>
      <c r="J104" t="s">
        <v>32</v>
      </c>
      <c r="K104" t="s">
        <v>403</v>
      </c>
      <c r="L104" t="s">
        <v>43</v>
      </c>
      <c r="M104">
        <v>8</v>
      </c>
      <c r="N104">
        <v>21</v>
      </c>
      <c r="O104" t="s">
        <v>44</v>
      </c>
      <c r="P104" t="s">
        <v>404</v>
      </c>
      <c r="Q104">
        <v>3400</v>
      </c>
      <c r="R104" t="s">
        <v>454</v>
      </c>
      <c r="S104">
        <v>3450</v>
      </c>
      <c r="T104" t="s">
        <v>406</v>
      </c>
      <c r="U104">
        <v>3451</v>
      </c>
      <c r="V104" t="s">
        <v>302</v>
      </c>
      <c r="W104">
        <v>0</v>
      </c>
      <c r="X104" t="s">
        <v>36</v>
      </c>
      <c r="Y104">
        <v>3000</v>
      </c>
      <c r="Z104" t="s">
        <v>406</v>
      </c>
      <c r="AA104" t="s">
        <v>120</v>
      </c>
      <c r="AB104" t="s">
        <v>47</v>
      </c>
      <c r="AC104" t="s">
        <v>39</v>
      </c>
      <c r="AD104" t="s">
        <v>97</v>
      </c>
      <c r="AE104" t="s">
        <v>49</v>
      </c>
      <c r="AF104" s="1">
        <v>4200000</v>
      </c>
      <c r="AG104" s="1">
        <v>4200000</v>
      </c>
      <c r="AH104" s="1">
        <v>2229080.16</v>
      </c>
      <c r="AI104" s="1">
        <v>2229080.16</v>
      </c>
      <c r="AJ104" s="1">
        <v>2229080.16</v>
      </c>
      <c r="AK104" s="1">
        <v>2229080.16</v>
      </c>
      <c r="AL104" s="1">
        <v>2229080.16</v>
      </c>
      <c r="AM104" s="1">
        <v>1970919.8399999999</v>
      </c>
      <c r="AN104" s="1">
        <v>0</v>
      </c>
      <c r="AO104" s="1">
        <v>0</v>
      </c>
      <c r="AP104" s="1">
        <v>0</v>
      </c>
      <c r="AQ104" s="1" t="e">
        <f>VLOOKUP(A104,#REF!,30,0)</f>
        <v>#REF!</v>
      </c>
      <c r="AR104" s="1">
        <f t="shared" si="7"/>
        <v>4200000</v>
      </c>
      <c r="AS104">
        <v>0</v>
      </c>
      <c r="AT104">
        <v>0</v>
      </c>
      <c r="AU104">
        <v>0</v>
      </c>
      <c r="AV104">
        <v>0</v>
      </c>
      <c r="AW104">
        <v>0</v>
      </c>
    </row>
    <row r="105" spans="1:49" x14ac:dyDescent="0.25">
      <c r="A105" t="str">
        <f t="shared" si="6"/>
        <v>1.1-00-2105_21821012_2134810</v>
      </c>
      <c r="B105" t="s">
        <v>115</v>
      </c>
      <c r="C105" t="s">
        <v>408</v>
      </c>
      <c r="D105">
        <v>1</v>
      </c>
      <c r="E105" t="s">
        <v>400</v>
      </c>
      <c r="F105">
        <v>1.3</v>
      </c>
      <c r="G105" t="s">
        <v>401</v>
      </c>
      <c r="H105" t="s">
        <v>31</v>
      </c>
      <c r="I105" t="s">
        <v>402</v>
      </c>
      <c r="J105" t="s">
        <v>32</v>
      </c>
      <c r="K105" t="s">
        <v>403</v>
      </c>
      <c r="L105" t="s">
        <v>43</v>
      </c>
      <c r="M105">
        <v>8</v>
      </c>
      <c r="N105">
        <v>21</v>
      </c>
      <c r="O105" t="s">
        <v>44</v>
      </c>
      <c r="P105" t="s">
        <v>404</v>
      </c>
      <c r="Q105">
        <v>3400</v>
      </c>
      <c r="R105" t="s">
        <v>454</v>
      </c>
      <c r="S105">
        <v>348</v>
      </c>
      <c r="T105" t="s">
        <v>303</v>
      </c>
      <c r="U105">
        <v>3481</v>
      </c>
      <c r="V105" t="s">
        <v>303</v>
      </c>
      <c r="W105">
        <v>0</v>
      </c>
      <c r="X105" t="s">
        <v>36</v>
      </c>
      <c r="Y105">
        <v>3000</v>
      </c>
      <c r="Z105" t="s">
        <v>406</v>
      </c>
      <c r="AA105" t="s">
        <v>120</v>
      </c>
      <c r="AB105" t="s">
        <v>47</v>
      </c>
      <c r="AC105" t="s">
        <v>39</v>
      </c>
      <c r="AD105" t="s">
        <v>97</v>
      </c>
      <c r="AE105" t="s">
        <v>49</v>
      </c>
      <c r="AF105" s="1">
        <v>70000</v>
      </c>
      <c r="AG105" s="1">
        <v>70000</v>
      </c>
      <c r="AH105">
        <v>0</v>
      </c>
      <c r="AI105">
        <v>0</v>
      </c>
      <c r="AJ105">
        <v>0</v>
      </c>
      <c r="AK105">
        <v>0</v>
      </c>
      <c r="AL105">
        <v>0</v>
      </c>
      <c r="AM105" s="1">
        <v>70000</v>
      </c>
      <c r="AN105" s="1">
        <v>0</v>
      </c>
      <c r="AO105" s="1">
        <v>0</v>
      </c>
      <c r="AP105" s="1">
        <v>0</v>
      </c>
      <c r="AQ105" s="1" t="e">
        <f>VLOOKUP(A105,#REF!,30,0)</f>
        <v>#REF!</v>
      </c>
      <c r="AR105" s="1">
        <f t="shared" si="7"/>
        <v>70000</v>
      </c>
      <c r="AS105">
        <v>0</v>
      </c>
      <c r="AT105">
        <v>0</v>
      </c>
      <c r="AU105">
        <v>0</v>
      </c>
      <c r="AV105">
        <v>0</v>
      </c>
      <c r="AW105">
        <v>0</v>
      </c>
    </row>
    <row r="106" spans="1:49" x14ac:dyDescent="0.25">
      <c r="A106" t="str">
        <f t="shared" si="6"/>
        <v>1.1-00-2105_21821012_2135110</v>
      </c>
      <c r="B106" t="s">
        <v>115</v>
      </c>
      <c r="C106" t="s">
        <v>408</v>
      </c>
      <c r="D106">
        <v>1</v>
      </c>
      <c r="E106" t="s">
        <v>400</v>
      </c>
      <c r="F106">
        <v>1.3</v>
      </c>
      <c r="G106" t="s">
        <v>401</v>
      </c>
      <c r="H106" t="s">
        <v>31</v>
      </c>
      <c r="I106" t="s">
        <v>402</v>
      </c>
      <c r="J106" t="s">
        <v>32</v>
      </c>
      <c r="K106" t="s">
        <v>403</v>
      </c>
      <c r="L106" t="s">
        <v>43</v>
      </c>
      <c r="M106">
        <v>8</v>
      </c>
      <c r="N106">
        <v>21</v>
      </c>
      <c r="O106" t="s">
        <v>44</v>
      </c>
      <c r="P106" t="s">
        <v>404</v>
      </c>
      <c r="Q106">
        <v>3500</v>
      </c>
      <c r="R106" t="s">
        <v>433</v>
      </c>
      <c r="S106">
        <v>3510</v>
      </c>
      <c r="T106" t="s">
        <v>406</v>
      </c>
      <c r="U106">
        <v>3511</v>
      </c>
      <c r="V106" t="s">
        <v>289</v>
      </c>
      <c r="W106">
        <v>0</v>
      </c>
      <c r="X106" t="s">
        <v>36</v>
      </c>
      <c r="Y106">
        <v>3000</v>
      </c>
      <c r="Z106" t="s">
        <v>406</v>
      </c>
      <c r="AA106" t="s">
        <v>120</v>
      </c>
      <c r="AB106" t="s">
        <v>47</v>
      </c>
      <c r="AC106" t="s">
        <v>39</v>
      </c>
      <c r="AD106" t="s">
        <v>97</v>
      </c>
      <c r="AE106" t="s">
        <v>49</v>
      </c>
      <c r="AF106" s="1">
        <v>700000</v>
      </c>
      <c r="AG106" s="1">
        <v>700000</v>
      </c>
      <c r="AH106" s="1">
        <v>505849.84</v>
      </c>
      <c r="AI106" s="1">
        <v>505849.84</v>
      </c>
      <c r="AJ106">
        <v>0</v>
      </c>
      <c r="AK106">
        <v>0</v>
      </c>
      <c r="AL106">
        <v>0</v>
      </c>
      <c r="AM106" s="1">
        <v>194150.15999999997</v>
      </c>
      <c r="AN106" s="1">
        <v>0</v>
      </c>
      <c r="AO106" s="1">
        <v>0</v>
      </c>
      <c r="AP106" s="1">
        <v>0</v>
      </c>
      <c r="AQ106" s="1" t="e">
        <f>VLOOKUP(A106,#REF!,30,0)</f>
        <v>#REF!</v>
      </c>
      <c r="AR106" s="1">
        <f t="shared" si="7"/>
        <v>700000</v>
      </c>
      <c r="AS106">
        <v>0</v>
      </c>
      <c r="AT106">
        <v>0</v>
      </c>
      <c r="AU106">
        <v>0</v>
      </c>
      <c r="AV106">
        <v>0</v>
      </c>
      <c r="AW106">
        <v>0</v>
      </c>
    </row>
    <row r="107" spans="1:49" x14ac:dyDescent="0.25">
      <c r="A107" t="str">
        <f t="shared" si="6"/>
        <v>1.1-00-2105_21821012_2135510</v>
      </c>
      <c r="B107" t="s">
        <v>115</v>
      </c>
      <c r="C107" t="s">
        <v>408</v>
      </c>
      <c r="D107">
        <v>1</v>
      </c>
      <c r="E107" t="s">
        <v>400</v>
      </c>
      <c r="F107">
        <v>1.3</v>
      </c>
      <c r="G107" t="s">
        <v>401</v>
      </c>
      <c r="H107" t="s">
        <v>31</v>
      </c>
      <c r="I107" t="s">
        <v>402</v>
      </c>
      <c r="J107" t="s">
        <v>32</v>
      </c>
      <c r="K107" t="s">
        <v>403</v>
      </c>
      <c r="L107" t="s">
        <v>43</v>
      </c>
      <c r="M107">
        <v>8</v>
      </c>
      <c r="N107">
        <v>21</v>
      </c>
      <c r="O107" t="s">
        <v>44</v>
      </c>
      <c r="P107" t="s">
        <v>404</v>
      </c>
      <c r="Q107">
        <v>3500</v>
      </c>
      <c r="R107" t="s">
        <v>433</v>
      </c>
      <c r="S107">
        <v>3550</v>
      </c>
      <c r="T107" t="s">
        <v>406</v>
      </c>
      <c r="U107">
        <v>3551</v>
      </c>
      <c r="V107" t="s">
        <v>304</v>
      </c>
      <c r="W107">
        <v>0</v>
      </c>
      <c r="X107" t="s">
        <v>36</v>
      </c>
      <c r="Y107">
        <v>3000</v>
      </c>
      <c r="Z107" t="s">
        <v>406</v>
      </c>
      <c r="AA107" t="s">
        <v>120</v>
      </c>
      <c r="AB107" t="s">
        <v>47</v>
      </c>
      <c r="AC107" t="s">
        <v>39</v>
      </c>
      <c r="AD107" t="s">
        <v>97</v>
      </c>
      <c r="AE107" t="s">
        <v>49</v>
      </c>
      <c r="AF107" s="1">
        <v>5000000</v>
      </c>
      <c r="AG107" s="1">
        <v>5000000</v>
      </c>
      <c r="AH107" s="1">
        <v>656867.38</v>
      </c>
      <c r="AI107" s="1">
        <v>631115.38</v>
      </c>
      <c r="AJ107" s="1">
        <v>143608</v>
      </c>
      <c r="AK107">
        <v>0</v>
      </c>
      <c r="AL107">
        <v>0</v>
      </c>
      <c r="AM107" s="1">
        <v>4343132.62</v>
      </c>
      <c r="AN107" s="1">
        <v>0</v>
      </c>
      <c r="AO107" s="1">
        <v>0</v>
      </c>
      <c r="AP107" s="1">
        <v>0</v>
      </c>
      <c r="AQ107" s="1" t="e">
        <f>VLOOKUP(A107,#REF!,30,0)</f>
        <v>#REF!</v>
      </c>
      <c r="AR107" s="1">
        <f t="shared" si="7"/>
        <v>5000000</v>
      </c>
      <c r="AS107">
        <v>0</v>
      </c>
      <c r="AT107">
        <v>0</v>
      </c>
      <c r="AU107">
        <v>0</v>
      </c>
      <c r="AV107">
        <v>0</v>
      </c>
      <c r="AW107">
        <v>0</v>
      </c>
    </row>
    <row r="108" spans="1:49" x14ac:dyDescent="0.25">
      <c r="A108" t="str">
        <f t="shared" si="6"/>
        <v>1.1-00-2105_21821012_2135710</v>
      </c>
      <c r="B108" t="s">
        <v>115</v>
      </c>
      <c r="C108" t="s">
        <v>408</v>
      </c>
      <c r="D108">
        <v>1</v>
      </c>
      <c r="E108" t="s">
        <v>400</v>
      </c>
      <c r="F108">
        <v>1.3</v>
      </c>
      <c r="G108" t="s">
        <v>401</v>
      </c>
      <c r="H108" t="s">
        <v>31</v>
      </c>
      <c r="I108" t="s">
        <v>402</v>
      </c>
      <c r="J108" t="s">
        <v>32</v>
      </c>
      <c r="K108" t="s">
        <v>403</v>
      </c>
      <c r="L108" t="s">
        <v>43</v>
      </c>
      <c r="M108">
        <v>8</v>
      </c>
      <c r="N108">
        <v>21</v>
      </c>
      <c r="O108" t="s">
        <v>44</v>
      </c>
      <c r="P108" t="s">
        <v>404</v>
      </c>
      <c r="Q108">
        <v>3500</v>
      </c>
      <c r="R108" t="s">
        <v>433</v>
      </c>
      <c r="S108">
        <v>3570</v>
      </c>
      <c r="T108" t="s">
        <v>406</v>
      </c>
      <c r="U108">
        <v>3571</v>
      </c>
      <c r="V108" t="s">
        <v>144</v>
      </c>
      <c r="W108">
        <v>0</v>
      </c>
      <c r="X108" t="s">
        <v>36</v>
      </c>
      <c r="Y108">
        <v>3000</v>
      </c>
      <c r="Z108" t="s">
        <v>406</v>
      </c>
      <c r="AA108" t="s">
        <v>120</v>
      </c>
      <c r="AB108" t="s">
        <v>47</v>
      </c>
      <c r="AC108" t="s">
        <v>39</v>
      </c>
      <c r="AD108" t="s">
        <v>97</v>
      </c>
      <c r="AE108" t="s">
        <v>49</v>
      </c>
      <c r="AF108" s="1">
        <v>11000000</v>
      </c>
      <c r="AG108" s="1">
        <v>11000000</v>
      </c>
      <c r="AH108" s="1">
        <v>6243345.7199999997</v>
      </c>
      <c r="AI108" s="1">
        <v>1503377.91</v>
      </c>
      <c r="AJ108" s="1">
        <v>989965.42</v>
      </c>
      <c r="AK108">
        <v>0</v>
      </c>
      <c r="AL108">
        <v>0</v>
      </c>
      <c r="AM108" s="1">
        <v>4756654.28</v>
      </c>
      <c r="AN108" s="1">
        <v>0</v>
      </c>
      <c r="AO108" s="1">
        <v>0</v>
      </c>
      <c r="AP108" s="1">
        <v>0</v>
      </c>
      <c r="AQ108" s="1" t="e">
        <f>VLOOKUP(A108,#REF!,30,0)</f>
        <v>#REF!</v>
      </c>
      <c r="AR108" s="1">
        <f t="shared" si="7"/>
        <v>11000000</v>
      </c>
      <c r="AS108">
        <v>0</v>
      </c>
      <c r="AT108">
        <v>0</v>
      </c>
      <c r="AU108">
        <v>0</v>
      </c>
      <c r="AV108">
        <v>0</v>
      </c>
      <c r="AW108">
        <v>0</v>
      </c>
    </row>
    <row r="109" spans="1:49" x14ac:dyDescent="0.25">
      <c r="A109" t="str">
        <f t="shared" si="6"/>
        <v>1.1-00-2105_21821012_2136310</v>
      </c>
      <c r="B109" t="s">
        <v>115</v>
      </c>
      <c r="C109" t="s">
        <v>408</v>
      </c>
      <c r="D109">
        <v>1</v>
      </c>
      <c r="E109" t="s">
        <v>400</v>
      </c>
      <c r="F109">
        <v>1.3</v>
      </c>
      <c r="G109" t="s">
        <v>401</v>
      </c>
      <c r="H109" t="s">
        <v>31</v>
      </c>
      <c r="I109" t="s">
        <v>402</v>
      </c>
      <c r="J109" t="s">
        <v>32</v>
      </c>
      <c r="K109" t="s">
        <v>403</v>
      </c>
      <c r="L109" t="s">
        <v>43</v>
      </c>
      <c r="M109">
        <v>8</v>
      </c>
      <c r="N109">
        <v>21</v>
      </c>
      <c r="O109" t="s">
        <v>44</v>
      </c>
      <c r="P109" t="s">
        <v>404</v>
      </c>
      <c r="Q109">
        <v>3600</v>
      </c>
      <c r="R109" t="s">
        <v>456</v>
      </c>
      <c r="S109">
        <v>3630</v>
      </c>
      <c r="T109" t="s">
        <v>406</v>
      </c>
      <c r="U109">
        <v>3631</v>
      </c>
      <c r="V109" t="s">
        <v>305</v>
      </c>
      <c r="W109">
        <v>0</v>
      </c>
      <c r="X109" t="s">
        <v>36</v>
      </c>
      <c r="Y109">
        <v>3000</v>
      </c>
      <c r="Z109" t="s">
        <v>406</v>
      </c>
      <c r="AA109" t="s">
        <v>120</v>
      </c>
      <c r="AB109" t="s">
        <v>47</v>
      </c>
      <c r="AC109" t="s">
        <v>39</v>
      </c>
      <c r="AD109" t="s">
        <v>97</v>
      </c>
      <c r="AE109" t="s">
        <v>49</v>
      </c>
      <c r="AF109" s="1">
        <v>2500000</v>
      </c>
      <c r="AG109" s="1">
        <v>2500000</v>
      </c>
      <c r="AH109" s="1">
        <v>2157247.27</v>
      </c>
      <c r="AI109">
        <v>0</v>
      </c>
      <c r="AJ109">
        <v>0</v>
      </c>
      <c r="AK109">
        <v>0</v>
      </c>
      <c r="AL109">
        <v>0</v>
      </c>
      <c r="AM109" s="1">
        <v>342752.73</v>
      </c>
      <c r="AN109" s="1">
        <v>0</v>
      </c>
      <c r="AO109" s="1">
        <v>0</v>
      </c>
      <c r="AP109" s="1">
        <v>0</v>
      </c>
      <c r="AQ109" s="1" t="e">
        <f>VLOOKUP(A109,#REF!,30,0)</f>
        <v>#REF!</v>
      </c>
      <c r="AR109" s="1">
        <f t="shared" si="7"/>
        <v>2500000</v>
      </c>
      <c r="AS109">
        <v>0</v>
      </c>
      <c r="AT109">
        <v>0</v>
      </c>
      <c r="AU109">
        <v>0</v>
      </c>
      <c r="AV109">
        <v>0</v>
      </c>
      <c r="AW109">
        <v>0</v>
      </c>
    </row>
    <row r="110" spans="1:49" x14ac:dyDescent="0.25">
      <c r="A110" t="str">
        <f t="shared" si="6"/>
        <v>1.1-00-2105_21821012_2139110</v>
      </c>
      <c r="B110" t="s">
        <v>115</v>
      </c>
      <c r="C110" t="s">
        <v>408</v>
      </c>
      <c r="D110">
        <v>1</v>
      </c>
      <c r="E110" t="s">
        <v>400</v>
      </c>
      <c r="F110">
        <v>1.3</v>
      </c>
      <c r="G110" t="s">
        <v>401</v>
      </c>
      <c r="H110" t="s">
        <v>31</v>
      </c>
      <c r="I110" t="s">
        <v>402</v>
      </c>
      <c r="J110" t="s">
        <v>32</v>
      </c>
      <c r="K110" t="s">
        <v>403</v>
      </c>
      <c r="L110" t="s">
        <v>43</v>
      </c>
      <c r="M110">
        <v>8</v>
      </c>
      <c r="N110">
        <v>21</v>
      </c>
      <c r="O110" t="s">
        <v>44</v>
      </c>
      <c r="P110" t="s">
        <v>404</v>
      </c>
      <c r="Q110">
        <v>3900</v>
      </c>
      <c r="R110" t="s">
        <v>405</v>
      </c>
      <c r="S110">
        <v>3910</v>
      </c>
      <c r="T110" t="s">
        <v>406</v>
      </c>
      <c r="U110">
        <v>3911</v>
      </c>
      <c r="V110" t="s">
        <v>306</v>
      </c>
      <c r="W110">
        <v>0</v>
      </c>
      <c r="X110" t="s">
        <v>36</v>
      </c>
      <c r="Y110">
        <v>3000</v>
      </c>
      <c r="Z110" t="s">
        <v>406</v>
      </c>
      <c r="AA110" t="s">
        <v>120</v>
      </c>
      <c r="AB110" t="s">
        <v>47</v>
      </c>
      <c r="AC110" t="s">
        <v>39</v>
      </c>
      <c r="AD110" t="s">
        <v>97</v>
      </c>
      <c r="AE110" t="s">
        <v>49</v>
      </c>
      <c r="AF110" s="1">
        <v>750000</v>
      </c>
      <c r="AG110" s="1">
        <v>750000</v>
      </c>
      <c r="AH110" s="1">
        <v>139065</v>
      </c>
      <c r="AI110" s="1">
        <v>139065</v>
      </c>
      <c r="AJ110" s="1">
        <v>139065</v>
      </c>
      <c r="AK110">
        <v>0</v>
      </c>
      <c r="AL110">
        <v>0</v>
      </c>
      <c r="AM110" s="1">
        <v>610935</v>
      </c>
      <c r="AN110" s="1">
        <v>0</v>
      </c>
      <c r="AO110" s="1">
        <v>0</v>
      </c>
      <c r="AP110" s="1">
        <v>0</v>
      </c>
      <c r="AQ110" s="1" t="e">
        <f>VLOOKUP(A110,#REF!,30,0)</f>
        <v>#REF!</v>
      </c>
      <c r="AR110" s="1">
        <f t="shared" si="7"/>
        <v>750000</v>
      </c>
      <c r="AS110">
        <v>0</v>
      </c>
      <c r="AT110">
        <v>0</v>
      </c>
      <c r="AU110">
        <v>0</v>
      </c>
      <c r="AV110">
        <v>0</v>
      </c>
      <c r="AW110">
        <v>0</v>
      </c>
    </row>
    <row r="111" spans="1:49" x14ac:dyDescent="0.25">
      <c r="A111" t="str">
        <f t="shared" si="6"/>
        <v>1.1-00-2105_21821012_2139220</v>
      </c>
      <c r="B111" t="s">
        <v>115</v>
      </c>
      <c r="C111" t="s">
        <v>408</v>
      </c>
      <c r="D111">
        <v>1</v>
      </c>
      <c r="E111" t="s">
        <v>400</v>
      </c>
      <c r="F111">
        <v>1.3</v>
      </c>
      <c r="G111" t="s">
        <v>401</v>
      </c>
      <c r="H111" t="s">
        <v>31</v>
      </c>
      <c r="I111" t="s">
        <v>402</v>
      </c>
      <c r="J111" t="s">
        <v>32</v>
      </c>
      <c r="K111" t="s">
        <v>403</v>
      </c>
      <c r="L111" t="s">
        <v>43</v>
      </c>
      <c r="M111">
        <v>8</v>
      </c>
      <c r="N111">
        <v>21</v>
      </c>
      <c r="O111" t="s">
        <v>44</v>
      </c>
      <c r="P111" t="s">
        <v>404</v>
      </c>
      <c r="Q111">
        <v>3900</v>
      </c>
      <c r="R111" t="s">
        <v>405</v>
      </c>
      <c r="S111">
        <v>3920</v>
      </c>
      <c r="T111" t="s">
        <v>406</v>
      </c>
      <c r="U111">
        <v>3922</v>
      </c>
      <c r="V111" t="s">
        <v>307</v>
      </c>
      <c r="W111">
        <v>0</v>
      </c>
      <c r="X111" t="s">
        <v>36</v>
      </c>
      <c r="Y111">
        <v>3000</v>
      </c>
      <c r="Z111" t="s">
        <v>406</v>
      </c>
      <c r="AA111" t="s">
        <v>120</v>
      </c>
      <c r="AB111" t="s">
        <v>47</v>
      </c>
      <c r="AC111" t="s">
        <v>39</v>
      </c>
      <c r="AD111" t="s">
        <v>97</v>
      </c>
      <c r="AE111" t="s">
        <v>49</v>
      </c>
      <c r="AF111" s="1">
        <v>450000</v>
      </c>
      <c r="AG111" s="1">
        <v>450000</v>
      </c>
      <c r="AH111">
        <v>0</v>
      </c>
      <c r="AI111">
        <v>0</v>
      </c>
      <c r="AJ111">
        <v>0</v>
      </c>
      <c r="AK111">
        <v>0</v>
      </c>
      <c r="AL111">
        <v>0</v>
      </c>
      <c r="AM111" s="1">
        <v>450000</v>
      </c>
      <c r="AN111" s="1">
        <v>0</v>
      </c>
      <c r="AO111" s="1">
        <v>0</v>
      </c>
      <c r="AP111" s="1">
        <v>0</v>
      </c>
      <c r="AQ111" s="1" t="e">
        <f>VLOOKUP(A111,#REF!,30,0)</f>
        <v>#REF!</v>
      </c>
      <c r="AR111" s="1">
        <f t="shared" si="7"/>
        <v>450000</v>
      </c>
      <c r="AS111">
        <v>0</v>
      </c>
      <c r="AT111">
        <v>0</v>
      </c>
      <c r="AU111">
        <v>0</v>
      </c>
      <c r="AV111">
        <v>0</v>
      </c>
      <c r="AW111">
        <v>0</v>
      </c>
    </row>
    <row r="112" spans="1:49" x14ac:dyDescent="0.25">
      <c r="A112" t="str">
        <f t="shared" si="6"/>
        <v>1.1-00-2105_21821012_2139410</v>
      </c>
      <c r="B112" t="s">
        <v>115</v>
      </c>
      <c r="C112" t="s">
        <v>408</v>
      </c>
      <c r="D112">
        <v>1</v>
      </c>
      <c r="E112" t="s">
        <v>400</v>
      </c>
      <c r="F112">
        <v>1.3</v>
      </c>
      <c r="G112" t="s">
        <v>401</v>
      </c>
      <c r="H112" t="s">
        <v>31</v>
      </c>
      <c r="I112" t="s">
        <v>402</v>
      </c>
      <c r="J112" t="s">
        <v>32</v>
      </c>
      <c r="K112" t="s">
        <v>403</v>
      </c>
      <c r="L112" t="s">
        <v>43</v>
      </c>
      <c r="M112">
        <v>8</v>
      </c>
      <c r="N112">
        <v>21</v>
      </c>
      <c r="O112" t="s">
        <v>44</v>
      </c>
      <c r="P112" t="s">
        <v>404</v>
      </c>
      <c r="Q112">
        <v>3900</v>
      </c>
      <c r="R112" t="s">
        <v>405</v>
      </c>
      <c r="S112">
        <v>3940</v>
      </c>
      <c r="T112" t="s">
        <v>406</v>
      </c>
      <c r="U112">
        <v>3941</v>
      </c>
      <c r="V112" t="s">
        <v>308</v>
      </c>
      <c r="W112">
        <v>0</v>
      </c>
      <c r="X112" t="s">
        <v>36</v>
      </c>
      <c r="Y112">
        <v>3000</v>
      </c>
      <c r="Z112" t="s">
        <v>406</v>
      </c>
      <c r="AA112" t="s">
        <v>120</v>
      </c>
      <c r="AB112" t="s">
        <v>47</v>
      </c>
      <c r="AC112" t="s">
        <v>39</v>
      </c>
      <c r="AD112" t="s">
        <v>97</v>
      </c>
      <c r="AE112" t="s">
        <v>49</v>
      </c>
      <c r="AF112" s="1">
        <v>10000000</v>
      </c>
      <c r="AG112" s="1">
        <v>10000000</v>
      </c>
      <c r="AH112">
        <v>0</v>
      </c>
      <c r="AI112">
        <v>0</v>
      </c>
      <c r="AJ112">
        <v>0</v>
      </c>
      <c r="AK112">
        <v>0</v>
      </c>
      <c r="AL112">
        <v>0</v>
      </c>
      <c r="AM112" s="1">
        <v>10000000</v>
      </c>
      <c r="AN112" s="1">
        <v>0</v>
      </c>
      <c r="AO112" s="1">
        <v>0</v>
      </c>
      <c r="AP112" s="1">
        <v>0</v>
      </c>
      <c r="AQ112" s="1" t="e">
        <f>VLOOKUP(A112,#REF!,30,0)</f>
        <v>#REF!</v>
      </c>
      <c r="AR112" s="1">
        <f t="shared" si="7"/>
        <v>10000000</v>
      </c>
      <c r="AS112">
        <v>0</v>
      </c>
      <c r="AT112">
        <v>0</v>
      </c>
      <c r="AU112">
        <v>0</v>
      </c>
      <c r="AV112">
        <v>0</v>
      </c>
      <c r="AW112">
        <v>0</v>
      </c>
    </row>
    <row r="113" spans="1:49" x14ac:dyDescent="0.25">
      <c r="A113" t="str">
        <f t="shared" si="6"/>
        <v>1.1-00-2105_21821012_2139620</v>
      </c>
      <c r="B113" t="s">
        <v>115</v>
      </c>
      <c r="C113" t="s">
        <v>408</v>
      </c>
      <c r="D113">
        <v>1</v>
      </c>
      <c r="E113" t="s">
        <v>400</v>
      </c>
      <c r="F113">
        <v>1.3</v>
      </c>
      <c r="G113" t="s">
        <v>401</v>
      </c>
      <c r="H113" t="s">
        <v>31</v>
      </c>
      <c r="I113" t="s">
        <v>402</v>
      </c>
      <c r="J113" t="s">
        <v>32</v>
      </c>
      <c r="K113" t="s">
        <v>403</v>
      </c>
      <c r="L113" t="s">
        <v>43</v>
      </c>
      <c r="M113">
        <v>8</v>
      </c>
      <c r="N113">
        <v>21</v>
      </c>
      <c r="O113" t="s">
        <v>44</v>
      </c>
      <c r="P113" t="s">
        <v>404</v>
      </c>
      <c r="Q113">
        <v>3900</v>
      </c>
      <c r="R113" t="s">
        <v>405</v>
      </c>
      <c r="S113">
        <v>396</v>
      </c>
      <c r="T113" t="s">
        <v>460</v>
      </c>
      <c r="U113">
        <v>3962</v>
      </c>
      <c r="V113" t="s">
        <v>183</v>
      </c>
      <c r="W113">
        <v>0</v>
      </c>
      <c r="X113" t="s">
        <v>36</v>
      </c>
      <c r="Y113">
        <v>3000</v>
      </c>
      <c r="Z113" t="s">
        <v>406</v>
      </c>
      <c r="AA113" t="s">
        <v>120</v>
      </c>
      <c r="AB113" t="s">
        <v>47</v>
      </c>
      <c r="AC113" t="s">
        <v>39</v>
      </c>
      <c r="AD113" t="s">
        <v>97</v>
      </c>
      <c r="AE113" t="s">
        <v>49</v>
      </c>
      <c r="AF113" s="1">
        <v>20000</v>
      </c>
      <c r="AG113" s="1">
        <v>20000</v>
      </c>
      <c r="AH113">
        <v>0</v>
      </c>
      <c r="AI113">
        <v>0</v>
      </c>
      <c r="AJ113">
        <v>0</v>
      </c>
      <c r="AK113">
        <v>0</v>
      </c>
      <c r="AL113">
        <v>0</v>
      </c>
      <c r="AM113" s="1">
        <v>20000</v>
      </c>
      <c r="AN113" s="1">
        <v>0</v>
      </c>
      <c r="AO113" s="1">
        <v>0</v>
      </c>
      <c r="AP113" s="1">
        <v>0</v>
      </c>
      <c r="AQ113" s="1" t="e">
        <f>VLOOKUP(A113,#REF!,30,0)</f>
        <v>#REF!</v>
      </c>
      <c r="AR113" s="1">
        <f t="shared" si="7"/>
        <v>20000</v>
      </c>
      <c r="AS113">
        <v>0</v>
      </c>
      <c r="AT113">
        <v>0</v>
      </c>
      <c r="AU113">
        <v>0</v>
      </c>
      <c r="AV113">
        <v>0</v>
      </c>
      <c r="AW113">
        <v>0</v>
      </c>
    </row>
    <row r="114" spans="1:49" x14ac:dyDescent="0.25">
      <c r="A114" t="str">
        <f t="shared" si="6"/>
        <v>1.6-01-2105_21822012_2112210</v>
      </c>
      <c r="B114" t="s">
        <v>50</v>
      </c>
      <c r="C114" t="s">
        <v>408</v>
      </c>
      <c r="D114">
        <v>1</v>
      </c>
      <c r="E114" t="s">
        <v>400</v>
      </c>
      <c r="F114">
        <v>1.3</v>
      </c>
      <c r="G114" t="s">
        <v>401</v>
      </c>
      <c r="H114" t="s">
        <v>31</v>
      </c>
      <c r="I114" t="s">
        <v>402</v>
      </c>
      <c r="J114" t="s">
        <v>32</v>
      </c>
      <c r="K114" t="s">
        <v>403</v>
      </c>
      <c r="L114" t="s">
        <v>43</v>
      </c>
      <c r="M114">
        <v>8</v>
      </c>
      <c r="N114">
        <v>22</v>
      </c>
      <c r="O114" t="s">
        <v>44</v>
      </c>
      <c r="P114" t="s">
        <v>404</v>
      </c>
      <c r="Q114">
        <v>1200</v>
      </c>
      <c r="R114" t="s">
        <v>411</v>
      </c>
      <c r="S114">
        <v>1220</v>
      </c>
      <c r="T114" t="s">
        <v>410</v>
      </c>
      <c r="U114">
        <v>1221</v>
      </c>
      <c r="V114" t="s">
        <v>51</v>
      </c>
      <c r="W114">
        <v>0</v>
      </c>
      <c r="X114" t="s">
        <v>36</v>
      </c>
      <c r="Y114">
        <v>1000</v>
      </c>
      <c r="Z114" t="s">
        <v>410</v>
      </c>
      <c r="AA114" t="s">
        <v>52</v>
      </c>
      <c r="AB114" t="s">
        <v>47</v>
      </c>
      <c r="AC114" t="s">
        <v>39</v>
      </c>
      <c r="AD114" t="s">
        <v>48</v>
      </c>
      <c r="AE114" t="s">
        <v>49</v>
      </c>
      <c r="AF114" s="1">
        <v>107178586.41</v>
      </c>
      <c r="AG114" s="1">
        <v>107178586.41</v>
      </c>
      <c r="AH114" s="1">
        <v>6268.3</v>
      </c>
      <c r="AI114" s="1">
        <v>6268.3</v>
      </c>
      <c r="AJ114" s="1">
        <v>6268.3</v>
      </c>
      <c r="AK114">
        <v>0</v>
      </c>
      <c r="AL114">
        <v>0</v>
      </c>
      <c r="AM114" s="1">
        <v>107172318.11</v>
      </c>
      <c r="AN114" s="1">
        <v>0</v>
      </c>
      <c r="AO114" s="1">
        <v>0</v>
      </c>
      <c r="AP114" s="1">
        <v>2322389.36</v>
      </c>
      <c r="AQ114" s="1" t="e">
        <f>VLOOKUP(A114,#REF!,30,0)</f>
        <v>#REF!</v>
      </c>
      <c r="AR114" s="1">
        <f t="shared" si="7"/>
        <v>109500975.77</v>
      </c>
      <c r="AS114">
        <v>0</v>
      </c>
      <c r="AT114">
        <v>0</v>
      </c>
      <c r="AU114">
        <v>0</v>
      </c>
      <c r="AV114">
        <v>0</v>
      </c>
      <c r="AW114">
        <v>0</v>
      </c>
    </row>
    <row r="115" spans="1:49" x14ac:dyDescent="0.25">
      <c r="A115" t="str">
        <f t="shared" si="6"/>
        <v>1.1-00-2105_21822012_2112210</v>
      </c>
      <c r="B115" t="s">
        <v>115</v>
      </c>
      <c r="C115" t="s">
        <v>408</v>
      </c>
      <c r="D115">
        <v>1</v>
      </c>
      <c r="E115" t="s">
        <v>400</v>
      </c>
      <c r="F115">
        <v>1.3</v>
      </c>
      <c r="G115" t="s">
        <v>401</v>
      </c>
      <c r="H115" t="s">
        <v>31</v>
      </c>
      <c r="I115" t="s">
        <v>402</v>
      </c>
      <c r="J115" t="s">
        <v>32</v>
      </c>
      <c r="K115" t="s">
        <v>403</v>
      </c>
      <c r="L115" t="s">
        <v>43</v>
      </c>
      <c r="M115">
        <v>8</v>
      </c>
      <c r="N115">
        <v>22</v>
      </c>
      <c r="O115" t="s">
        <v>44</v>
      </c>
      <c r="P115" t="s">
        <v>404</v>
      </c>
      <c r="Q115">
        <v>1200</v>
      </c>
      <c r="R115" t="s">
        <v>411</v>
      </c>
      <c r="S115">
        <v>1220</v>
      </c>
      <c r="T115" t="s">
        <v>410</v>
      </c>
      <c r="U115">
        <v>1221</v>
      </c>
      <c r="V115" t="s">
        <v>51</v>
      </c>
      <c r="W115">
        <v>0</v>
      </c>
      <c r="X115" t="s">
        <v>36</v>
      </c>
      <c r="Y115">
        <v>1000</v>
      </c>
      <c r="Z115" t="s">
        <v>410</v>
      </c>
      <c r="AA115" t="s">
        <v>120</v>
      </c>
      <c r="AB115" t="s">
        <v>47</v>
      </c>
      <c r="AC115" t="s">
        <v>39</v>
      </c>
      <c r="AD115" t="s">
        <v>48</v>
      </c>
      <c r="AE115" t="s">
        <v>49</v>
      </c>
      <c r="AF115" s="1">
        <v>52821413.590000004</v>
      </c>
      <c r="AG115" s="1">
        <v>52821413.590000004</v>
      </c>
      <c r="AH115" s="1">
        <v>19623904.059999999</v>
      </c>
      <c r="AI115" s="1">
        <v>19623904.059999999</v>
      </c>
      <c r="AJ115" s="1">
        <v>19623904.059999999</v>
      </c>
      <c r="AK115" s="1">
        <v>19610448.949999999</v>
      </c>
      <c r="AL115" s="1">
        <v>19610448.949999999</v>
      </c>
      <c r="AM115" s="1">
        <v>33197509.530000005</v>
      </c>
      <c r="AN115" s="1">
        <v>21985422.440000001</v>
      </c>
      <c r="AO115" s="1">
        <v>0</v>
      </c>
      <c r="AP115" s="1">
        <v>-2402018.9499999899</v>
      </c>
      <c r="AQ115" s="1" t="e">
        <f>VLOOKUP(A115,#REF!,30,0)</f>
        <v>#REF!</v>
      </c>
      <c r="AR115" s="1">
        <f t="shared" si="7"/>
        <v>28433972.20000001</v>
      </c>
      <c r="AS115">
        <v>0</v>
      </c>
      <c r="AT115">
        <v>0</v>
      </c>
      <c r="AU115">
        <v>0</v>
      </c>
      <c r="AV115">
        <v>0</v>
      </c>
      <c r="AW115">
        <v>0</v>
      </c>
    </row>
    <row r="116" spans="1:49" x14ac:dyDescent="0.25">
      <c r="A116" t="str">
        <f t="shared" si="6"/>
        <v>1.1-00-2105_21822012_2112310</v>
      </c>
      <c r="B116" t="s">
        <v>115</v>
      </c>
      <c r="C116" t="s">
        <v>408</v>
      </c>
      <c r="D116">
        <v>1</v>
      </c>
      <c r="E116" t="s">
        <v>400</v>
      </c>
      <c r="F116">
        <v>1.3</v>
      </c>
      <c r="G116" t="s">
        <v>401</v>
      </c>
      <c r="H116" t="s">
        <v>31</v>
      </c>
      <c r="I116" t="s">
        <v>402</v>
      </c>
      <c r="J116" t="s">
        <v>32</v>
      </c>
      <c r="K116" t="s">
        <v>403</v>
      </c>
      <c r="L116" t="s">
        <v>43</v>
      </c>
      <c r="M116">
        <v>8</v>
      </c>
      <c r="N116">
        <v>22</v>
      </c>
      <c r="O116" t="s">
        <v>44</v>
      </c>
      <c r="P116" t="s">
        <v>404</v>
      </c>
      <c r="Q116">
        <v>1200</v>
      </c>
      <c r="R116" t="s">
        <v>411</v>
      </c>
      <c r="S116">
        <v>1230</v>
      </c>
      <c r="T116" t="s">
        <v>410</v>
      </c>
      <c r="U116">
        <v>1231</v>
      </c>
      <c r="V116" t="s">
        <v>310</v>
      </c>
      <c r="W116">
        <v>0</v>
      </c>
      <c r="X116" t="s">
        <v>36</v>
      </c>
      <c r="Y116">
        <v>1000</v>
      </c>
      <c r="Z116" t="s">
        <v>410</v>
      </c>
      <c r="AA116" t="s">
        <v>120</v>
      </c>
      <c r="AB116" t="s">
        <v>47</v>
      </c>
      <c r="AC116" t="s">
        <v>39</v>
      </c>
      <c r="AD116" t="s">
        <v>48</v>
      </c>
      <c r="AE116" t="s">
        <v>49</v>
      </c>
      <c r="AF116" s="1">
        <v>26400</v>
      </c>
      <c r="AG116" s="1">
        <v>26400</v>
      </c>
      <c r="AH116">
        <v>0</v>
      </c>
      <c r="AI116">
        <v>0</v>
      </c>
      <c r="AJ116">
        <v>0</v>
      </c>
      <c r="AK116">
        <v>0</v>
      </c>
      <c r="AL116">
        <v>0</v>
      </c>
      <c r="AM116" s="1">
        <v>26400</v>
      </c>
      <c r="AN116" s="1">
        <v>0</v>
      </c>
      <c r="AO116" s="1">
        <v>0</v>
      </c>
      <c r="AP116" s="1">
        <v>0</v>
      </c>
      <c r="AQ116" s="1" t="e">
        <f>VLOOKUP(A116,#REF!,30,0)</f>
        <v>#REF!</v>
      </c>
      <c r="AR116" s="1">
        <f t="shared" si="7"/>
        <v>26400</v>
      </c>
      <c r="AS116">
        <v>0</v>
      </c>
      <c r="AT116">
        <v>0</v>
      </c>
      <c r="AU116">
        <v>0</v>
      </c>
      <c r="AV116">
        <v>0</v>
      </c>
      <c r="AW116">
        <v>0</v>
      </c>
    </row>
    <row r="117" spans="1:49" x14ac:dyDescent="0.25">
      <c r="A117" t="str">
        <f t="shared" si="6"/>
        <v>1.1-00-2105_21822012_2113210</v>
      </c>
      <c r="B117" t="s">
        <v>115</v>
      </c>
      <c r="C117" t="s">
        <v>408</v>
      </c>
      <c r="D117">
        <v>1</v>
      </c>
      <c r="E117" t="s">
        <v>400</v>
      </c>
      <c r="F117">
        <v>1.3</v>
      </c>
      <c r="G117" t="s">
        <v>401</v>
      </c>
      <c r="H117" t="s">
        <v>31</v>
      </c>
      <c r="I117" t="s">
        <v>402</v>
      </c>
      <c r="J117" t="s">
        <v>32</v>
      </c>
      <c r="K117" t="s">
        <v>403</v>
      </c>
      <c r="L117" t="s">
        <v>43</v>
      </c>
      <c r="M117">
        <v>8</v>
      </c>
      <c r="N117">
        <v>22</v>
      </c>
      <c r="O117" t="s">
        <v>44</v>
      </c>
      <c r="P117" t="s">
        <v>404</v>
      </c>
      <c r="Q117">
        <v>1300</v>
      </c>
      <c r="R117" t="s">
        <v>461</v>
      </c>
      <c r="S117">
        <v>1321</v>
      </c>
      <c r="T117" t="s">
        <v>410</v>
      </c>
      <c r="U117">
        <v>1321</v>
      </c>
      <c r="V117" t="s">
        <v>311</v>
      </c>
      <c r="W117">
        <v>0</v>
      </c>
      <c r="X117" t="s">
        <v>36</v>
      </c>
      <c r="Y117">
        <v>1000</v>
      </c>
      <c r="Z117" t="s">
        <v>410</v>
      </c>
      <c r="AA117" t="s">
        <v>120</v>
      </c>
      <c r="AB117" t="s">
        <v>47</v>
      </c>
      <c r="AC117" t="s">
        <v>39</v>
      </c>
      <c r="AD117" t="s">
        <v>48</v>
      </c>
      <c r="AE117" t="s">
        <v>49</v>
      </c>
      <c r="AF117" s="1">
        <v>11262915.630000001</v>
      </c>
      <c r="AG117" s="1">
        <v>11262915.630000001</v>
      </c>
      <c r="AH117" s="1">
        <v>50349.49</v>
      </c>
      <c r="AI117" s="1">
        <v>50349.49</v>
      </c>
      <c r="AJ117" s="1">
        <v>50349.49</v>
      </c>
      <c r="AK117">
        <v>0</v>
      </c>
      <c r="AL117">
        <v>0</v>
      </c>
      <c r="AM117" s="1">
        <v>11212566.140000001</v>
      </c>
      <c r="AN117" s="1">
        <v>194271.4299999997</v>
      </c>
      <c r="AO117" s="1">
        <v>0</v>
      </c>
      <c r="AP117" s="1">
        <v>582.24</v>
      </c>
      <c r="AQ117" s="1" t="e">
        <f>VLOOKUP(A117,#REF!,30,0)</f>
        <v>#REF!</v>
      </c>
      <c r="AR117" s="1">
        <f t="shared" si="7"/>
        <v>11069226.440000001</v>
      </c>
      <c r="AS117">
        <v>0</v>
      </c>
      <c r="AT117">
        <v>0</v>
      </c>
      <c r="AU117">
        <v>0</v>
      </c>
      <c r="AV117">
        <v>0</v>
      </c>
      <c r="AW117">
        <v>0</v>
      </c>
    </row>
    <row r="118" spans="1:49" x14ac:dyDescent="0.25">
      <c r="A118" t="str">
        <f t="shared" si="6"/>
        <v>1.1-00-2105_21822012_2113220</v>
      </c>
      <c r="B118" t="s">
        <v>115</v>
      </c>
      <c r="C118" t="s">
        <v>408</v>
      </c>
      <c r="D118">
        <v>1</v>
      </c>
      <c r="E118" t="s">
        <v>400</v>
      </c>
      <c r="F118">
        <v>1.3</v>
      </c>
      <c r="G118" t="s">
        <v>401</v>
      </c>
      <c r="H118" t="s">
        <v>31</v>
      </c>
      <c r="I118" t="s">
        <v>402</v>
      </c>
      <c r="J118" t="s">
        <v>32</v>
      </c>
      <c r="K118" t="s">
        <v>403</v>
      </c>
      <c r="L118" t="s">
        <v>43</v>
      </c>
      <c r="M118">
        <v>8</v>
      </c>
      <c r="N118">
        <v>22</v>
      </c>
      <c r="O118" t="s">
        <v>44</v>
      </c>
      <c r="P118" t="s">
        <v>404</v>
      </c>
      <c r="Q118">
        <v>1300</v>
      </c>
      <c r="R118" t="s">
        <v>461</v>
      </c>
      <c r="S118">
        <v>1322</v>
      </c>
      <c r="T118" t="s">
        <v>410</v>
      </c>
      <c r="U118">
        <v>1322</v>
      </c>
      <c r="V118" t="s">
        <v>312</v>
      </c>
      <c r="W118">
        <v>0</v>
      </c>
      <c r="X118" t="s">
        <v>36</v>
      </c>
      <c r="Y118">
        <v>1000</v>
      </c>
      <c r="Z118" t="s">
        <v>410</v>
      </c>
      <c r="AA118" t="s">
        <v>120</v>
      </c>
      <c r="AB118" t="s">
        <v>47</v>
      </c>
      <c r="AC118" t="s">
        <v>39</v>
      </c>
      <c r="AD118" t="s">
        <v>48</v>
      </c>
      <c r="AE118" t="s">
        <v>49</v>
      </c>
      <c r="AF118" s="1">
        <v>112665038.72</v>
      </c>
      <c r="AG118" s="1">
        <v>112665038.72</v>
      </c>
      <c r="AH118" s="1">
        <v>277810.13</v>
      </c>
      <c r="AI118" s="1">
        <v>277810.13</v>
      </c>
      <c r="AJ118" s="1">
        <v>277810.13</v>
      </c>
      <c r="AK118" s="1">
        <v>127350.6</v>
      </c>
      <c r="AL118" s="1">
        <v>127350.6</v>
      </c>
      <c r="AM118" s="1">
        <v>112387228.59</v>
      </c>
      <c r="AN118" s="1">
        <v>1942714.3199999928</v>
      </c>
      <c r="AO118" s="1">
        <v>0</v>
      </c>
      <c r="AP118" s="1">
        <v>5822.36</v>
      </c>
      <c r="AQ118" s="1" t="e">
        <f>VLOOKUP(A118,#REF!,30,0)</f>
        <v>#REF!</v>
      </c>
      <c r="AR118" s="1">
        <f t="shared" si="7"/>
        <v>110728146.76000001</v>
      </c>
      <c r="AS118">
        <v>0</v>
      </c>
      <c r="AT118">
        <v>0</v>
      </c>
      <c r="AU118">
        <v>0</v>
      </c>
      <c r="AV118">
        <v>0</v>
      </c>
      <c r="AW118">
        <v>0</v>
      </c>
    </row>
    <row r="119" spans="1:49" x14ac:dyDescent="0.25">
      <c r="A119" t="str">
        <f t="shared" si="6"/>
        <v>1.1-00-2105_21822012_2113310</v>
      </c>
      <c r="B119" t="s">
        <v>115</v>
      </c>
      <c r="C119" t="s">
        <v>408</v>
      </c>
      <c r="D119">
        <v>1</v>
      </c>
      <c r="E119" t="s">
        <v>400</v>
      </c>
      <c r="F119">
        <v>1.3</v>
      </c>
      <c r="G119" t="s">
        <v>401</v>
      </c>
      <c r="H119" t="s">
        <v>31</v>
      </c>
      <c r="I119" t="s">
        <v>402</v>
      </c>
      <c r="J119" t="s">
        <v>32</v>
      </c>
      <c r="K119" t="s">
        <v>403</v>
      </c>
      <c r="L119" t="s">
        <v>43</v>
      </c>
      <c r="M119">
        <v>8</v>
      </c>
      <c r="N119">
        <v>22</v>
      </c>
      <c r="O119" t="s">
        <v>44</v>
      </c>
      <c r="P119" t="s">
        <v>404</v>
      </c>
      <c r="Q119">
        <v>1300</v>
      </c>
      <c r="R119" t="s">
        <v>461</v>
      </c>
      <c r="S119">
        <v>1330</v>
      </c>
      <c r="T119" t="s">
        <v>410</v>
      </c>
      <c r="U119">
        <v>1331</v>
      </c>
      <c r="V119" t="s">
        <v>313</v>
      </c>
      <c r="W119">
        <v>0</v>
      </c>
      <c r="X119" t="s">
        <v>36</v>
      </c>
      <c r="Y119">
        <v>1000</v>
      </c>
      <c r="Z119" t="s">
        <v>410</v>
      </c>
      <c r="AA119" t="s">
        <v>120</v>
      </c>
      <c r="AB119" t="s">
        <v>47</v>
      </c>
      <c r="AC119" t="s">
        <v>39</v>
      </c>
      <c r="AD119" t="s">
        <v>48</v>
      </c>
      <c r="AE119" t="s">
        <v>49</v>
      </c>
      <c r="AF119" s="1">
        <v>1140000</v>
      </c>
      <c r="AG119" s="1">
        <v>1140000</v>
      </c>
      <c r="AH119" s="1">
        <v>161230.62</v>
      </c>
      <c r="AI119" s="1">
        <v>161230.62</v>
      </c>
      <c r="AJ119" s="1">
        <v>161230.62</v>
      </c>
      <c r="AK119" s="1">
        <v>161230.62</v>
      </c>
      <c r="AL119" s="1">
        <v>161230.62</v>
      </c>
      <c r="AM119" s="1">
        <v>978769.38</v>
      </c>
      <c r="AN119" s="1">
        <v>0</v>
      </c>
      <c r="AO119" s="1">
        <v>0</v>
      </c>
      <c r="AP119" s="1">
        <v>0</v>
      </c>
      <c r="AQ119" s="1" t="e">
        <f>VLOOKUP(A119,#REF!,30,0)</f>
        <v>#REF!</v>
      </c>
      <c r="AR119" s="1">
        <f t="shared" si="7"/>
        <v>1140000</v>
      </c>
      <c r="AS119">
        <v>0</v>
      </c>
      <c r="AT119">
        <v>0</v>
      </c>
      <c r="AU119">
        <v>0</v>
      </c>
      <c r="AV119">
        <v>0</v>
      </c>
      <c r="AW119">
        <v>0</v>
      </c>
    </row>
    <row r="120" spans="1:49" x14ac:dyDescent="0.25">
      <c r="A120" t="str">
        <f t="shared" si="6"/>
        <v>1.1-00-2105_21822012_2113410</v>
      </c>
      <c r="B120" t="s">
        <v>115</v>
      </c>
      <c r="C120" t="s">
        <v>408</v>
      </c>
      <c r="D120">
        <v>1</v>
      </c>
      <c r="E120" t="s">
        <v>400</v>
      </c>
      <c r="F120">
        <v>1.3</v>
      </c>
      <c r="G120" t="s">
        <v>401</v>
      </c>
      <c r="H120" t="s">
        <v>31</v>
      </c>
      <c r="I120" t="s">
        <v>402</v>
      </c>
      <c r="J120" t="s">
        <v>32</v>
      </c>
      <c r="K120" t="s">
        <v>403</v>
      </c>
      <c r="L120" t="s">
        <v>43</v>
      </c>
      <c r="M120">
        <v>8</v>
      </c>
      <c r="N120">
        <v>22</v>
      </c>
      <c r="O120" t="s">
        <v>44</v>
      </c>
      <c r="P120" t="s">
        <v>404</v>
      </c>
      <c r="Q120">
        <v>1300</v>
      </c>
      <c r="R120" t="s">
        <v>461</v>
      </c>
      <c r="S120">
        <v>134</v>
      </c>
      <c r="T120" t="s">
        <v>314</v>
      </c>
      <c r="U120">
        <v>1341</v>
      </c>
      <c r="V120" t="s">
        <v>314</v>
      </c>
      <c r="W120">
        <v>0</v>
      </c>
      <c r="X120" t="s">
        <v>36</v>
      </c>
      <c r="Y120">
        <v>1000</v>
      </c>
      <c r="Z120" t="s">
        <v>410</v>
      </c>
      <c r="AA120" t="s">
        <v>120</v>
      </c>
      <c r="AB120" t="s">
        <v>47</v>
      </c>
      <c r="AC120" t="s">
        <v>39</v>
      </c>
      <c r="AD120" t="s">
        <v>48</v>
      </c>
      <c r="AE120" t="s">
        <v>49</v>
      </c>
      <c r="AF120" s="1">
        <v>442876</v>
      </c>
      <c r="AG120" s="1">
        <v>442876</v>
      </c>
      <c r="AH120" s="1">
        <v>5188</v>
      </c>
      <c r="AI120" s="1">
        <v>5188</v>
      </c>
      <c r="AJ120" s="1">
        <v>5188</v>
      </c>
      <c r="AK120" s="1">
        <v>5188</v>
      </c>
      <c r="AL120" s="1">
        <v>5188</v>
      </c>
      <c r="AM120" s="1">
        <v>437688</v>
      </c>
      <c r="AN120" s="1">
        <v>0</v>
      </c>
      <c r="AO120" s="1">
        <v>0</v>
      </c>
      <c r="AP120" s="1">
        <v>5057124</v>
      </c>
      <c r="AQ120" s="1" t="e">
        <f>VLOOKUP(A120,#REF!,30,0)</f>
        <v>#REF!</v>
      </c>
      <c r="AR120" s="1">
        <f t="shared" si="7"/>
        <v>5500000</v>
      </c>
      <c r="AS120">
        <v>0</v>
      </c>
      <c r="AT120">
        <v>0</v>
      </c>
      <c r="AU120">
        <v>0</v>
      </c>
      <c r="AV120">
        <v>0</v>
      </c>
      <c r="AW120">
        <v>0</v>
      </c>
    </row>
    <row r="121" spans="1:49" x14ac:dyDescent="0.25">
      <c r="A121" t="str">
        <f t="shared" si="6"/>
        <v>1.1-00-2105_21822012_2114110</v>
      </c>
      <c r="B121" t="s">
        <v>115</v>
      </c>
      <c r="C121" t="s">
        <v>408</v>
      </c>
      <c r="D121">
        <v>1</v>
      </c>
      <c r="E121" t="s">
        <v>400</v>
      </c>
      <c r="F121">
        <v>1.3</v>
      </c>
      <c r="G121" t="s">
        <v>401</v>
      </c>
      <c r="H121" t="s">
        <v>31</v>
      </c>
      <c r="I121" t="s">
        <v>402</v>
      </c>
      <c r="J121" t="s">
        <v>32</v>
      </c>
      <c r="K121" t="s">
        <v>403</v>
      </c>
      <c r="L121" t="s">
        <v>43</v>
      </c>
      <c r="M121">
        <v>8</v>
      </c>
      <c r="N121">
        <v>22</v>
      </c>
      <c r="O121" t="s">
        <v>44</v>
      </c>
      <c r="P121" t="s">
        <v>404</v>
      </c>
      <c r="Q121">
        <v>1400</v>
      </c>
      <c r="R121" t="s">
        <v>462</v>
      </c>
      <c r="S121">
        <v>1410</v>
      </c>
      <c r="T121" t="s">
        <v>410</v>
      </c>
      <c r="U121">
        <v>1411</v>
      </c>
      <c r="V121" t="s">
        <v>315</v>
      </c>
      <c r="W121">
        <v>0</v>
      </c>
      <c r="X121" t="s">
        <v>36</v>
      </c>
      <c r="Y121">
        <v>1000</v>
      </c>
      <c r="Z121" t="s">
        <v>410</v>
      </c>
      <c r="AA121" t="s">
        <v>120</v>
      </c>
      <c r="AB121" t="s">
        <v>47</v>
      </c>
      <c r="AC121" t="s">
        <v>39</v>
      </c>
      <c r="AD121" t="s">
        <v>48</v>
      </c>
      <c r="AE121" t="s">
        <v>49</v>
      </c>
      <c r="AF121" s="1">
        <v>45939080.689999998</v>
      </c>
      <c r="AG121" s="1">
        <v>45939080.689999998</v>
      </c>
      <c r="AH121" s="1">
        <v>11141827.99</v>
      </c>
      <c r="AI121" s="1">
        <v>11141827.99</v>
      </c>
      <c r="AJ121" s="1">
        <v>11141827.99</v>
      </c>
      <c r="AK121" s="1">
        <v>3733992.81</v>
      </c>
      <c r="AL121" s="1">
        <v>3733992.81</v>
      </c>
      <c r="AM121" s="1">
        <v>34797252.699999996</v>
      </c>
      <c r="AN121" s="1">
        <v>0</v>
      </c>
      <c r="AO121" s="1">
        <v>0</v>
      </c>
      <c r="AP121" s="1">
        <v>12495915.200000001</v>
      </c>
      <c r="AQ121" s="1" t="e">
        <f>VLOOKUP(A121,#REF!,30,0)</f>
        <v>#REF!</v>
      </c>
      <c r="AR121" s="1">
        <f t="shared" si="7"/>
        <v>58434995.890000001</v>
      </c>
      <c r="AS121">
        <v>0</v>
      </c>
      <c r="AT121">
        <v>0</v>
      </c>
      <c r="AU121">
        <v>0</v>
      </c>
      <c r="AV121">
        <v>0</v>
      </c>
      <c r="AW121">
        <v>0</v>
      </c>
    </row>
    <row r="122" spans="1:49" x14ac:dyDescent="0.25">
      <c r="A122" t="str">
        <f t="shared" si="6"/>
        <v>1.1-00-2105_21822012_2114210</v>
      </c>
      <c r="B122" t="s">
        <v>115</v>
      </c>
      <c r="C122" t="s">
        <v>408</v>
      </c>
      <c r="D122">
        <v>1</v>
      </c>
      <c r="E122" t="s">
        <v>400</v>
      </c>
      <c r="F122">
        <v>1.3</v>
      </c>
      <c r="G122" t="s">
        <v>401</v>
      </c>
      <c r="H122" t="s">
        <v>31</v>
      </c>
      <c r="I122" t="s">
        <v>402</v>
      </c>
      <c r="J122" t="s">
        <v>32</v>
      </c>
      <c r="K122" t="s">
        <v>403</v>
      </c>
      <c r="L122" t="s">
        <v>43</v>
      </c>
      <c r="M122">
        <v>8</v>
      </c>
      <c r="N122">
        <v>22</v>
      </c>
      <c r="O122" t="s">
        <v>44</v>
      </c>
      <c r="P122" t="s">
        <v>404</v>
      </c>
      <c r="Q122">
        <v>1400</v>
      </c>
      <c r="R122" t="s">
        <v>462</v>
      </c>
      <c r="S122">
        <v>142</v>
      </c>
      <c r="T122" t="s">
        <v>463</v>
      </c>
      <c r="U122">
        <v>1421</v>
      </c>
      <c r="V122" t="s">
        <v>316</v>
      </c>
      <c r="W122">
        <v>0</v>
      </c>
      <c r="X122" t="s">
        <v>36</v>
      </c>
      <c r="Y122">
        <v>1000</v>
      </c>
      <c r="Z122" t="s">
        <v>410</v>
      </c>
      <c r="AA122" t="s">
        <v>120</v>
      </c>
      <c r="AB122" t="s">
        <v>47</v>
      </c>
      <c r="AC122" t="s">
        <v>39</v>
      </c>
      <c r="AD122" t="s">
        <v>48</v>
      </c>
      <c r="AE122" t="s">
        <v>49</v>
      </c>
      <c r="AF122" s="1">
        <v>19527897.75</v>
      </c>
      <c r="AG122" s="1">
        <v>19527897.75</v>
      </c>
      <c r="AH122" s="1">
        <v>1596359.35</v>
      </c>
      <c r="AI122" s="1">
        <v>1596359.35</v>
      </c>
      <c r="AJ122" s="1">
        <v>1596359.35</v>
      </c>
      <c r="AK122" s="1">
        <v>1596359.35</v>
      </c>
      <c r="AL122" s="1">
        <v>1596359.35</v>
      </c>
      <c r="AM122" s="1">
        <v>17931538.399999999</v>
      </c>
      <c r="AN122" s="1">
        <v>0</v>
      </c>
      <c r="AO122" s="1">
        <v>0</v>
      </c>
      <c r="AP122" s="1">
        <v>975353.50000000105</v>
      </c>
      <c r="AQ122" s="1" t="e">
        <f>VLOOKUP(A122,#REF!,30,0)</f>
        <v>#REF!</v>
      </c>
      <c r="AR122" s="1">
        <f t="shared" si="7"/>
        <v>20503251.25</v>
      </c>
      <c r="AS122">
        <v>0</v>
      </c>
      <c r="AT122">
        <v>0</v>
      </c>
      <c r="AU122">
        <v>0</v>
      </c>
      <c r="AV122">
        <v>0</v>
      </c>
      <c r="AW122">
        <v>0</v>
      </c>
    </row>
    <row r="123" spans="1:49" x14ac:dyDescent="0.25">
      <c r="A123" t="str">
        <f t="shared" si="6"/>
        <v>1.1-00-2105_21822012_2114310</v>
      </c>
      <c r="B123" t="s">
        <v>115</v>
      </c>
      <c r="C123" t="s">
        <v>408</v>
      </c>
      <c r="D123">
        <v>1</v>
      </c>
      <c r="E123" t="s">
        <v>400</v>
      </c>
      <c r="F123">
        <v>1.3</v>
      </c>
      <c r="G123" t="s">
        <v>401</v>
      </c>
      <c r="H123" t="s">
        <v>31</v>
      </c>
      <c r="I123" t="s">
        <v>402</v>
      </c>
      <c r="J123" t="s">
        <v>32</v>
      </c>
      <c r="K123" t="s">
        <v>403</v>
      </c>
      <c r="L123" t="s">
        <v>43</v>
      </c>
      <c r="M123">
        <v>8</v>
      </c>
      <c r="N123">
        <v>22</v>
      </c>
      <c r="O123" t="s">
        <v>44</v>
      </c>
      <c r="P123" t="s">
        <v>404</v>
      </c>
      <c r="Q123">
        <v>1400</v>
      </c>
      <c r="R123" t="s">
        <v>462</v>
      </c>
      <c r="S123">
        <v>1431</v>
      </c>
      <c r="T123" t="s">
        <v>410</v>
      </c>
      <c r="U123">
        <v>1431</v>
      </c>
      <c r="V123" t="s">
        <v>317</v>
      </c>
      <c r="W123">
        <v>0</v>
      </c>
      <c r="X123" t="s">
        <v>36</v>
      </c>
      <c r="Y123">
        <v>1000</v>
      </c>
      <c r="Z123" t="s">
        <v>410</v>
      </c>
      <c r="AA123" t="s">
        <v>120</v>
      </c>
      <c r="AB123" t="s">
        <v>47</v>
      </c>
      <c r="AC123" t="s">
        <v>39</v>
      </c>
      <c r="AD123" t="s">
        <v>48</v>
      </c>
      <c r="AE123" t="s">
        <v>49</v>
      </c>
      <c r="AF123" s="1">
        <v>13018598.5</v>
      </c>
      <c r="AG123" s="1">
        <v>13018598.5</v>
      </c>
      <c r="AH123" s="1">
        <v>1592953.12</v>
      </c>
      <c r="AI123" s="1">
        <v>1592953.12</v>
      </c>
      <c r="AJ123" s="1">
        <v>1592953.12</v>
      </c>
      <c r="AK123" s="1">
        <v>1592953.12</v>
      </c>
      <c r="AL123" s="1">
        <v>1592953.12</v>
      </c>
      <c r="AM123" s="1">
        <v>11425645.379999999</v>
      </c>
      <c r="AN123" s="1">
        <v>0</v>
      </c>
      <c r="AO123" s="1">
        <v>0</v>
      </c>
      <c r="AP123" s="1">
        <v>650235.67000000004</v>
      </c>
      <c r="AQ123" s="1" t="e">
        <f>VLOOKUP(A123,#REF!,30,0)</f>
        <v>#REF!</v>
      </c>
      <c r="AR123" s="1">
        <f t="shared" si="7"/>
        <v>13668834.17</v>
      </c>
      <c r="AS123">
        <v>0</v>
      </c>
      <c r="AT123">
        <v>0</v>
      </c>
      <c r="AU123">
        <v>0</v>
      </c>
      <c r="AV123">
        <v>0</v>
      </c>
      <c r="AW123">
        <v>0</v>
      </c>
    </row>
    <row r="124" spans="1:49" x14ac:dyDescent="0.25">
      <c r="A124" t="str">
        <f t="shared" si="6"/>
        <v>1.1-00-2105_21822012_2114320</v>
      </c>
      <c r="B124" t="s">
        <v>115</v>
      </c>
      <c r="C124" t="s">
        <v>408</v>
      </c>
      <c r="D124">
        <v>1</v>
      </c>
      <c r="E124" t="s">
        <v>400</v>
      </c>
      <c r="F124">
        <v>1.3</v>
      </c>
      <c r="G124" t="s">
        <v>401</v>
      </c>
      <c r="H124" t="s">
        <v>31</v>
      </c>
      <c r="I124" t="s">
        <v>402</v>
      </c>
      <c r="J124" t="s">
        <v>32</v>
      </c>
      <c r="K124" t="s">
        <v>403</v>
      </c>
      <c r="L124" t="s">
        <v>43</v>
      </c>
      <c r="M124">
        <v>8</v>
      </c>
      <c r="N124">
        <v>22</v>
      </c>
      <c r="O124" t="s">
        <v>44</v>
      </c>
      <c r="P124" t="s">
        <v>404</v>
      </c>
      <c r="Q124">
        <v>1400</v>
      </c>
      <c r="R124" t="s">
        <v>462</v>
      </c>
      <c r="S124">
        <v>1432</v>
      </c>
      <c r="T124" t="s">
        <v>410</v>
      </c>
      <c r="U124">
        <v>1432</v>
      </c>
      <c r="V124" t="s">
        <v>318</v>
      </c>
      <c r="W124">
        <v>0</v>
      </c>
      <c r="X124" t="s">
        <v>36</v>
      </c>
      <c r="Y124">
        <v>1000</v>
      </c>
      <c r="Z124" t="s">
        <v>410</v>
      </c>
      <c r="AA124" t="s">
        <v>120</v>
      </c>
      <c r="AB124" t="s">
        <v>47</v>
      </c>
      <c r="AC124" t="s">
        <v>39</v>
      </c>
      <c r="AD124" t="s">
        <v>48</v>
      </c>
      <c r="AE124" t="s">
        <v>49</v>
      </c>
      <c r="AF124" s="1">
        <v>113912736.90000001</v>
      </c>
      <c r="AG124" s="1">
        <v>113912736.90000001</v>
      </c>
      <c r="AH124" s="1">
        <v>14726834.779999999</v>
      </c>
      <c r="AI124" s="1">
        <v>14726834.779999999</v>
      </c>
      <c r="AJ124" s="1">
        <v>14726834.779999999</v>
      </c>
      <c r="AK124" s="1">
        <v>14726834.779999999</v>
      </c>
      <c r="AL124" s="1">
        <v>14726834.779999999</v>
      </c>
      <c r="AM124" s="1">
        <v>99185902.120000005</v>
      </c>
      <c r="AN124" s="1">
        <v>0</v>
      </c>
      <c r="AO124" s="1">
        <v>0</v>
      </c>
      <c r="AP124" s="1">
        <v>5689562.049999997</v>
      </c>
      <c r="AQ124" s="1" t="e">
        <f>VLOOKUP(A124,#REF!,30,0)</f>
        <v>#REF!</v>
      </c>
      <c r="AR124" s="1">
        <f t="shared" si="7"/>
        <v>119602298.95</v>
      </c>
      <c r="AS124">
        <v>0</v>
      </c>
      <c r="AT124">
        <v>0</v>
      </c>
      <c r="AU124">
        <v>0</v>
      </c>
      <c r="AV124">
        <v>0</v>
      </c>
      <c r="AW124">
        <v>0</v>
      </c>
    </row>
    <row r="125" spans="1:49" x14ac:dyDescent="0.25">
      <c r="A125" t="str">
        <f t="shared" si="6"/>
        <v>1.1-00-2105_21822012_2114410</v>
      </c>
      <c r="B125" t="s">
        <v>115</v>
      </c>
      <c r="C125" t="s">
        <v>408</v>
      </c>
      <c r="D125">
        <v>1</v>
      </c>
      <c r="E125" t="s">
        <v>400</v>
      </c>
      <c r="F125">
        <v>1.3</v>
      </c>
      <c r="G125" t="s">
        <v>401</v>
      </c>
      <c r="H125" t="s">
        <v>31</v>
      </c>
      <c r="I125" t="s">
        <v>402</v>
      </c>
      <c r="J125" t="s">
        <v>32</v>
      </c>
      <c r="K125" t="s">
        <v>403</v>
      </c>
      <c r="L125" t="s">
        <v>43</v>
      </c>
      <c r="M125">
        <v>8</v>
      </c>
      <c r="N125">
        <v>22</v>
      </c>
      <c r="O125" t="s">
        <v>44</v>
      </c>
      <c r="P125" t="s">
        <v>404</v>
      </c>
      <c r="Q125">
        <v>1400</v>
      </c>
      <c r="R125" t="s">
        <v>462</v>
      </c>
      <c r="S125">
        <v>1440</v>
      </c>
      <c r="T125" t="s">
        <v>410</v>
      </c>
      <c r="U125">
        <v>1441</v>
      </c>
      <c r="V125" t="s">
        <v>319</v>
      </c>
      <c r="W125">
        <v>0</v>
      </c>
      <c r="X125" t="s">
        <v>36</v>
      </c>
      <c r="Y125">
        <v>1000</v>
      </c>
      <c r="Z125" t="s">
        <v>410</v>
      </c>
      <c r="AA125" t="s">
        <v>120</v>
      </c>
      <c r="AB125" t="s">
        <v>47</v>
      </c>
      <c r="AC125" t="s">
        <v>39</v>
      </c>
      <c r="AD125" t="s">
        <v>48</v>
      </c>
      <c r="AE125" t="s">
        <v>49</v>
      </c>
      <c r="AF125" s="1">
        <v>8000000</v>
      </c>
      <c r="AG125" s="1">
        <v>8000000</v>
      </c>
      <c r="AH125" s="1">
        <v>2960009.33</v>
      </c>
      <c r="AI125" s="1">
        <v>2960009.33</v>
      </c>
      <c r="AJ125">
        <v>0</v>
      </c>
      <c r="AK125">
        <v>0</v>
      </c>
      <c r="AL125">
        <v>0</v>
      </c>
      <c r="AM125" s="1">
        <v>5039990.67</v>
      </c>
      <c r="AN125" s="1">
        <v>0</v>
      </c>
      <c r="AO125" s="1">
        <v>0</v>
      </c>
      <c r="AP125" s="1">
        <v>0</v>
      </c>
      <c r="AQ125" s="1" t="e">
        <f>VLOOKUP(A125,#REF!,30,0)</f>
        <v>#REF!</v>
      </c>
      <c r="AR125" s="1">
        <f t="shared" si="7"/>
        <v>8000000</v>
      </c>
      <c r="AS125">
        <v>0</v>
      </c>
      <c r="AT125">
        <v>0</v>
      </c>
      <c r="AU125">
        <v>0</v>
      </c>
      <c r="AV125">
        <v>0</v>
      </c>
      <c r="AW125">
        <v>0</v>
      </c>
    </row>
    <row r="126" spans="1:49" x14ac:dyDescent="0.25">
      <c r="A126" t="str">
        <f t="shared" si="6"/>
        <v>1.1-00-2105_21822012_2115210</v>
      </c>
      <c r="B126" t="s">
        <v>115</v>
      </c>
      <c r="C126" t="s">
        <v>408</v>
      </c>
      <c r="D126">
        <v>1</v>
      </c>
      <c r="E126" t="s">
        <v>400</v>
      </c>
      <c r="F126">
        <v>1.3</v>
      </c>
      <c r="G126" t="s">
        <v>401</v>
      </c>
      <c r="H126" t="s">
        <v>31</v>
      </c>
      <c r="I126" t="s">
        <v>402</v>
      </c>
      <c r="J126" t="s">
        <v>32</v>
      </c>
      <c r="K126" t="s">
        <v>403</v>
      </c>
      <c r="L126" t="s">
        <v>43</v>
      </c>
      <c r="M126">
        <v>8</v>
      </c>
      <c r="N126">
        <v>22</v>
      </c>
      <c r="O126" t="s">
        <v>44</v>
      </c>
      <c r="P126" t="s">
        <v>404</v>
      </c>
      <c r="Q126">
        <v>1500</v>
      </c>
      <c r="R126" t="s">
        <v>464</v>
      </c>
      <c r="S126">
        <v>1520</v>
      </c>
      <c r="T126" t="s">
        <v>410</v>
      </c>
      <c r="U126">
        <v>1521</v>
      </c>
      <c r="V126" t="s">
        <v>320</v>
      </c>
      <c r="W126">
        <v>0</v>
      </c>
      <c r="X126" t="s">
        <v>36</v>
      </c>
      <c r="Y126">
        <v>1000</v>
      </c>
      <c r="Z126" t="s">
        <v>410</v>
      </c>
      <c r="AA126" t="s">
        <v>120</v>
      </c>
      <c r="AB126" t="s">
        <v>47</v>
      </c>
      <c r="AC126" t="s">
        <v>39</v>
      </c>
      <c r="AD126" t="s">
        <v>48</v>
      </c>
      <c r="AE126" t="s">
        <v>49</v>
      </c>
      <c r="AF126" s="1">
        <v>1000000</v>
      </c>
      <c r="AG126" s="1">
        <v>1000000</v>
      </c>
      <c r="AH126">
        <v>0</v>
      </c>
      <c r="AI126">
        <v>0</v>
      </c>
      <c r="AJ126">
        <v>0</v>
      </c>
      <c r="AK126">
        <v>0</v>
      </c>
      <c r="AL126">
        <v>0</v>
      </c>
      <c r="AM126" s="1">
        <v>1000000</v>
      </c>
      <c r="AN126" s="1">
        <v>0</v>
      </c>
      <c r="AO126" s="1">
        <v>0</v>
      </c>
      <c r="AP126" s="1">
        <v>0</v>
      </c>
      <c r="AQ126" s="1" t="e">
        <f>VLOOKUP(A126,#REF!,30,0)</f>
        <v>#REF!</v>
      </c>
      <c r="AR126" s="1">
        <f t="shared" si="7"/>
        <v>1000000</v>
      </c>
      <c r="AS126">
        <v>0</v>
      </c>
      <c r="AT126">
        <v>0</v>
      </c>
      <c r="AU126">
        <v>0</v>
      </c>
      <c r="AV126">
        <v>0</v>
      </c>
      <c r="AW126">
        <v>0</v>
      </c>
    </row>
    <row r="127" spans="1:49" x14ac:dyDescent="0.25">
      <c r="A127" t="str">
        <f t="shared" si="6"/>
        <v>1.1-00-2105_21822012_2115910</v>
      </c>
      <c r="B127" t="s">
        <v>115</v>
      </c>
      <c r="C127" t="s">
        <v>408</v>
      </c>
      <c r="D127">
        <v>1</v>
      </c>
      <c r="E127" t="s">
        <v>400</v>
      </c>
      <c r="F127">
        <v>1.3</v>
      </c>
      <c r="G127" t="s">
        <v>401</v>
      </c>
      <c r="H127" t="s">
        <v>31</v>
      </c>
      <c r="I127" t="s">
        <v>402</v>
      </c>
      <c r="J127" t="s">
        <v>32</v>
      </c>
      <c r="K127" t="s">
        <v>403</v>
      </c>
      <c r="L127" t="s">
        <v>43</v>
      </c>
      <c r="M127">
        <v>8</v>
      </c>
      <c r="N127">
        <v>22</v>
      </c>
      <c r="O127" t="s">
        <v>44</v>
      </c>
      <c r="P127" t="s">
        <v>404</v>
      </c>
      <c r="Q127">
        <v>1500</v>
      </c>
      <c r="R127" t="s">
        <v>464</v>
      </c>
      <c r="S127">
        <v>1590</v>
      </c>
      <c r="T127" t="s">
        <v>410</v>
      </c>
      <c r="U127">
        <v>1591</v>
      </c>
      <c r="V127" t="s">
        <v>321</v>
      </c>
      <c r="W127">
        <v>0</v>
      </c>
      <c r="X127" t="s">
        <v>36</v>
      </c>
      <c r="Y127">
        <v>1000</v>
      </c>
      <c r="Z127" t="s">
        <v>410</v>
      </c>
      <c r="AA127" t="s">
        <v>120</v>
      </c>
      <c r="AB127" t="s">
        <v>47</v>
      </c>
      <c r="AC127" t="s">
        <v>39</v>
      </c>
      <c r="AD127" t="s">
        <v>48</v>
      </c>
      <c r="AE127" t="s">
        <v>49</v>
      </c>
      <c r="AF127" s="1">
        <v>88677125.409999996</v>
      </c>
      <c r="AG127" s="1">
        <v>88677125.409999996</v>
      </c>
      <c r="AH127" s="1">
        <v>53335282.609999999</v>
      </c>
      <c r="AI127" s="1">
        <v>53335282.609999999</v>
      </c>
      <c r="AJ127" s="1">
        <v>7705282.6100000003</v>
      </c>
      <c r="AK127" s="1">
        <v>7697008.2800000003</v>
      </c>
      <c r="AL127" s="1">
        <v>7697008.2800000003</v>
      </c>
      <c r="AM127" s="1">
        <v>35341842.799999997</v>
      </c>
      <c r="AN127" s="1">
        <v>4764583.7699999958</v>
      </c>
      <c r="AO127" s="1">
        <v>0</v>
      </c>
      <c r="AP127" s="1">
        <v>22720.2</v>
      </c>
      <c r="AQ127" s="1" t="e">
        <f>VLOOKUP(A127,#REF!,30,0)</f>
        <v>#REF!</v>
      </c>
      <c r="AR127" s="1">
        <f t="shared" si="7"/>
        <v>83935261.840000004</v>
      </c>
      <c r="AS127">
        <v>0</v>
      </c>
      <c r="AT127">
        <v>0</v>
      </c>
      <c r="AU127">
        <v>0</v>
      </c>
      <c r="AV127">
        <v>0</v>
      </c>
      <c r="AW127">
        <v>0</v>
      </c>
    </row>
    <row r="128" spans="1:49" x14ac:dyDescent="0.25">
      <c r="A128" t="str">
        <f t="shared" si="6"/>
        <v>1.1-00-2105_21822012_2116110</v>
      </c>
      <c r="B128" t="s">
        <v>115</v>
      </c>
      <c r="C128" t="s">
        <v>408</v>
      </c>
      <c r="D128">
        <v>1</v>
      </c>
      <c r="E128" t="s">
        <v>400</v>
      </c>
      <c r="F128">
        <v>1.3</v>
      </c>
      <c r="G128" t="s">
        <v>401</v>
      </c>
      <c r="H128" t="s">
        <v>31</v>
      </c>
      <c r="I128" t="s">
        <v>402</v>
      </c>
      <c r="J128" t="s">
        <v>32</v>
      </c>
      <c r="K128" t="s">
        <v>403</v>
      </c>
      <c r="L128" t="s">
        <v>43</v>
      </c>
      <c r="M128">
        <v>8</v>
      </c>
      <c r="N128">
        <v>22</v>
      </c>
      <c r="O128" t="s">
        <v>44</v>
      </c>
      <c r="P128" t="s">
        <v>404</v>
      </c>
      <c r="Q128">
        <v>1600</v>
      </c>
      <c r="R128" t="s">
        <v>465</v>
      </c>
      <c r="S128">
        <v>1610</v>
      </c>
      <c r="T128" t="s">
        <v>410</v>
      </c>
      <c r="U128">
        <v>1611</v>
      </c>
      <c r="V128" t="s">
        <v>322</v>
      </c>
      <c r="W128">
        <v>0</v>
      </c>
      <c r="X128" t="s">
        <v>36</v>
      </c>
      <c r="Y128">
        <v>1000</v>
      </c>
      <c r="Z128" t="s">
        <v>410</v>
      </c>
      <c r="AA128" t="s">
        <v>120</v>
      </c>
      <c r="AB128" t="s">
        <v>47</v>
      </c>
      <c r="AC128" t="s">
        <v>39</v>
      </c>
      <c r="AD128" t="s">
        <v>48</v>
      </c>
      <c r="AE128" t="s">
        <v>49</v>
      </c>
      <c r="AF128" s="1">
        <v>5000000</v>
      </c>
      <c r="AG128" s="1">
        <v>5000000</v>
      </c>
      <c r="AH128">
        <v>0</v>
      </c>
      <c r="AI128">
        <v>0</v>
      </c>
      <c r="AJ128">
        <v>0</v>
      </c>
      <c r="AK128">
        <v>0</v>
      </c>
      <c r="AL128">
        <v>0</v>
      </c>
      <c r="AM128" s="1">
        <v>5000000</v>
      </c>
      <c r="AN128" s="1">
        <v>0</v>
      </c>
      <c r="AO128" s="1">
        <v>28886991.960000001</v>
      </c>
      <c r="AP128" s="1">
        <v>13113008.039999999</v>
      </c>
      <c r="AQ128" s="1" t="e">
        <f>VLOOKUP(A128,#REF!,30,0)</f>
        <v>#REF!</v>
      </c>
      <c r="AR128" s="1">
        <f t="shared" si="7"/>
        <v>47000000</v>
      </c>
      <c r="AS128">
        <v>0</v>
      </c>
      <c r="AT128">
        <v>0</v>
      </c>
      <c r="AU128">
        <v>0</v>
      </c>
      <c r="AV128">
        <v>0</v>
      </c>
      <c r="AW128">
        <v>0</v>
      </c>
    </row>
    <row r="129" spans="1:49" x14ac:dyDescent="0.25">
      <c r="A129" t="str">
        <f t="shared" si="6"/>
        <v>1.6-02-2105_21822012_2117110</v>
      </c>
      <c r="B129" t="s">
        <v>53</v>
      </c>
      <c r="C129" t="s">
        <v>399</v>
      </c>
      <c r="D129">
        <v>1</v>
      </c>
      <c r="E129" t="s">
        <v>400</v>
      </c>
      <c r="F129">
        <v>1.3</v>
      </c>
      <c r="G129" t="s">
        <v>401</v>
      </c>
      <c r="H129" t="s">
        <v>31</v>
      </c>
      <c r="I129" t="s">
        <v>402</v>
      </c>
      <c r="J129" t="s">
        <v>32</v>
      </c>
      <c r="K129" t="s">
        <v>403</v>
      </c>
      <c r="L129" t="s">
        <v>43</v>
      </c>
      <c r="M129">
        <v>8</v>
      </c>
      <c r="N129">
        <v>22</v>
      </c>
      <c r="O129" t="s">
        <v>44</v>
      </c>
      <c r="P129" t="s">
        <v>404</v>
      </c>
      <c r="Q129">
        <v>1700</v>
      </c>
      <c r="R129" t="s">
        <v>412</v>
      </c>
      <c r="S129">
        <v>171</v>
      </c>
      <c r="T129" t="s">
        <v>54</v>
      </c>
      <c r="U129">
        <v>1711</v>
      </c>
      <c r="V129" t="s">
        <v>54</v>
      </c>
      <c r="W129">
        <v>0</v>
      </c>
      <c r="X129" t="s">
        <v>36</v>
      </c>
      <c r="Y129">
        <v>1000</v>
      </c>
      <c r="Z129" t="s">
        <v>410</v>
      </c>
      <c r="AA129" t="s">
        <v>55</v>
      </c>
      <c r="AB129" t="s">
        <v>47</v>
      </c>
      <c r="AC129" t="s">
        <v>39</v>
      </c>
      <c r="AD129" t="s">
        <v>48</v>
      </c>
      <c r="AE129" t="s">
        <v>49</v>
      </c>
      <c r="AF129">
        <v>0</v>
      </c>
      <c r="AG129">
        <v>0</v>
      </c>
      <c r="AH129" s="1">
        <v>1214625.5</v>
      </c>
      <c r="AI129" s="1">
        <v>1214625.5</v>
      </c>
      <c r="AJ129" s="1">
        <v>1214625.5</v>
      </c>
      <c r="AK129" s="1">
        <v>1214625.5</v>
      </c>
      <c r="AL129" s="1">
        <v>1214625.5</v>
      </c>
      <c r="AM129" s="1">
        <v>-1214625.5</v>
      </c>
      <c r="AN129" s="1">
        <v>0</v>
      </c>
      <c r="AO129" s="1">
        <v>0</v>
      </c>
      <c r="AP129" s="1">
        <v>0</v>
      </c>
      <c r="AQ129" s="1" t="e">
        <f>VLOOKUP(A129,#REF!,30,0)</f>
        <v>#REF!</v>
      </c>
      <c r="AR129" s="1">
        <f t="shared" si="7"/>
        <v>0</v>
      </c>
      <c r="AS129">
        <v>0</v>
      </c>
      <c r="AT129">
        <v>0</v>
      </c>
      <c r="AU129">
        <v>0</v>
      </c>
      <c r="AV129">
        <v>0</v>
      </c>
      <c r="AW129">
        <v>0</v>
      </c>
    </row>
    <row r="130" spans="1:49" x14ac:dyDescent="0.25">
      <c r="A130" t="str">
        <f t="shared" ref="A130" si="8">+CONCATENATE(B130,L130,M130,N130,O130,U130,W130)</f>
        <v>1.1-00-2105_21822012_2121110</v>
      </c>
      <c r="B130" t="s">
        <v>115</v>
      </c>
      <c r="C130" t="s">
        <v>408</v>
      </c>
      <c r="D130">
        <v>1</v>
      </c>
      <c r="E130" t="s">
        <v>400</v>
      </c>
      <c r="F130">
        <v>1.3</v>
      </c>
      <c r="G130" t="s">
        <v>401</v>
      </c>
      <c r="H130" t="s">
        <v>31</v>
      </c>
      <c r="I130" t="s">
        <v>402</v>
      </c>
      <c r="J130" t="s">
        <v>32</v>
      </c>
      <c r="K130" t="s">
        <v>403</v>
      </c>
      <c r="L130" t="s">
        <v>43</v>
      </c>
      <c r="M130">
        <v>8</v>
      </c>
      <c r="N130">
        <v>22</v>
      </c>
      <c r="O130" t="s">
        <v>44</v>
      </c>
      <c r="P130" t="s">
        <v>404</v>
      </c>
      <c r="Q130">
        <v>2100</v>
      </c>
      <c r="R130" t="s">
        <v>441</v>
      </c>
      <c r="S130">
        <v>2110</v>
      </c>
      <c r="T130" t="s">
        <v>425</v>
      </c>
      <c r="U130">
        <v>2111</v>
      </c>
      <c r="V130" t="s">
        <v>137</v>
      </c>
      <c r="W130">
        <v>0</v>
      </c>
      <c r="X130" t="s">
        <v>36</v>
      </c>
      <c r="Y130">
        <v>2000</v>
      </c>
      <c r="Z130" t="s">
        <v>425</v>
      </c>
      <c r="AA130" t="s">
        <v>120</v>
      </c>
      <c r="AB130" t="s">
        <v>47</v>
      </c>
      <c r="AC130" t="s">
        <v>39</v>
      </c>
      <c r="AD130" t="s">
        <v>48</v>
      </c>
      <c r="AE130" t="s">
        <v>49</v>
      </c>
      <c r="AF130" s="1">
        <v>1300000</v>
      </c>
      <c r="AG130" s="1">
        <v>1300000</v>
      </c>
      <c r="AH130" s="1">
        <v>682838.59</v>
      </c>
      <c r="AI130" s="1">
        <v>641078.59</v>
      </c>
      <c r="AJ130" s="1">
        <v>29705.4</v>
      </c>
      <c r="AK130">
        <v>0</v>
      </c>
      <c r="AL130">
        <v>0</v>
      </c>
      <c r="AM130" s="1">
        <v>617161.41</v>
      </c>
      <c r="AN130" s="1">
        <v>0</v>
      </c>
      <c r="AO130" s="1">
        <v>0</v>
      </c>
      <c r="AP130" s="1">
        <v>0</v>
      </c>
      <c r="AQ130" s="1" t="e">
        <f>VLOOKUP(A130,#REF!,30,0)</f>
        <v>#REF!</v>
      </c>
      <c r="AR130" s="1">
        <f t="shared" ref="AR130" si="9">AF130-AN130+AO130+AP130</f>
        <v>1300000</v>
      </c>
      <c r="AS130">
        <v>0</v>
      </c>
      <c r="AT130">
        <v>0</v>
      </c>
      <c r="AU130">
        <v>0</v>
      </c>
      <c r="AV130">
        <v>0</v>
      </c>
      <c r="AW130">
        <v>0</v>
      </c>
    </row>
    <row r="131" spans="1:49" x14ac:dyDescent="0.25">
      <c r="A131" t="str">
        <f t="shared" ref="A131:A194" si="10">+CONCATENATE(B131,L131,M131,N131,O131,U131,W131)</f>
        <v>1.1-00-2105_21822012_2132910</v>
      </c>
      <c r="B131" t="s">
        <v>115</v>
      </c>
      <c r="C131" t="s">
        <v>408</v>
      </c>
      <c r="D131">
        <v>1</v>
      </c>
      <c r="E131" t="s">
        <v>400</v>
      </c>
      <c r="F131">
        <v>1.3</v>
      </c>
      <c r="G131" t="s">
        <v>401</v>
      </c>
      <c r="H131" t="s">
        <v>31</v>
      </c>
      <c r="I131" t="s">
        <v>402</v>
      </c>
      <c r="J131" t="s">
        <v>32</v>
      </c>
      <c r="K131" t="s">
        <v>403</v>
      </c>
      <c r="L131" t="s">
        <v>43</v>
      </c>
      <c r="M131">
        <v>8</v>
      </c>
      <c r="N131">
        <v>22</v>
      </c>
      <c r="O131" t="s">
        <v>44</v>
      </c>
      <c r="P131" t="s">
        <v>404</v>
      </c>
      <c r="Q131">
        <v>3200</v>
      </c>
      <c r="R131" t="s">
        <v>426</v>
      </c>
      <c r="S131">
        <v>3290</v>
      </c>
      <c r="T131" t="s">
        <v>406</v>
      </c>
      <c r="U131">
        <v>3291</v>
      </c>
      <c r="V131" t="s">
        <v>143</v>
      </c>
      <c r="W131">
        <v>0</v>
      </c>
      <c r="X131" t="s">
        <v>36</v>
      </c>
      <c r="Y131">
        <v>3000</v>
      </c>
      <c r="Z131" t="s">
        <v>406</v>
      </c>
      <c r="AA131" t="s">
        <v>120</v>
      </c>
      <c r="AB131" t="s">
        <v>47</v>
      </c>
      <c r="AC131" t="s">
        <v>39</v>
      </c>
      <c r="AD131" t="s">
        <v>48</v>
      </c>
      <c r="AE131" t="s">
        <v>49</v>
      </c>
      <c r="AF131" s="1">
        <v>100000</v>
      </c>
      <c r="AG131" s="1">
        <v>100000</v>
      </c>
      <c r="AH131">
        <v>0</v>
      </c>
      <c r="AI131">
        <v>0</v>
      </c>
      <c r="AJ131">
        <v>0</v>
      </c>
      <c r="AK131">
        <v>0</v>
      </c>
      <c r="AL131">
        <v>0</v>
      </c>
      <c r="AM131" s="1">
        <v>100000</v>
      </c>
      <c r="AN131" s="1">
        <v>0</v>
      </c>
      <c r="AO131" s="1">
        <v>0</v>
      </c>
      <c r="AP131" s="1">
        <v>0</v>
      </c>
      <c r="AQ131" s="1" t="e">
        <f>VLOOKUP(A131,#REF!,30,0)</f>
        <v>#REF!</v>
      </c>
      <c r="AR131" s="1">
        <f t="shared" ref="AR131:AR194" si="11">AF131-AN131+AO131+AP131</f>
        <v>100000</v>
      </c>
      <c r="AS131">
        <v>0</v>
      </c>
      <c r="AT131">
        <v>0</v>
      </c>
      <c r="AU131">
        <v>0</v>
      </c>
      <c r="AV131">
        <v>0</v>
      </c>
      <c r="AW131">
        <v>0</v>
      </c>
    </row>
    <row r="132" spans="1:49" x14ac:dyDescent="0.25">
      <c r="A132" t="str">
        <f t="shared" si="10"/>
        <v>1.1-00-2102_21612008_2121110</v>
      </c>
      <c r="B132" t="s">
        <v>115</v>
      </c>
      <c r="C132" t="s">
        <v>408</v>
      </c>
      <c r="D132">
        <v>1</v>
      </c>
      <c r="E132" t="s">
        <v>400</v>
      </c>
      <c r="F132">
        <v>1.7</v>
      </c>
      <c r="G132" t="s">
        <v>427</v>
      </c>
      <c r="H132" t="s">
        <v>57</v>
      </c>
      <c r="I132" t="s">
        <v>428</v>
      </c>
      <c r="J132" t="s">
        <v>58</v>
      </c>
      <c r="K132" t="s">
        <v>429</v>
      </c>
      <c r="L132" t="s">
        <v>59</v>
      </c>
      <c r="M132">
        <v>6</v>
      </c>
      <c r="N132">
        <v>12</v>
      </c>
      <c r="O132" t="s">
        <v>60</v>
      </c>
      <c r="P132" t="s">
        <v>404</v>
      </c>
      <c r="Q132">
        <v>2100</v>
      </c>
      <c r="R132" t="s">
        <v>441</v>
      </c>
      <c r="S132">
        <v>2110</v>
      </c>
      <c r="T132" t="s">
        <v>425</v>
      </c>
      <c r="U132">
        <v>2111</v>
      </c>
      <c r="V132" t="s">
        <v>137</v>
      </c>
      <c r="W132">
        <v>0</v>
      </c>
      <c r="X132" t="s">
        <v>36</v>
      </c>
      <c r="Y132">
        <v>2000</v>
      </c>
      <c r="Z132" t="s">
        <v>425</v>
      </c>
      <c r="AA132" t="s">
        <v>120</v>
      </c>
      <c r="AB132" t="s">
        <v>63</v>
      </c>
      <c r="AC132" t="s">
        <v>64</v>
      </c>
      <c r="AD132" t="s">
        <v>138</v>
      </c>
      <c r="AE132" t="s">
        <v>66</v>
      </c>
      <c r="AF132" s="1">
        <v>5000</v>
      </c>
      <c r="AG132" s="1">
        <v>5000</v>
      </c>
      <c r="AH132">
        <v>0</v>
      </c>
      <c r="AI132">
        <v>0</v>
      </c>
      <c r="AJ132">
        <v>0</v>
      </c>
      <c r="AK132">
        <v>0</v>
      </c>
      <c r="AL132">
        <v>0</v>
      </c>
      <c r="AM132" s="1">
        <v>5000</v>
      </c>
      <c r="AN132" s="1">
        <v>0</v>
      </c>
      <c r="AO132" s="1">
        <v>0</v>
      </c>
      <c r="AP132" s="1">
        <v>0</v>
      </c>
      <c r="AQ132" s="1" t="e">
        <f>VLOOKUP(A132,#REF!,30,0)</f>
        <v>#REF!</v>
      </c>
      <c r="AR132" s="1">
        <f t="shared" si="11"/>
        <v>5000</v>
      </c>
      <c r="AS132">
        <v>0</v>
      </c>
      <c r="AT132">
        <v>0</v>
      </c>
      <c r="AU132">
        <v>0</v>
      </c>
      <c r="AV132">
        <v>0</v>
      </c>
      <c r="AW132">
        <v>0</v>
      </c>
    </row>
    <row r="133" spans="1:49" x14ac:dyDescent="0.25">
      <c r="A133" t="str">
        <f t="shared" si="10"/>
        <v>1.1-00-2102_21612008_2122110</v>
      </c>
      <c r="B133" t="s">
        <v>115</v>
      </c>
      <c r="C133" t="s">
        <v>408</v>
      </c>
      <c r="D133">
        <v>1</v>
      </c>
      <c r="E133" t="s">
        <v>400</v>
      </c>
      <c r="F133">
        <v>1.7</v>
      </c>
      <c r="G133" t="s">
        <v>427</v>
      </c>
      <c r="H133" t="s">
        <v>57</v>
      </c>
      <c r="I133" t="s">
        <v>428</v>
      </c>
      <c r="J133" t="s">
        <v>58</v>
      </c>
      <c r="K133" t="s">
        <v>429</v>
      </c>
      <c r="L133" t="s">
        <v>59</v>
      </c>
      <c r="M133">
        <v>6</v>
      </c>
      <c r="N133">
        <v>12</v>
      </c>
      <c r="O133" t="s">
        <v>60</v>
      </c>
      <c r="P133" t="s">
        <v>404</v>
      </c>
      <c r="Q133">
        <v>2200</v>
      </c>
      <c r="R133" t="s">
        <v>446</v>
      </c>
      <c r="S133">
        <v>2210</v>
      </c>
      <c r="T133" t="s">
        <v>425</v>
      </c>
      <c r="U133">
        <v>2211</v>
      </c>
      <c r="V133" t="s">
        <v>139</v>
      </c>
      <c r="W133">
        <v>0</v>
      </c>
      <c r="X133" t="s">
        <v>36</v>
      </c>
      <c r="Y133">
        <v>2000</v>
      </c>
      <c r="Z133" t="s">
        <v>425</v>
      </c>
      <c r="AA133" t="s">
        <v>120</v>
      </c>
      <c r="AB133" t="s">
        <v>63</v>
      </c>
      <c r="AC133" t="s">
        <v>64</v>
      </c>
      <c r="AD133" t="s">
        <v>138</v>
      </c>
      <c r="AE133" t="s">
        <v>66</v>
      </c>
      <c r="AF133" s="1">
        <v>110000</v>
      </c>
      <c r="AG133" s="1">
        <v>120000</v>
      </c>
      <c r="AH133">
        <v>0</v>
      </c>
      <c r="AI133">
        <v>0</v>
      </c>
      <c r="AJ133">
        <v>0</v>
      </c>
      <c r="AK133">
        <v>0</v>
      </c>
      <c r="AL133">
        <v>0</v>
      </c>
      <c r="AM133" s="1">
        <v>110000</v>
      </c>
      <c r="AN133" s="1">
        <v>0</v>
      </c>
      <c r="AO133" s="1">
        <v>0</v>
      </c>
      <c r="AP133" s="1">
        <v>0</v>
      </c>
      <c r="AQ133" s="1" t="e">
        <f>VLOOKUP(A133,#REF!,30,0)</f>
        <v>#REF!</v>
      </c>
      <c r="AR133" s="1">
        <f t="shared" si="11"/>
        <v>110000</v>
      </c>
      <c r="AS133">
        <v>0</v>
      </c>
      <c r="AT133">
        <v>0</v>
      </c>
      <c r="AU133">
        <v>0</v>
      </c>
      <c r="AV133" s="1">
        <v>10000</v>
      </c>
      <c r="AW133" s="1">
        <v>-10000</v>
      </c>
    </row>
    <row r="134" spans="1:49" x14ac:dyDescent="0.25">
      <c r="A134" t="str">
        <f t="shared" si="10"/>
        <v>1.1-00-2102_21612008_2124710</v>
      </c>
      <c r="B134" t="s">
        <v>115</v>
      </c>
      <c r="C134" t="s">
        <v>408</v>
      </c>
      <c r="D134">
        <v>1</v>
      </c>
      <c r="E134" t="s">
        <v>400</v>
      </c>
      <c r="F134">
        <v>1.7</v>
      </c>
      <c r="G134" t="s">
        <v>427</v>
      </c>
      <c r="H134" t="s">
        <v>57</v>
      </c>
      <c r="I134" t="s">
        <v>428</v>
      </c>
      <c r="J134" t="s">
        <v>58</v>
      </c>
      <c r="K134" t="s">
        <v>429</v>
      </c>
      <c r="L134" t="s">
        <v>59</v>
      </c>
      <c r="M134">
        <v>6</v>
      </c>
      <c r="N134">
        <v>12</v>
      </c>
      <c r="O134" t="s">
        <v>60</v>
      </c>
      <c r="P134" t="s">
        <v>404</v>
      </c>
      <c r="Q134">
        <v>2400</v>
      </c>
      <c r="R134" t="s">
        <v>448</v>
      </c>
      <c r="S134">
        <v>2470</v>
      </c>
      <c r="T134" t="s">
        <v>425</v>
      </c>
      <c r="U134">
        <v>2471</v>
      </c>
      <c r="V134" t="s">
        <v>140</v>
      </c>
      <c r="W134">
        <v>0</v>
      </c>
      <c r="X134" t="s">
        <v>36</v>
      </c>
      <c r="Y134">
        <v>2000</v>
      </c>
      <c r="Z134" t="s">
        <v>425</v>
      </c>
      <c r="AA134" t="s">
        <v>120</v>
      </c>
      <c r="AB134" t="s">
        <v>63</v>
      </c>
      <c r="AC134" t="s">
        <v>64</v>
      </c>
      <c r="AD134" t="s">
        <v>138</v>
      </c>
      <c r="AE134" t="s">
        <v>66</v>
      </c>
      <c r="AF134" s="1">
        <v>5000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 s="1">
        <v>5000</v>
      </c>
      <c r="AN134" s="1">
        <v>0</v>
      </c>
      <c r="AO134" s="1">
        <v>0</v>
      </c>
      <c r="AP134" s="1">
        <v>0</v>
      </c>
      <c r="AQ134" s="1" t="e">
        <f>VLOOKUP(A134,#REF!,30,0)</f>
        <v>#REF!</v>
      </c>
      <c r="AR134" s="1">
        <f t="shared" si="11"/>
        <v>5000</v>
      </c>
      <c r="AS134">
        <v>0</v>
      </c>
      <c r="AT134" s="1">
        <v>5000</v>
      </c>
      <c r="AU134">
        <v>0</v>
      </c>
      <c r="AV134">
        <v>0</v>
      </c>
      <c r="AW134" s="1">
        <v>5000</v>
      </c>
    </row>
    <row r="135" spans="1:49" x14ac:dyDescent="0.25">
      <c r="A135" t="str">
        <f t="shared" si="10"/>
        <v>1.1-00-2102_21612008_2126111</v>
      </c>
      <c r="B135" t="s">
        <v>115</v>
      </c>
      <c r="C135" t="s">
        <v>408</v>
      </c>
      <c r="D135">
        <v>1</v>
      </c>
      <c r="E135" t="s">
        <v>400</v>
      </c>
      <c r="F135">
        <v>1.7</v>
      </c>
      <c r="G135" t="s">
        <v>427</v>
      </c>
      <c r="H135" t="s">
        <v>57</v>
      </c>
      <c r="I135" t="s">
        <v>428</v>
      </c>
      <c r="J135" t="s">
        <v>58</v>
      </c>
      <c r="K135" t="s">
        <v>429</v>
      </c>
      <c r="L135" t="s">
        <v>59</v>
      </c>
      <c r="M135">
        <v>6</v>
      </c>
      <c r="N135">
        <v>12</v>
      </c>
      <c r="O135" t="s">
        <v>60</v>
      </c>
      <c r="P135" t="s">
        <v>404</v>
      </c>
      <c r="Q135">
        <v>2600</v>
      </c>
      <c r="R135" t="s">
        <v>95</v>
      </c>
      <c r="S135">
        <v>2610</v>
      </c>
      <c r="T135" t="s">
        <v>425</v>
      </c>
      <c r="U135">
        <v>2611</v>
      </c>
      <c r="V135" t="s">
        <v>95</v>
      </c>
      <c r="W135">
        <v>1</v>
      </c>
      <c r="X135" t="s">
        <v>141</v>
      </c>
      <c r="Y135">
        <v>2000</v>
      </c>
      <c r="Z135" t="s">
        <v>425</v>
      </c>
      <c r="AA135" t="s">
        <v>120</v>
      </c>
      <c r="AB135" t="s">
        <v>63</v>
      </c>
      <c r="AC135" t="s">
        <v>64</v>
      </c>
      <c r="AD135" t="s">
        <v>138</v>
      </c>
      <c r="AE135" t="s">
        <v>66</v>
      </c>
      <c r="AF135" s="1">
        <v>5000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 s="1">
        <v>5000</v>
      </c>
      <c r="AN135" s="1">
        <v>0</v>
      </c>
      <c r="AO135" s="1">
        <v>0</v>
      </c>
      <c r="AP135" s="1">
        <v>0</v>
      </c>
      <c r="AQ135" s="1" t="e">
        <f>VLOOKUP(A135,#REF!,30,0)</f>
        <v>#REF!</v>
      </c>
      <c r="AR135" s="1">
        <f t="shared" si="11"/>
        <v>5000</v>
      </c>
      <c r="AS135">
        <v>0</v>
      </c>
      <c r="AT135" s="1">
        <v>5000</v>
      </c>
      <c r="AU135">
        <v>0</v>
      </c>
      <c r="AV135">
        <v>0</v>
      </c>
      <c r="AW135" s="1">
        <v>5000</v>
      </c>
    </row>
    <row r="136" spans="1:49" x14ac:dyDescent="0.25">
      <c r="A136" t="str">
        <f t="shared" si="10"/>
        <v>1.1-00-2102_21612008_2129610</v>
      </c>
      <c r="B136" t="s">
        <v>115</v>
      </c>
      <c r="C136" t="s">
        <v>408</v>
      </c>
      <c r="D136">
        <v>1</v>
      </c>
      <c r="E136" t="s">
        <v>400</v>
      </c>
      <c r="F136">
        <v>1.7</v>
      </c>
      <c r="G136" t="s">
        <v>427</v>
      </c>
      <c r="H136" t="s">
        <v>57</v>
      </c>
      <c r="I136" t="s">
        <v>428</v>
      </c>
      <c r="J136" t="s">
        <v>58</v>
      </c>
      <c r="K136" t="s">
        <v>429</v>
      </c>
      <c r="L136" t="s">
        <v>59</v>
      </c>
      <c r="M136">
        <v>6</v>
      </c>
      <c r="N136">
        <v>12</v>
      </c>
      <c r="O136" t="s">
        <v>60</v>
      </c>
      <c r="P136" t="s">
        <v>404</v>
      </c>
      <c r="Q136">
        <v>2900</v>
      </c>
      <c r="R136" t="s">
        <v>450</v>
      </c>
      <c r="S136">
        <v>2960</v>
      </c>
      <c r="T136" t="s">
        <v>425</v>
      </c>
      <c r="U136">
        <v>2961</v>
      </c>
      <c r="V136" t="s">
        <v>142</v>
      </c>
      <c r="W136">
        <v>0</v>
      </c>
      <c r="X136" t="s">
        <v>36</v>
      </c>
      <c r="Y136">
        <v>2000</v>
      </c>
      <c r="Z136" t="s">
        <v>425</v>
      </c>
      <c r="AA136" t="s">
        <v>120</v>
      </c>
      <c r="AB136" t="s">
        <v>63</v>
      </c>
      <c r="AC136" t="s">
        <v>64</v>
      </c>
      <c r="AD136" t="s">
        <v>138</v>
      </c>
      <c r="AE136" t="s">
        <v>66</v>
      </c>
      <c r="AF136" s="1">
        <v>50000</v>
      </c>
      <c r="AG136" s="1">
        <v>50000</v>
      </c>
      <c r="AH136">
        <v>0</v>
      </c>
      <c r="AI136">
        <v>0</v>
      </c>
      <c r="AJ136">
        <v>0</v>
      </c>
      <c r="AK136">
        <v>0</v>
      </c>
      <c r="AL136">
        <v>0</v>
      </c>
      <c r="AM136" s="1">
        <v>50000</v>
      </c>
      <c r="AN136" s="1">
        <v>0</v>
      </c>
      <c r="AO136" s="1">
        <v>0</v>
      </c>
      <c r="AP136" s="1">
        <v>0</v>
      </c>
      <c r="AQ136" s="1" t="e">
        <f>VLOOKUP(A136,#REF!,30,0)</f>
        <v>#REF!</v>
      </c>
      <c r="AR136" s="1">
        <f t="shared" si="11"/>
        <v>50000</v>
      </c>
      <c r="AS136">
        <v>0</v>
      </c>
      <c r="AT136">
        <v>0</v>
      </c>
      <c r="AU136">
        <v>0</v>
      </c>
      <c r="AV136">
        <v>0</v>
      </c>
      <c r="AW136">
        <v>0</v>
      </c>
    </row>
    <row r="137" spans="1:49" x14ac:dyDescent="0.25">
      <c r="A137" t="str">
        <f t="shared" si="10"/>
        <v>1.1-00-2102_21612008_2132910</v>
      </c>
      <c r="B137" t="s">
        <v>115</v>
      </c>
      <c r="C137" t="s">
        <v>408</v>
      </c>
      <c r="D137">
        <v>1</v>
      </c>
      <c r="E137" t="s">
        <v>400</v>
      </c>
      <c r="F137">
        <v>1.7</v>
      </c>
      <c r="G137" t="s">
        <v>427</v>
      </c>
      <c r="H137" t="s">
        <v>57</v>
      </c>
      <c r="I137" t="s">
        <v>428</v>
      </c>
      <c r="J137" t="s">
        <v>58</v>
      </c>
      <c r="K137" t="s">
        <v>429</v>
      </c>
      <c r="L137" t="s">
        <v>59</v>
      </c>
      <c r="M137">
        <v>6</v>
      </c>
      <c r="N137">
        <v>12</v>
      </c>
      <c r="O137" t="s">
        <v>60</v>
      </c>
      <c r="P137" t="s">
        <v>404</v>
      </c>
      <c r="Q137">
        <v>3200</v>
      </c>
      <c r="R137" t="s">
        <v>426</v>
      </c>
      <c r="S137">
        <v>3290</v>
      </c>
      <c r="T137" t="s">
        <v>406</v>
      </c>
      <c r="U137">
        <v>3291</v>
      </c>
      <c r="V137" t="s">
        <v>143</v>
      </c>
      <c r="W137">
        <v>0</v>
      </c>
      <c r="X137" t="s">
        <v>36</v>
      </c>
      <c r="Y137">
        <v>3000</v>
      </c>
      <c r="Z137" t="s">
        <v>406</v>
      </c>
      <c r="AA137" t="s">
        <v>120</v>
      </c>
      <c r="AB137" t="s">
        <v>63</v>
      </c>
      <c r="AC137" t="s">
        <v>64</v>
      </c>
      <c r="AD137" t="s">
        <v>138</v>
      </c>
      <c r="AE137" t="s">
        <v>66</v>
      </c>
      <c r="AF137" s="1">
        <v>52200</v>
      </c>
      <c r="AG137">
        <v>0</v>
      </c>
      <c r="AH137" s="1">
        <v>52200</v>
      </c>
      <c r="AI137" s="1">
        <v>52200</v>
      </c>
      <c r="AJ137" s="1">
        <v>5800</v>
      </c>
      <c r="AK137">
        <v>0</v>
      </c>
      <c r="AL137">
        <v>0</v>
      </c>
      <c r="AM137" s="1">
        <v>0</v>
      </c>
      <c r="AN137" s="1">
        <v>0</v>
      </c>
      <c r="AO137" s="1">
        <v>0</v>
      </c>
      <c r="AP137" s="1">
        <v>0</v>
      </c>
      <c r="AQ137" s="1" t="e">
        <f>VLOOKUP(A137,#REF!,30,0)</f>
        <v>#REF!</v>
      </c>
      <c r="AR137" s="1">
        <f t="shared" si="11"/>
        <v>52200</v>
      </c>
      <c r="AS137">
        <v>0</v>
      </c>
      <c r="AT137" s="1">
        <v>52200</v>
      </c>
      <c r="AU137">
        <v>0</v>
      </c>
      <c r="AV137">
        <v>0</v>
      </c>
      <c r="AW137" s="1">
        <v>52200</v>
      </c>
    </row>
    <row r="138" spans="1:49" x14ac:dyDescent="0.25">
      <c r="A138" t="str">
        <f t="shared" si="10"/>
        <v>1.1-00-2102_21612008_2135710</v>
      </c>
      <c r="B138" t="s">
        <v>115</v>
      </c>
      <c r="C138" t="s">
        <v>408</v>
      </c>
      <c r="D138">
        <v>1</v>
      </c>
      <c r="E138" t="s">
        <v>400</v>
      </c>
      <c r="F138">
        <v>1.7</v>
      </c>
      <c r="G138" t="s">
        <v>427</v>
      </c>
      <c r="H138" t="s">
        <v>57</v>
      </c>
      <c r="I138" t="s">
        <v>428</v>
      </c>
      <c r="J138" t="s">
        <v>58</v>
      </c>
      <c r="K138" t="s">
        <v>429</v>
      </c>
      <c r="L138" t="s">
        <v>59</v>
      </c>
      <c r="M138">
        <v>6</v>
      </c>
      <c r="N138">
        <v>12</v>
      </c>
      <c r="O138" t="s">
        <v>60</v>
      </c>
      <c r="P138" t="s">
        <v>404</v>
      </c>
      <c r="Q138">
        <v>3500</v>
      </c>
      <c r="R138" t="s">
        <v>433</v>
      </c>
      <c r="S138">
        <v>3570</v>
      </c>
      <c r="T138" t="s">
        <v>406</v>
      </c>
      <c r="U138">
        <v>3571</v>
      </c>
      <c r="V138" t="s">
        <v>144</v>
      </c>
      <c r="W138">
        <v>0</v>
      </c>
      <c r="X138" t="s">
        <v>36</v>
      </c>
      <c r="Y138">
        <v>3000</v>
      </c>
      <c r="Z138" t="s">
        <v>406</v>
      </c>
      <c r="AA138" t="s">
        <v>120</v>
      </c>
      <c r="AB138" t="s">
        <v>63</v>
      </c>
      <c r="AC138" t="s">
        <v>64</v>
      </c>
      <c r="AD138" t="s">
        <v>138</v>
      </c>
      <c r="AE138" t="s">
        <v>66</v>
      </c>
      <c r="AF138" s="1">
        <v>47800</v>
      </c>
      <c r="AG138" s="1">
        <v>100000</v>
      </c>
      <c r="AH138" s="1">
        <v>-46400</v>
      </c>
      <c r="AI138">
        <v>0</v>
      </c>
      <c r="AJ138">
        <v>0</v>
      </c>
      <c r="AK138">
        <v>0</v>
      </c>
      <c r="AL138">
        <v>0</v>
      </c>
      <c r="AM138" s="1">
        <v>94200</v>
      </c>
      <c r="AN138" s="1">
        <v>0</v>
      </c>
      <c r="AO138" s="1">
        <v>0</v>
      </c>
      <c r="AP138" s="1">
        <v>0</v>
      </c>
      <c r="AQ138" s="1" t="e">
        <f>VLOOKUP(A138,#REF!,30,0)</f>
        <v>#REF!</v>
      </c>
      <c r="AR138" s="1">
        <f t="shared" si="11"/>
        <v>47800</v>
      </c>
      <c r="AS138">
        <v>0</v>
      </c>
      <c r="AT138">
        <v>0</v>
      </c>
      <c r="AU138">
        <v>0</v>
      </c>
      <c r="AV138" s="1">
        <v>52200</v>
      </c>
      <c r="AW138" s="1">
        <v>-52200</v>
      </c>
    </row>
    <row r="139" spans="1:49" x14ac:dyDescent="0.25">
      <c r="A139" t="str">
        <f t="shared" si="10"/>
        <v>1.1-00-2102_21613008_2156510</v>
      </c>
      <c r="B139" t="s">
        <v>115</v>
      </c>
      <c r="C139" t="s">
        <v>408</v>
      </c>
      <c r="D139">
        <v>1</v>
      </c>
      <c r="E139" t="s">
        <v>400</v>
      </c>
      <c r="F139">
        <v>1.7</v>
      </c>
      <c r="G139" t="s">
        <v>427</v>
      </c>
      <c r="H139" t="s">
        <v>57</v>
      </c>
      <c r="I139" t="s">
        <v>428</v>
      </c>
      <c r="J139" t="s">
        <v>58</v>
      </c>
      <c r="K139" t="s">
        <v>429</v>
      </c>
      <c r="L139" t="s">
        <v>59</v>
      </c>
      <c r="M139">
        <v>6</v>
      </c>
      <c r="N139">
        <v>13</v>
      </c>
      <c r="O139" t="s">
        <v>60</v>
      </c>
      <c r="P139" t="s">
        <v>416</v>
      </c>
      <c r="Q139">
        <v>5600</v>
      </c>
      <c r="R139" t="s">
        <v>436</v>
      </c>
      <c r="S139">
        <v>5650</v>
      </c>
      <c r="T139" t="s">
        <v>437</v>
      </c>
      <c r="U139">
        <v>5651</v>
      </c>
      <c r="V139" t="s">
        <v>149</v>
      </c>
      <c r="W139">
        <v>0</v>
      </c>
      <c r="X139" t="s">
        <v>36</v>
      </c>
      <c r="Y139">
        <v>5000</v>
      </c>
      <c r="Z139" t="s">
        <v>437</v>
      </c>
      <c r="AA139" t="s">
        <v>120</v>
      </c>
      <c r="AB139" t="s">
        <v>63</v>
      </c>
      <c r="AC139" t="s">
        <v>64</v>
      </c>
      <c r="AD139" t="s">
        <v>146</v>
      </c>
      <c r="AE139" t="s">
        <v>66</v>
      </c>
      <c r="AF139" s="1">
        <v>188000</v>
      </c>
      <c r="AG139" s="1">
        <v>200000</v>
      </c>
      <c r="AH139">
        <v>0</v>
      </c>
      <c r="AI139">
        <v>0</v>
      </c>
      <c r="AJ139">
        <v>0</v>
      </c>
      <c r="AK139">
        <v>0</v>
      </c>
      <c r="AL139">
        <v>0</v>
      </c>
      <c r="AM139" s="1">
        <v>188000</v>
      </c>
      <c r="AN139" s="1">
        <v>0</v>
      </c>
      <c r="AO139" s="1">
        <v>0</v>
      </c>
      <c r="AP139" s="1">
        <v>0</v>
      </c>
      <c r="AQ139" s="1" t="e">
        <f>VLOOKUP(A139,#REF!,30,0)</f>
        <v>#REF!</v>
      </c>
      <c r="AR139" s="1">
        <f t="shared" si="11"/>
        <v>188000</v>
      </c>
      <c r="AS139">
        <v>0</v>
      </c>
      <c r="AT139">
        <v>0</v>
      </c>
      <c r="AU139">
        <v>0</v>
      </c>
      <c r="AV139" s="1">
        <v>12000</v>
      </c>
      <c r="AW139" s="1">
        <v>-12000</v>
      </c>
    </row>
    <row r="140" spans="1:49" x14ac:dyDescent="0.25">
      <c r="A140" t="str">
        <f t="shared" si="10"/>
        <v>1.1-00-2102_21613008_2156910</v>
      </c>
      <c r="B140" t="s">
        <v>115</v>
      </c>
      <c r="C140" t="s">
        <v>408</v>
      </c>
      <c r="D140">
        <v>1</v>
      </c>
      <c r="E140" t="s">
        <v>400</v>
      </c>
      <c r="F140">
        <v>1.7</v>
      </c>
      <c r="G140" t="s">
        <v>427</v>
      </c>
      <c r="H140" t="s">
        <v>57</v>
      </c>
      <c r="I140" t="s">
        <v>428</v>
      </c>
      <c r="J140" t="s">
        <v>58</v>
      </c>
      <c r="K140" t="s">
        <v>429</v>
      </c>
      <c r="L140" t="s">
        <v>59</v>
      </c>
      <c r="M140">
        <v>6</v>
      </c>
      <c r="N140">
        <v>13</v>
      </c>
      <c r="O140" t="s">
        <v>60</v>
      </c>
      <c r="P140" t="s">
        <v>416</v>
      </c>
      <c r="Q140">
        <v>5600</v>
      </c>
      <c r="R140" t="s">
        <v>436</v>
      </c>
      <c r="S140">
        <v>5690</v>
      </c>
      <c r="T140" t="s">
        <v>437</v>
      </c>
      <c r="U140">
        <v>5691</v>
      </c>
      <c r="V140" t="s">
        <v>71</v>
      </c>
      <c r="W140">
        <v>0</v>
      </c>
      <c r="X140" t="s">
        <v>36</v>
      </c>
      <c r="Y140">
        <v>5000</v>
      </c>
      <c r="Z140" t="s">
        <v>437</v>
      </c>
      <c r="AA140" t="s">
        <v>120</v>
      </c>
      <c r="AB140" t="s">
        <v>63</v>
      </c>
      <c r="AC140" t="s">
        <v>64</v>
      </c>
      <c r="AD140" t="s">
        <v>146</v>
      </c>
      <c r="AE140" t="s">
        <v>66</v>
      </c>
      <c r="AF140" s="1">
        <v>700000</v>
      </c>
      <c r="AG140" s="1">
        <v>700000</v>
      </c>
      <c r="AH140">
        <v>0</v>
      </c>
      <c r="AI140">
        <v>0</v>
      </c>
      <c r="AJ140">
        <v>0</v>
      </c>
      <c r="AK140">
        <v>0</v>
      </c>
      <c r="AL140">
        <v>0</v>
      </c>
      <c r="AM140" s="1">
        <v>700000</v>
      </c>
      <c r="AN140" s="1">
        <v>0</v>
      </c>
      <c r="AO140" s="1">
        <v>0</v>
      </c>
      <c r="AP140" s="1">
        <v>0</v>
      </c>
      <c r="AQ140" s="1" t="e">
        <f>VLOOKUP(A140,#REF!,30,0)</f>
        <v>#REF!</v>
      </c>
      <c r="AR140" s="1">
        <f t="shared" si="11"/>
        <v>700000</v>
      </c>
      <c r="AS140">
        <v>0</v>
      </c>
      <c r="AT140">
        <v>0</v>
      </c>
      <c r="AU140">
        <v>0</v>
      </c>
      <c r="AV140">
        <v>0</v>
      </c>
      <c r="AW140">
        <v>0</v>
      </c>
    </row>
    <row r="141" spans="1:49" x14ac:dyDescent="0.25">
      <c r="A141" t="str">
        <f t="shared" si="10"/>
        <v>1.1-00-2102_21613008_2125310</v>
      </c>
      <c r="B141" t="s">
        <v>115</v>
      </c>
      <c r="C141" t="s">
        <v>408</v>
      </c>
      <c r="D141">
        <v>1</v>
      </c>
      <c r="E141" t="s">
        <v>400</v>
      </c>
      <c r="F141">
        <v>1.7</v>
      </c>
      <c r="G141" t="s">
        <v>427</v>
      </c>
      <c r="H141" t="s">
        <v>57</v>
      </c>
      <c r="I141" t="s">
        <v>428</v>
      </c>
      <c r="J141" t="s">
        <v>58</v>
      </c>
      <c r="K141" t="s">
        <v>429</v>
      </c>
      <c r="L141" t="s">
        <v>59</v>
      </c>
      <c r="M141">
        <v>6</v>
      </c>
      <c r="N141">
        <v>13</v>
      </c>
      <c r="O141" t="s">
        <v>60</v>
      </c>
      <c r="P141" t="s">
        <v>404</v>
      </c>
      <c r="Q141">
        <v>2500</v>
      </c>
      <c r="R141" t="s">
        <v>449</v>
      </c>
      <c r="S141">
        <v>2530</v>
      </c>
      <c r="T141" t="s">
        <v>425</v>
      </c>
      <c r="U141">
        <v>2531</v>
      </c>
      <c r="V141" t="s">
        <v>145</v>
      </c>
      <c r="W141">
        <v>0</v>
      </c>
      <c r="X141" t="s">
        <v>36</v>
      </c>
      <c r="Y141">
        <v>2000</v>
      </c>
      <c r="Z141" t="s">
        <v>425</v>
      </c>
      <c r="AA141" t="s">
        <v>120</v>
      </c>
      <c r="AB141" t="s">
        <v>63</v>
      </c>
      <c r="AC141" t="s">
        <v>64</v>
      </c>
      <c r="AD141" t="s">
        <v>146</v>
      </c>
      <c r="AE141" t="s">
        <v>66</v>
      </c>
      <c r="AF141" s="1">
        <v>30000</v>
      </c>
      <c r="AG141" s="1">
        <v>30000</v>
      </c>
      <c r="AH141">
        <v>0</v>
      </c>
      <c r="AI141">
        <v>0</v>
      </c>
      <c r="AJ141">
        <v>0</v>
      </c>
      <c r="AK141">
        <v>0</v>
      </c>
      <c r="AL141">
        <v>0</v>
      </c>
      <c r="AM141" s="1">
        <v>30000</v>
      </c>
      <c r="AN141" s="1">
        <v>0</v>
      </c>
      <c r="AO141" s="1">
        <v>0</v>
      </c>
      <c r="AP141" s="1">
        <v>0</v>
      </c>
      <c r="AQ141" s="1" t="e">
        <f>VLOOKUP(A141,#REF!,30,0)</f>
        <v>#REF!</v>
      </c>
      <c r="AR141" s="1">
        <f t="shared" si="11"/>
        <v>30000</v>
      </c>
      <c r="AS141">
        <v>0</v>
      </c>
      <c r="AT141">
        <v>0</v>
      </c>
      <c r="AU141">
        <v>0</v>
      </c>
      <c r="AV141">
        <v>0</v>
      </c>
      <c r="AW141">
        <v>0</v>
      </c>
    </row>
    <row r="142" spans="1:49" x14ac:dyDescent="0.25">
      <c r="A142" t="str">
        <f t="shared" si="10"/>
        <v>1.1-00-2102_21613008_2125410</v>
      </c>
      <c r="B142" t="s">
        <v>115</v>
      </c>
      <c r="C142" t="s">
        <v>408</v>
      </c>
      <c r="D142">
        <v>1</v>
      </c>
      <c r="E142" t="s">
        <v>400</v>
      </c>
      <c r="F142">
        <v>1.7</v>
      </c>
      <c r="G142" t="s">
        <v>427</v>
      </c>
      <c r="H142" t="s">
        <v>57</v>
      </c>
      <c r="I142" t="s">
        <v>428</v>
      </c>
      <c r="J142" t="s">
        <v>58</v>
      </c>
      <c r="K142" t="s">
        <v>429</v>
      </c>
      <c r="L142" t="s">
        <v>59</v>
      </c>
      <c r="M142">
        <v>6</v>
      </c>
      <c r="N142">
        <v>13</v>
      </c>
      <c r="O142" t="s">
        <v>60</v>
      </c>
      <c r="P142" t="s">
        <v>404</v>
      </c>
      <c r="Q142">
        <v>2500</v>
      </c>
      <c r="R142" t="s">
        <v>449</v>
      </c>
      <c r="S142">
        <v>2540</v>
      </c>
      <c r="T142" t="s">
        <v>425</v>
      </c>
      <c r="U142">
        <v>2541</v>
      </c>
      <c r="V142" t="s">
        <v>147</v>
      </c>
      <c r="W142">
        <v>0</v>
      </c>
      <c r="X142" t="s">
        <v>36</v>
      </c>
      <c r="Y142">
        <v>2000</v>
      </c>
      <c r="Z142" t="s">
        <v>425</v>
      </c>
      <c r="AA142" t="s">
        <v>120</v>
      </c>
      <c r="AB142" t="s">
        <v>63</v>
      </c>
      <c r="AC142" t="s">
        <v>64</v>
      </c>
      <c r="AD142" t="s">
        <v>146</v>
      </c>
      <c r="AE142" t="s">
        <v>66</v>
      </c>
      <c r="AF142" s="1">
        <v>40000</v>
      </c>
      <c r="AG142" s="1">
        <v>40000</v>
      </c>
      <c r="AH142">
        <v>0</v>
      </c>
      <c r="AI142">
        <v>0</v>
      </c>
      <c r="AJ142">
        <v>0</v>
      </c>
      <c r="AK142">
        <v>0</v>
      </c>
      <c r="AL142">
        <v>0</v>
      </c>
      <c r="AM142" s="1">
        <v>40000</v>
      </c>
      <c r="AN142" s="1">
        <v>0</v>
      </c>
      <c r="AO142" s="1">
        <v>0</v>
      </c>
      <c r="AP142" s="1">
        <v>0</v>
      </c>
      <c r="AQ142" s="1" t="e">
        <f>VLOOKUP(A142,#REF!,30,0)</f>
        <v>#REF!</v>
      </c>
      <c r="AR142" s="1">
        <f t="shared" si="11"/>
        <v>40000</v>
      </c>
      <c r="AS142">
        <v>0</v>
      </c>
      <c r="AT142">
        <v>0</v>
      </c>
      <c r="AU142">
        <v>0</v>
      </c>
      <c r="AV142">
        <v>0</v>
      </c>
      <c r="AW142">
        <v>0</v>
      </c>
    </row>
    <row r="143" spans="1:49" x14ac:dyDescent="0.25">
      <c r="A143" t="str">
        <f t="shared" si="10"/>
        <v>1.1-00-2102_21613008_2129110</v>
      </c>
      <c r="B143" t="s">
        <v>115</v>
      </c>
      <c r="C143" t="s">
        <v>408</v>
      </c>
      <c r="D143">
        <v>1</v>
      </c>
      <c r="E143" t="s">
        <v>400</v>
      </c>
      <c r="F143">
        <v>1.7</v>
      </c>
      <c r="G143" t="s">
        <v>427</v>
      </c>
      <c r="H143" t="s">
        <v>57</v>
      </c>
      <c r="I143" t="s">
        <v>428</v>
      </c>
      <c r="J143" t="s">
        <v>58</v>
      </c>
      <c r="K143" t="s">
        <v>429</v>
      </c>
      <c r="L143" t="s">
        <v>59</v>
      </c>
      <c r="M143">
        <v>6</v>
      </c>
      <c r="N143">
        <v>13</v>
      </c>
      <c r="O143" t="s">
        <v>60</v>
      </c>
      <c r="P143" t="s">
        <v>404</v>
      </c>
      <c r="Q143">
        <v>2900</v>
      </c>
      <c r="R143" t="s">
        <v>450</v>
      </c>
      <c r="S143">
        <v>2910</v>
      </c>
      <c r="T143" t="s">
        <v>425</v>
      </c>
      <c r="U143">
        <v>2911</v>
      </c>
      <c r="V143" t="s">
        <v>148</v>
      </c>
      <c r="W143">
        <v>0</v>
      </c>
      <c r="X143" t="s">
        <v>36</v>
      </c>
      <c r="Y143">
        <v>2000</v>
      </c>
      <c r="Z143" t="s">
        <v>425</v>
      </c>
      <c r="AA143" t="s">
        <v>120</v>
      </c>
      <c r="AB143" t="s">
        <v>63</v>
      </c>
      <c r="AC143" t="s">
        <v>64</v>
      </c>
      <c r="AD143" t="s">
        <v>146</v>
      </c>
      <c r="AE143" t="s">
        <v>66</v>
      </c>
      <c r="AF143" s="1">
        <v>50000</v>
      </c>
      <c r="AG143" s="1">
        <v>50000</v>
      </c>
      <c r="AH143">
        <v>0</v>
      </c>
      <c r="AI143">
        <v>0</v>
      </c>
      <c r="AJ143">
        <v>0</v>
      </c>
      <c r="AK143">
        <v>0</v>
      </c>
      <c r="AL143">
        <v>0</v>
      </c>
      <c r="AM143" s="1">
        <v>50000</v>
      </c>
      <c r="AN143" s="1">
        <v>0</v>
      </c>
      <c r="AO143" s="1">
        <v>0</v>
      </c>
      <c r="AP143" s="1">
        <v>0</v>
      </c>
      <c r="AQ143" s="1" t="e">
        <f>VLOOKUP(A143,#REF!,30,0)</f>
        <v>#REF!</v>
      </c>
      <c r="AR143" s="1">
        <f t="shared" si="11"/>
        <v>50000</v>
      </c>
      <c r="AS143">
        <v>0</v>
      </c>
      <c r="AT143">
        <v>0</v>
      </c>
      <c r="AU143">
        <v>0</v>
      </c>
      <c r="AV143">
        <v>0</v>
      </c>
      <c r="AW143">
        <v>0</v>
      </c>
    </row>
    <row r="144" spans="1:49" x14ac:dyDescent="0.25">
      <c r="A144" t="str">
        <f t="shared" si="10"/>
        <v>1.1-00-2102_21614008_2127210</v>
      </c>
      <c r="B144" t="s">
        <v>115</v>
      </c>
      <c r="C144" t="s">
        <v>408</v>
      </c>
      <c r="D144">
        <v>1</v>
      </c>
      <c r="E144" t="s">
        <v>400</v>
      </c>
      <c r="F144">
        <v>1.7</v>
      </c>
      <c r="G144" t="s">
        <v>427</v>
      </c>
      <c r="H144" t="s">
        <v>57</v>
      </c>
      <c r="I144" t="s">
        <v>428</v>
      </c>
      <c r="J144" t="s">
        <v>58</v>
      </c>
      <c r="K144" t="s">
        <v>429</v>
      </c>
      <c r="L144" t="s">
        <v>59</v>
      </c>
      <c r="M144">
        <v>6</v>
      </c>
      <c r="N144">
        <v>14</v>
      </c>
      <c r="O144" t="s">
        <v>60</v>
      </c>
      <c r="P144" t="s">
        <v>404</v>
      </c>
      <c r="Q144">
        <v>2700</v>
      </c>
      <c r="R144" t="s">
        <v>451</v>
      </c>
      <c r="S144">
        <v>2720</v>
      </c>
      <c r="T144" t="s">
        <v>425</v>
      </c>
      <c r="U144">
        <v>2721</v>
      </c>
      <c r="V144" t="s">
        <v>150</v>
      </c>
      <c r="W144">
        <v>0</v>
      </c>
      <c r="X144" t="s">
        <v>36</v>
      </c>
      <c r="Y144">
        <v>2000</v>
      </c>
      <c r="Z144" t="s">
        <v>425</v>
      </c>
      <c r="AA144" t="s">
        <v>120</v>
      </c>
      <c r="AB144" t="s">
        <v>63</v>
      </c>
      <c r="AC144" t="s">
        <v>64</v>
      </c>
      <c r="AD144" t="s">
        <v>151</v>
      </c>
      <c r="AE144" t="s">
        <v>66</v>
      </c>
      <c r="AF144" s="1">
        <v>1500000</v>
      </c>
      <c r="AG144" s="1">
        <v>1500000</v>
      </c>
      <c r="AH144">
        <v>0</v>
      </c>
      <c r="AI144">
        <v>0</v>
      </c>
      <c r="AJ144">
        <v>0</v>
      </c>
      <c r="AK144">
        <v>0</v>
      </c>
      <c r="AL144">
        <v>0</v>
      </c>
      <c r="AM144" s="1">
        <v>1500000</v>
      </c>
      <c r="AN144" s="1">
        <v>0</v>
      </c>
      <c r="AO144" s="1">
        <v>0</v>
      </c>
      <c r="AP144" s="1">
        <v>0</v>
      </c>
      <c r="AQ144" s="1" t="e">
        <f>VLOOKUP(A144,#REF!,30,0)</f>
        <v>#REF!</v>
      </c>
      <c r="AR144" s="1">
        <f t="shared" si="11"/>
        <v>1500000</v>
      </c>
      <c r="AS144">
        <v>0</v>
      </c>
      <c r="AT144">
        <v>0</v>
      </c>
      <c r="AU144">
        <v>0</v>
      </c>
      <c r="AV144">
        <v>0</v>
      </c>
      <c r="AW144">
        <v>0</v>
      </c>
    </row>
    <row r="145" spans="1:49" x14ac:dyDescent="0.25">
      <c r="A145" t="str">
        <f t="shared" si="10"/>
        <v>1.1-00-2108_21340022_2131810</v>
      </c>
      <c r="B145" t="s">
        <v>115</v>
      </c>
      <c r="C145" t="s">
        <v>408</v>
      </c>
      <c r="D145">
        <v>1</v>
      </c>
      <c r="E145" t="s">
        <v>400</v>
      </c>
      <c r="F145">
        <v>1.7</v>
      </c>
      <c r="G145" t="s">
        <v>427</v>
      </c>
      <c r="H145" t="s">
        <v>168</v>
      </c>
      <c r="I145" t="s">
        <v>466</v>
      </c>
      <c r="J145" t="s">
        <v>58</v>
      </c>
      <c r="K145" t="s">
        <v>429</v>
      </c>
      <c r="L145" t="s">
        <v>169</v>
      </c>
      <c r="M145">
        <v>3</v>
      </c>
      <c r="N145">
        <v>40</v>
      </c>
      <c r="O145" t="s">
        <v>170</v>
      </c>
      <c r="P145" t="s">
        <v>404</v>
      </c>
      <c r="Q145">
        <v>3100</v>
      </c>
      <c r="R145" t="s">
        <v>414</v>
      </c>
      <c r="S145">
        <v>3180</v>
      </c>
      <c r="T145" t="s">
        <v>406</v>
      </c>
      <c r="U145">
        <v>3181</v>
      </c>
      <c r="V145" t="s">
        <v>171</v>
      </c>
      <c r="W145">
        <v>0</v>
      </c>
      <c r="X145" t="s">
        <v>36</v>
      </c>
      <c r="Y145">
        <v>3000</v>
      </c>
      <c r="Z145" t="s">
        <v>406</v>
      </c>
      <c r="AA145" t="s">
        <v>120</v>
      </c>
      <c r="AB145" t="s">
        <v>172</v>
      </c>
      <c r="AC145" t="s">
        <v>173</v>
      </c>
      <c r="AD145" t="s">
        <v>174</v>
      </c>
      <c r="AE145" t="s">
        <v>175</v>
      </c>
      <c r="AF145" s="1">
        <v>10000</v>
      </c>
      <c r="AG145" s="1">
        <v>10000</v>
      </c>
      <c r="AH145">
        <v>0</v>
      </c>
      <c r="AI145">
        <v>0</v>
      </c>
      <c r="AJ145">
        <v>0</v>
      </c>
      <c r="AK145">
        <v>0</v>
      </c>
      <c r="AL145">
        <v>0</v>
      </c>
      <c r="AM145" s="1">
        <v>10000</v>
      </c>
      <c r="AN145" s="1">
        <v>0</v>
      </c>
      <c r="AO145" s="1">
        <v>0</v>
      </c>
      <c r="AP145" s="1">
        <v>0</v>
      </c>
      <c r="AQ145" s="1" t="e">
        <f>VLOOKUP(A145,#REF!,30,0)</f>
        <v>#REF!</v>
      </c>
      <c r="AR145" s="1">
        <f t="shared" si="11"/>
        <v>10000</v>
      </c>
      <c r="AS145">
        <v>0</v>
      </c>
      <c r="AT145">
        <v>0</v>
      </c>
      <c r="AU145">
        <v>0</v>
      </c>
      <c r="AV145">
        <v>0</v>
      </c>
      <c r="AW145">
        <v>0</v>
      </c>
    </row>
    <row r="146" spans="1:49" x14ac:dyDescent="0.25">
      <c r="A146" t="str">
        <f t="shared" si="10"/>
        <v>1.1-00-2108_21340022_2137110</v>
      </c>
      <c r="B146" t="s">
        <v>115</v>
      </c>
      <c r="C146" t="s">
        <v>408</v>
      </c>
      <c r="D146">
        <v>1</v>
      </c>
      <c r="E146" t="s">
        <v>400</v>
      </c>
      <c r="F146">
        <v>1.7</v>
      </c>
      <c r="G146" t="s">
        <v>427</v>
      </c>
      <c r="H146" t="s">
        <v>168</v>
      </c>
      <c r="I146" t="s">
        <v>466</v>
      </c>
      <c r="J146" t="s">
        <v>58</v>
      </c>
      <c r="K146" t="s">
        <v>429</v>
      </c>
      <c r="L146" t="s">
        <v>169</v>
      </c>
      <c r="M146">
        <v>3</v>
      </c>
      <c r="N146">
        <v>40</v>
      </c>
      <c r="O146" t="s">
        <v>170</v>
      </c>
      <c r="P146" t="s">
        <v>404</v>
      </c>
      <c r="Q146">
        <v>3700</v>
      </c>
      <c r="R146" t="s">
        <v>457</v>
      </c>
      <c r="S146">
        <v>3710</v>
      </c>
      <c r="T146" t="s">
        <v>406</v>
      </c>
      <c r="U146">
        <v>3711</v>
      </c>
      <c r="V146" t="s">
        <v>176</v>
      </c>
      <c r="W146">
        <v>0</v>
      </c>
      <c r="X146" t="s">
        <v>36</v>
      </c>
      <c r="Y146">
        <v>3000</v>
      </c>
      <c r="Z146" t="s">
        <v>406</v>
      </c>
      <c r="AA146" t="s">
        <v>120</v>
      </c>
      <c r="AB146" t="s">
        <v>172</v>
      </c>
      <c r="AC146" t="s">
        <v>173</v>
      </c>
      <c r="AD146" t="s">
        <v>174</v>
      </c>
      <c r="AE146" t="s">
        <v>175</v>
      </c>
      <c r="AF146" s="1">
        <v>25000</v>
      </c>
      <c r="AG146" s="1">
        <v>25000</v>
      </c>
      <c r="AH146">
        <v>0</v>
      </c>
      <c r="AI146">
        <v>0</v>
      </c>
      <c r="AJ146">
        <v>0</v>
      </c>
      <c r="AK146">
        <v>0</v>
      </c>
      <c r="AL146">
        <v>0</v>
      </c>
      <c r="AM146" s="1">
        <v>25000</v>
      </c>
      <c r="AN146" s="1">
        <v>0</v>
      </c>
      <c r="AO146" s="1">
        <v>0</v>
      </c>
      <c r="AP146" s="1">
        <v>0</v>
      </c>
      <c r="AQ146" s="1" t="e">
        <f>VLOOKUP(A146,#REF!,30,0)</f>
        <v>#REF!</v>
      </c>
      <c r="AR146" s="1">
        <f t="shared" si="11"/>
        <v>25000</v>
      </c>
      <c r="AS146">
        <v>0</v>
      </c>
      <c r="AT146">
        <v>0</v>
      </c>
      <c r="AU146">
        <v>0</v>
      </c>
      <c r="AV146">
        <v>0</v>
      </c>
      <c r="AW146">
        <v>0</v>
      </c>
    </row>
    <row r="147" spans="1:49" x14ac:dyDescent="0.25">
      <c r="A147" t="str">
        <f t="shared" si="10"/>
        <v>1.1-00-2108_21340022_2137510</v>
      </c>
      <c r="B147" t="s">
        <v>115</v>
      </c>
      <c r="C147" t="s">
        <v>408</v>
      </c>
      <c r="D147">
        <v>1</v>
      </c>
      <c r="E147" t="s">
        <v>400</v>
      </c>
      <c r="F147">
        <v>1.7</v>
      </c>
      <c r="G147" t="s">
        <v>427</v>
      </c>
      <c r="H147" t="s">
        <v>168</v>
      </c>
      <c r="I147" t="s">
        <v>466</v>
      </c>
      <c r="J147" t="s">
        <v>58</v>
      </c>
      <c r="K147" t="s">
        <v>429</v>
      </c>
      <c r="L147" t="s">
        <v>169</v>
      </c>
      <c r="M147">
        <v>3</v>
      </c>
      <c r="N147">
        <v>40</v>
      </c>
      <c r="O147" t="s">
        <v>170</v>
      </c>
      <c r="P147" t="s">
        <v>404</v>
      </c>
      <c r="Q147">
        <v>3700</v>
      </c>
      <c r="R147" t="s">
        <v>457</v>
      </c>
      <c r="S147">
        <v>3750</v>
      </c>
      <c r="T147" t="s">
        <v>406</v>
      </c>
      <c r="U147">
        <v>3751</v>
      </c>
      <c r="V147" t="s">
        <v>177</v>
      </c>
      <c r="W147">
        <v>0</v>
      </c>
      <c r="X147" t="s">
        <v>36</v>
      </c>
      <c r="Y147">
        <v>3000</v>
      </c>
      <c r="Z147" t="s">
        <v>406</v>
      </c>
      <c r="AA147" t="s">
        <v>120</v>
      </c>
      <c r="AB147" t="s">
        <v>172</v>
      </c>
      <c r="AC147" t="s">
        <v>173</v>
      </c>
      <c r="AD147" t="s">
        <v>174</v>
      </c>
      <c r="AE147" t="s">
        <v>175</v>
      </c>
      <c r="AF147" s="1">
        <v>25000</v>
      </c>
      <c r="AG147" s="1">
        <v>25000</v>
      </c>
      <c r="AH147">
        <v>0</v>
      </c>
      <c r="AI147">
        <v>0</v>
      </c>
      <c r="AJ147">
        <v>0</v>
      </c>
      <c r="AK147">
        <v>0</v>
      </c>
      <c r="AL147">
        <v>0</v>
      </c>
      <c r="AM147" s="1">
        <v>25000</v>
      </c>
      <c r="AN147" s="1">
        <v>0</v>
      </c>
      <c r="AO147" s="1">
        <v>0</v>
      </c>
      <c r="AP147" s="1">
        <v>0</v>
      </c>
      <c r="AQ147" s="1" t="e">
        <f>VLOOKUP(A147,#REF!,30,0)</f>
        <v>#REF!</v>
      </c>
      <c r="AR147" s="1">
        <f t="shared" si="11"/>
        <v>25000</v>
      </c>
      <c r="AS147">
        <v>0</v>
      </c>
      <c r="AT147">
        <v>0</v>
      </c>
      <c r="AU147">
        <v>0</v>
      </c>
      <c r="AV147">
        <v>0</v>
      </c>
      <c r="AW147">
        <v>0</v>
      </c>
    </row>
    <row r="148" spans="1:49" x14ac:dyDescent="0.25">
      <c r="A148" t="str">
        <f t="shared" si="10"/>
        <v>1.1-00-2108_21341022_2122110</v>
      </c>
      <c r="B148" t="s">
        <v>115</v>
      </c>
      <c r="C148" t="s">
        <v>408</v>
      </c>
      <c r="D148">
        <v>1</v>
      </c>
      <c r="E148" t="s">
        <v>400</v>
      </c>
      <c r="F148">
        <v>1.7</v>
      </c>
      <c r="G148" t="s">
        <v>427</v>
      </c>
      <c r="H148" t="s">
        <v>168</v>
      </c>
      <c r="I148" t="s">
        <v>466</v>
      </c>
      <c r="J148" t="s">
        <v>58</v>
      </c>
      <c r="K148" t="s">
        <v>429</v>
      </c>
      <c r="L148" t="s">
        <v>169</v>
      </c>
      <c r="M148">
        <v>3</v>
      </c>
      <c r="N148">
        <v>41</v>
      </c>
      <c r="O148" t="s">
        <v>170</v>
      </c>
      <c r="P148" t="s">
        <v>404</v>
      </c>
      <c r="Q148">
        <v>2200</v>
      </c>
      <c r="R148" t="s">
        <v>446</v>
      </c>
      <c r="S148">
        <v>2210</v>
      </c>
      <c r="T148" t="s">
        <v>425</v>
      </c>
      <c r="U148">
        <v>2211</v>
      </c>
      <c r="V148" t="s">
        <v>139</v>
      </c>
      <c r="W148">
        <v>0</v>
      </c>
      <c r="X148" t="s">
        <v>36</v>
      </c>
      <c r="Y148">
        <v>2000</v>
      </c>
      <c r="Z148" t="s">
        <v>425</v>
      </c>
      <c r="AA148" t="s">
        <v>120</v>
      </c>
      <c r="AB148" t="s">
        <v>172</v>
      </c>
      <c r="AC148" t="s">
        <v>173</v>
      </c>
      <c r="AD148" t="s">
        <v>178</v>
      </c>
      <c r="AE148" t="s">
        <v>175</v>
      </c>
      <c r="AF148" s="1">
        <v>250000</v>
      </c>
      <c r="AG148" s="1">
        <v>250000</v>
      </c>
      <c r="AH148" s="1">
        <v>164159.72</v>
      </c>
      <c r="AI148" s="1">
        <v>164159.72</v>
      </c>
      <c r="AJ148">
        <v>0</v>
      </c>
      <c r="AK148">
        <v>0</v>
      </c>
      <c r="AL148">
        <v>0</v>
      </c>
      <c r="AM148" s="1">
        <v>85840.28</v>
      </c>
      <c r="AN148" s="1">
        <v>0</v>
      </c>
      <c r="AO148" s="1">
        <v>0</v>
      </c>
      <c r="AP148" s="1">
        <v>0</v>
      </c>
      <c r="AQ148" s="1" t="e">
        <f>VLOOKUP(A148,#REF!,30,0)</f>
        <v>#REF!</v>
      </c>
      <c r="AR148" s="1">
        <f t="shared" si="11"/>
        <v>250000</v>
      </c>
      <c r="AS148">
        <v>0</v>
      </c>
      <c r="AT148">
        <v>0</v>
      </c>
      <c r="AU148">
        <v>0</v>
      </c>
      <c r="AV148">
        <v>0</v>
      </c>
      <c r="AW148">
        <v>0</v>
      </c>
    </row>
    <row r="149" spans="1:49" x14ac:dyDescent="0.25">
      <c r="A149" t="str">
        <f t="shared" si="10"/>
        <v>1.1-00-2108_21341022_2127110</v>
      </c>
      <c r="B149" t="s">
        <v>115</v>
      </c>
      <c r="C149" t="s">
        <v>408</v>
      </c>
      <c r="D149">
        <v>1</v>
      </c>
      <c r="E149" t="s">
        <v>400</v>
      </c>
      <c r="F149">
        <v>1.7</v>
      </c>
      <c r="G149" t="s">
        <v>427</v>
      </c>
      <c r="H149" t="s">
        <v>168</v>
      </c>
      <c r="I149" t="s">
        <v>466</v>
      </c>
      <c r="J149" t="s">
        <v>58</v>
      </c>
      <c r="K149" t="s">
        <v>429</v>
      </c>
      <c r="L149" t="s">
        <v>169</v>
      </c>
      <c r="M149">
        <v>3</v>
      </c>
      <c r="N149">
        <v>41</v>
      </c>
      <c r="O149" t="s">
        <v>170</v>
      </c>
      <c r="P149" t="s">
        <v>404</v>
      </c>
      <c r="Q149">
        <v>2700</v>
      </c>
      <c r="R149" t="s">
        <v>451</v>
      </c>
      <c r="S149">
        <v>2710</v>
      </c>
      <c r="T149" t="s">
        <v>425</v>
      </c>
      <c r="U149">
        <v>2711</v>
      </c>
      <c r="V149" t="s">
        <v>179</v>
      </c>
      <c r="W149">
        <v>0</v>
      </c>
      <c r="X149" t="s">
        <v>36</v>
      </c>
      <c r="Y149">
        <v>2000</v>
      </c>
      <c r="Z149" t="s">
        <v>425</v>
      </c>
      <c r="AA149" t="s">
        <v>120</v>
      </c>
      <c r="AB149" t="s">
        <v>172</v>
      </c>
      <c r="AC149" t="s">
        <v>173</v>
      </c>
      <c r="AD149" t="s">
        <v>178</v>
      </c>
      <c r="AE149" t="s">
        <v>175</v>
      </c>
      <c r="AF149" s="1">
        <v>1559204</v>
      </c>
      <c r="AG149" s="1">
        <v>3000000</v>
      </c>
      <c r="AH149" s="1">
        <v>1019118</v>
      </c>
      <c r="AI149">
        <v>0</v>
      </c>
      <c r="AJ149">
        <v>0</v>
      </c>
      <c r="AK149">
        <v>0</v>
      </c>
      <c r="AL149">
        <v>0</v>
      </c>
      <c r="AM149" s="1">
        <v>540086</v>
      </c>
      <c r="AN149" s="1">
        <v>0</v>
      </c>
      <c r="AO149" s="1">
        <v>0</v>
      </c>
      <c r="AP149" s="1">
        <v>0</v>
      </c>
      <c r="AQ149" s="1" t="e">
        <f>VLOOKUP(A149,#REF!,30,0)</f>
        <v>#REF!</v>
      </c>
      <c r="AR149" s="1">
        <f t="shared" si="11"/>
        <v>1559204</v>
      </c>
      <c r="AS149">
        <v>0</v>
      </c>
      <c r="AT149">
        <v>0</v>
      </c>
      <c r="AU149">
        <v>0</v>
      </c>
      <c r="AV149" s="1">
        <v>1440796</v>
      </c>
      <c r="AW149" s="1">
        <v>-1440796</v>
      </c>
    </row>
    <row r="150" spans="1:49" x14ac:dyDescent="0.25">
      <c r="A150" t="str">
        <f t="shared" si="10"/>
        <v>1.1-00-2108_21341022_2128210</v>
      </c>
      <c r="B150" t="s">
        <v>115</v>
      </c>
      <c r="C150" t="s">
        <v>408</v>
      </c>
      <c r="D150">
        <v>1</v>
      </c>
      <c r="E150" t="s">
        <v>400</v>
      </c>
      <c r="F150">
        <v>1.7</v>
      </c>
      <c r="G150" t="s">
        <v>427</v>
      </c>
      <c r="H150" t="s">
        <v>168</v>
      </c>
      <c r="I150" t="s">
        <v>466</v>
      </c>
      <c r="J150" t="s">
        <v>58</v>
      </c>
      <c r="K150" t="s">
        <v>429</v>
      </c>
      <c r="L150" t="s">
        <v>169</v>
      </c>
      <c r="M150">
        <v>3</v>
      </c>
      <c r="N150">
        <v>41</v>
      </c>
      <c r="O150" t="s">
        <v>170</v>
      </c>
      <c r="P150" t="s">
        <v>404</v>
      </c>
      <c r="Q150">
        <v>2800</v>
      </c>
      <c r="R150" t="s">
        <v>467</v>
      </c>
      <c r="S150">
        <v>282</v>
      </c>
      <c r="T150" t="s">
        <v>468</v>
      </c>
      <c r="U150">
        <v>2821</v>
      </c>
      <c r="V150" t="s">
        <v>180</v>
      </c>
      <c r="W150">
        <v>0</v>
      </c>
      <c r="X150" t="s">
        <v>36</v>
      </c>
      <c r="Y150">
        <v>2000</v>
      </c>
      <c r="Z150" t="s">
        <v>425</v>
      </c>
      <c r="AA150" t="s">
        <v>120</v>
      </c>
      <c r="AB150" t="s">
        <v>172</v>
      </c>
      <c r="AC150" t="s">
        <v>173</v>
      </c>
      <c r="AD150" t="s">
        <v>178</v>
      </c>
      <c r="AE150" t="s">
        <v>175</v>
      </c>
      <c r="AF150" s="1">
        <v>19720</v>
      </c>
      <c r="AG150">
        <v>0</v>
      </c>
      <c r="AH150" s="1">
        <v>19720</v>
      </c>
      <c r="AI150" s="1">
        <v>19720</v>
      </c>
      <c r="AJ150" s="1">
        <v>19720</v>
      </c>
      <c r="AK150">
        <v>0</v>
      </c>
      <c r="AL150">
        <v>0</v>
      </c>
      <c r="AM150" s="1">
        <v>0</v>
      </c>
      <c r="AN150" s="1">
        <v>0</v>
      </c>
      <c r="AO150" s="1">
        <v>0</v>
      </c>
      <c r="AP150" s="1">
        <v>0</v>
      </c>
      <c r="AQ150" s="1" t="e">
        <f>VLOOKUP(A150,#REF!,30,0)</f>
        <v>#REF!</v>
      </c>
      <c r="AR150" s="1">
        <f t="shared" si="11"/>
        <v>19720</v>
      </c>
      <c r="AS150">
        <v>0</v>
      </c>
      <c r="AT150" s="1">
        <v>19720</v>
      </c>
      <c r="AU150">
        <v>0</v>
      </c>
      <c r="AV150">
        <v>0</v>
      </c>
      <c r="AW150" s="1">
        <v>19720</v>
      </c>
    </row>
    <row r="151" spans="1:49" x14ac:dyDescent="0.25">
      <c r="A151" t="str">
        <f t="shared" si="10"/>
        <v>1.1-00-2108_21341022_2128310</v>
      </c>
      <c r="B151" t="s">
        <v>115</v>
      </c>
      <c r="C151" t="s">
        <v>408</v>
      </c>
      <c r="D151">
        <v>1</v>
      </c>
      <c r="E151" t="s">
        <v>400</v>
      </c>
      <c r="F151">
        <v>1.7</v>
      </c>
      <c r="G151" t="s">
        <v>427</v>
      </c>
      <c r="H151" t="s">
        <v>168</v>
      </c>
      <c r="I151" t="s">
        <v>466</v>
      </c>
      <c r="J151" t="s">
        <v>58</v>
      </c>
      <c r="K151" t="s">
        <v>429</v>
      </c>
      <c r="L151" t="s">
        <v>169</v>
      </c>
      <c r="M151">
        <v>3</v>
      </c>
      <c r="N151">
        <v>41</v>
      </c>
      <c r="O151" t="s">
        <v>170</v>
      </c>
      <c r="P151" t="s">
        <v>404</v>
      </c>
      <c r="Q151">
        <v>2800</v>
      </c>
      <c r="R151" t="s">
        <v>467</v>
      </c>
      <c r="S151">
        <v>2830</v>
      </c>
      <c r="T151" t="s">
        <v>425</v>
      </c>
      <c r="U151">
        <v>2831</v>
      </c>
      <c r="V151" t="s">
        <v>181</v>
      </c>
      <c r="W151">
        <v>0</v>
      </c>
      <c r="X151" t="s">
        <v>36</v>
      </c>
      <c r="Y151">
        <v>2000</v>
      </c>
      <c r="Z151" t="s">
        <v>425</v>
      </c>
      <c r="AA151" t="s">
        <v>120</v>
      </c>
      <c r="AB151" t="s">
        <v>172</v>
      </c>
      <c r="AC151" t="s">
        <v>173</v>
      </c>
      <c r="AD151" t="s">
        <v>178</v>
      </c>
      <c r="AE151" t="s">
        <v>175</v>
      </c>
      <c r="AF151" s="1">
        <v>3421076</v>
      </c>
      <c r="AG151" s="1">
        <v>2000000</v>
      </c>
      <c r="AH151" s="1">
        <v>3371076</v>
      </c>
      <c r="AI151">
        <v>0</v>
      </c>
      <c r="AJ151">
        <v>0</v>
      </c>
      <c r="AK151">
        <v>0</v>
      </c>
      <c r="AL151">
        <v>0</v>
      </c>
      <c r="AM151" s="1">
        <v>50000</v>
      </c>
      <c r="AN151" s="1">
        <v>0</v>
      </c>
      <c r="AO151" s="1">
        <v>0</v>
      </c>
      <c r="AP151" s="1">
        <v>0</v>
      </c>
      <c r="AQ151" s="1" t="e">
        <f>VLOOKUP(A151,#REF!,30,0)</f>
        <v>#REF!</v>
      </c>
      <c r="AR151" s="1">
        <f t="shared" si="11"/>
        <v>3421076</v>
      </c>
      <c r="AS151">
        <v>0</v>
      </c>
      <c r="AT151" s="1">
        <v>1440796</v>
      </c>
      <c r="AU151">
        <v>0</v>
      </c>
      <c r="AV151" s="1">
        <v>19720</v>
      </c>
      <c r="AW151" s="1">
        <v>1421076</v>
      </c>
    </row>
    <row r="152" spans="1:49" x14ac:dyDescent="0.25">
      <c r="A152" t="str">
        <f t="shared" si="10"/>
        <v>1.1-00-2108_21341022_2133410</v>
      </c>
      <c r="B152" t="s">
        <v>115</v>
      </c>
      <c r="C152" t="s">
        <v>408</v>
      </c>
      <c r="D152">
        <v>1</v>
      </c>
      <c r="E152" t="s">
        <v>400</v>
      </c>
      <c r="F152">
        <v>1.7</v>
      </c>
      <c r="G152" t="s">
        <v>427</v>
      </c>
      <c r="H152" t="s">
        <v>168</v>
      </c>
      <c r="I152" t="s">
        <v>466</v>
      </c>
      <c r="J152" t="s">
        <v>58</v>
      </c>
      <c r="K152" t="s">
        <v>429</v>
      </c>
      <c r="L152" t="s">
        <v>169</v>
      </c>
      <c r="M152">
        <v>3</v>
      </c>
      <c r="N152">
        <v>41</v>
      </c>
      <c r="O152" t="s">
        <v>170</v>
      </c>
      <c r="P152" t="s">
        <v>404</v>
      </c>
      <c r="Q152">
        <v>3300</v>
      </c>
      <c r="R152" t="s">
        <v>442</v>
      </c>
      <c r="S152">
        <v>3340</v>
      </c>
      <c r="T152" t="s">
        <v>406</v>
      </c>
      <c r="U152">
        <v>3341</v>
      </c>
      <c r="V152" t="s">
        <v>182</v>
      </c>
      <c r="W152">
        <v>0</v>
      </c>
      <c r="X152" t="s">
        <v>36</v>
      </c>
      <c r="Y152">
        <v>3000</v>
      </c>
      <c r="Z152" t="s">
        <v>406</v>
      </c>
      <c r="AA152" t="s">
        <v>120</v>
      </c>
      <c r="AB152" t="s">
        <v>172</v>
      </c>
      <c r="AC152" t="s">
        <v>173</v>
      </c>
      <c r="AD152" t="s">
        <v>178</v>
      </c>
      <c r="AE152" t="s">
        <v>175</v>
      </c>
      <c r="AF152" s="1">
        <v>5000000</v>
      </c>
      <c r="AG152" s="1">
        <v>5000000</v>
      </c>
      <c r="AH152">
        <v>0</v>
      </c>
      <c r="AI152">
        <v>0</v>
      </c>
      <c r="AJ152">
        <v>0</v>
      </c>
      <c r="AK152">
        <v>0</v>
      </c>
      <c r="AL152">
        <v>0</v>
      </c>
      <c r="AM152" s="1">
        <v>5000000</v>
      </c>
      <c r="AN152" s="1">
        <v>0</v>
      </c>
      <c r="AO152" s="1">
        <v>0</v>
      </c>
      <c r="AP152" s="1">
        <v>0</v>
      </c>
      <c r="AQ152" s="1" t="e">
        <f>VLOOKUP(A152,#REF!,30,0)</f>
        <v>#REF!</v>
      </c>
      <c r="AR152" s="1">
        <f t="shared" si="11"/>
        <v>5000000</v>
      </c>
      <c r="AS152">
        <v>0</v>
      </c>
      <c r="AT152">
        <v>0</v>
      </c>
      <c r="AU152">
        <v>0</v>
      </c>
      <c r="AV152">
        <v>0</v>
      </c>
      <c r="AW152">
        <v>0</v>
      </c>
    </row>
    <row r="153" spans="1:49" x14ac:dyDescent="0.25">
      <c r="A153" t="str">
        <f t="shared" si="10"/>
        <v>1.1-00-2108_21341022_2139620</v>
      </c>
      <c r="B153" t="s">
        <v>115</v>
      </c>
      <c r="C153" t="s">
        <v>408</v>
      </c>
      <c r="D153">
        <v>1</v>
      </c>
      <c r="E153" t="s">
        <v>400</v>
      </c>
      <c r="F153">
        <v>1.7</v>
      </c>
      <c r="G153" t="s">
        <v>427</v>
      </c>
      <c r="H153" t="s">
        <v>168</v>
      </c>
      <c r="I153" t="s">
        <v>466</v>
      </c>
      <c r="J153" t="s">
        <v>58</v>
      </c>
      <c r="K153" t="s">
        <v>429</v>
      </c>
      <c r="L153" t="s">
        <v>169</v>
      </c>
      <c r="M153">
        <v>3</v>
      </c>
      <c r="N153">
        <v>41</v>
      </c>
      <c r="O153" t="s">
        <v>170</v>
      </c>
      <c r="P153" t="s">
        <v>404</v>
      </c>
      <c r="Q153">
        <v>3900</v>
      </c>
      <c r="R153" t="s">
        <v>405</v>
      </c>
      <c r="S153">
        <v>396</v>
      </c>
      <c r="T153" t="s">
        <v>460</v>
      </c>
      <c r="U153">
        <v>3962</v>
      </c>
      <c r="V153" t="s">
        <v>183</v>
      </c>
      <c r="W153">
        <v>0</v>
      </c>
      <c r="X153" t="s">
        <v>36</v>
      </c>
      <c r="Y153">
        <v>3000</v>
      </c>
      <c r="Z153" t="s">
        <v>406</v>
      </c>
      <c r="AA153" t="s">
        <v>120</v>
      </c>
      <c r="AB153" t="s">
        <v>172</v>
      </c>
      <c r="AC153" t="s">
        <v>173</v>
      </c>
      <c r="AD153" t="s">
        <v>178</v>
      </c>
      <c r="AE153" t="s">
        <v>175</v>
      </c>
      <c r="AF153" s="1">
        <v>120000</v>
      </c>
      <c r="AG153" s="1">
        <v>120000</v>
      </c>
      <c r="AH153">
        <v>0</v>
      </c>
      <c r="AI153">
        <v>0</v>
      </c>
      <c r="AJ153">
        <v>0</v>
      </c>
      <c r="AK153">
        <v>0</v>
      </c>
      <c r="AL153">
        <v>0</v>
      </c>
      <c r="AM153" s="1">
        <v>120000</v>
      </c>
      <c r="AN153" s="1">
        <v>0</v>
      </c>
      <c r="AO153" s="1">
        <v>0</v>
      </c>
      <c r="AP153" s="1">
        <v>0</v>
      </c>
      <c r="AQ153" s="1" t="e">
        <f>VLOOKUP(A153,#REF!,30,0)</f>
        <v>#REF!</v>
      </c>
      <c r="AR153" s="1">
        <f t="shared" si="11"/>
        <v>120000</v>
      </c>
      <c r="AS153">
        <v>0</v>
      </c>
      <c r="AT153">
        <v>0</v>
      </c>
      <c r="AU153">
        <v>0</v>
      </c>
      <c r="AV153">
        <v>0</v>
      </c>
      <c r="AW153">
        <v>0</v>
      </c>
    </row>
    <row r="154" spans="1:49" x14ac:dyDescent="0.25">
      <c r="A154" t="str">
        <f t="shared" si="10"/>
        <v>1.1-00-2108_21341022_2144110</v>
      </c>
      <c r="B154" t="s">
        <v>115</v>
      </c>
      <c r="C154" t="s">
        <v>408</v>
      </c>
      <c r="D154">
        <v>1</v>
      </c>
      <c r="E154" t="s">
        <v>400</v>
      </c>
      <c r="F154">
        <v>1.7</v>
      </c>
      <c r="G154" t="s">
        <v>427</v>
      </c>
      <c r="H154" t="s">
        <v>168</v>
      </c>
      <c r="I154" t="s">
        <v>466</v>
      </c>
      <c r="J154" t="s">
        <v>58</v>
      </c>
      <c r="K154" t="s">
        <v>429</v>
      </c>
      <c r="L154" t="s">
        <v>169</v>
      </c>
      <c r="M154">
        <v>3</v>
      </c>
      <c r="N154">
        <v>41</v>
      </c>
      <c r="O154" t="s">
        <v>170</v>
      </c>
      <c r="P154" t="s">
        <v>404</v>
      </c>
      <c r="Q154">
        <v>4400</v>
      </c>
      <c r="R154" t="s">
        <v>453</v>
      </c>
      <c r="S154">
        <v>4410</v>
      </c>
      <c r="T154" t="s">
        <v>444</v>
      </c>
      <c r="U154">
        <v>4411</v>
      </c>
      <c r="V154" t="s">
        <v>184</v>
      </c>
      <c r="W154">
        <v>0</v>
      </c>
      <c r="X154" t="s">
        <v>36</v>
      </c>
      <c r="Y154">
        <v>4000</v>
      </c>
      <c r="Z154" t="s">
        <v>445</v>
      </c>
      <c r="AA154" t="s">
        <v>120</v>
      </c>
      <c r="AB154" t="s">
        <v>172</v>
      </c>
      <c r="AC154" t="s">
        <v>173</v>
      </c>
      <c r="AD154" t="s">
        <v>178</v>
      </c>
      <c r="AE154" t="s">
        <v>175</v>
      </c>
      <c r="AF154" s="1">
        <v>3000000</v>
      </c>
      <c r="AG154" s="1">
        <v>3000000</v>
      </c>
      <c r="AH154">
        <v>0</v>
      </c>
      <c r="AI154">
        <v>0</v>
      </c>
      <c r="AJ154">
        <v>0</v>
      </c>
      <c r="AK154">
        <v>0</v>
      </c>
      <c r="AL154">
        <v>0</v>
      </c>
      <c r="AM154" s="1">
        <v>3000000</v>
      </c>
      <c r="AN154" s="1">
        <v>0</v>
      </c>
      <c r="AO154" s="1">
        <v>0</v>
      </c>
      <c r="AP154" s="1">
        <v>0</v>
      </c>
      <c r="AQ154" s="1" t="e">
        <f>VLOOKUP(A154,#REF!,30,0)</f>
        <v>#REF!</v>
      </c>
      <c r="AR154" s="1">
        <f t="shared" si="11"/>
        <v>3000000</v>
      </c>
      <c r="AS154">
        <v>0</v>
      </c>
      <c r="AT154">
        <v>0</v>
      </c>
      <c r="AU154">
        <v>0</v>
      </c>
      <c r="AV154">
        <v>0</v>
      </c>
      <c r="AW154">
        <v>0</v>
      </c>
    </row>
    <row r="155" spans="1:49" x14ac:dyDescent="0.25">
      <c r="A155" t="str">
        <f t="shared" si="10"/>
        <v>1.1-00-2109_21747025_2143110</v>
      </c>
      <c r="B155" t="s">
        <v>115</v>
      </c>
      <c r="C155" t="s">
        <v>408</v>
      </c>
      <c r="D155">
        <v>1</v>
      </c>
      <c r="E155" t="s">
        <v>400</v>
      </c>
      <c r="F155">
        <v>1.7</v>
      </c>
      <c r="G155" t="s">
        <v>427</v>
      </c>
      <c r="H155" t="s">
        <v>168</v>
      </c>
      <c r="I155" t="s">
        <v>466</v>
      </c>
      <c r="J155" t="s">
        <v>68</v>
      </c>
      <c r="K155" t="s">
        <v>413</v>
      </c>
      <c r="L155" t="s">
        <v>117</v>
      </c>
      <c r="M155">
        <v>7</v>
      </c>
      <c r="N155">
        <v>47</v>
      </c>
      <c r="O155" t="s">
        <v>185</v>
      </c>
      <c r="P155" t="s">
        <v>404</v>
      </c>
      <c r="Q155">
        <v>4300</v>
      </c>
      <c r="R155" t="s">
        <v>469</v>
      </c>
      <c r="S155">
        <v>4310</v>
      </c>
      <c r="T155" t="s">
        <v>444</v>
      </c>
      <c r="U155">
        <v>4311</v>
      </c>
      <c r="V155" t="s">
        <v>131</v>
      </c>
      <c r="W155">
        <v>0</v>
      </c>
      <c r="X155" t="s">
        <v>36</v>
      </c>
      <c r="Y155">
        <v>4000</v>
      </c>
      <c r="Z155" t="s">
        <v>445</v>
      </c>
      <c r="AA155" t="s">
        <v>120</v>
      </c>
      <c r="AB155" t="s">
        <v>121</v>
      </c>
      <c r="AC155" t="s">
        <v>122</v>
      </c>
      <c r="AD155" t="s">
        <v>186</v>
      </c>
      <c r="AE155" t="s">
        <v>187</v>
      </c>
      <c r="AF155" s="1">
        <v>400000</v>
      </c>
      <c r="AG155" s="1">
        <v>400000</v>
      </c>
      <c r="AH155">
        <v>0</v>
      </c>
      <c r="AI155">
        <v>0</v>
      </c>
      <c r="AJ155">
        <v>0</v>
      </c>
      <c r="AK155">
        <v>0</v>
      </c>
      <c r="AL155">
        <v>0</v>
      </c>
      <c r="AM155" s="1">
        <v>400000</v>
      </c>
      <c r="AN155" s="1">
        <v>0</v>
      </c>
      <c r="AO155" s="1">
        <v>0</v>
      </c>
      <c r="AP155" s="1">
        <v>0</v>
      </c>
      <c r="AQ155" s="1" t="e">
        <f>VLOOKUP(A155,#REF!,30,0)</f>
        <v>#REF!</v>
      </c>
      <c r="AR155" s="1">
        <f t="shared" si="11"/>
        <v>400000</v>
      </c>
      <c r="AS155">
        <v>0</v>
      </c>
      <c r="AT155">
        <v>0</v>
      </c>
      <c r="AU155">
        <v>0</v>
      </c>
      <c r="AV155">
        <v>0</v>
      </c>
      <c r="AW155">
        <v>0</v>
      </c>
    </row>
    <row r="156" spans="1:49" x14ac:dyDescent="0.25">
      <c r="A156" t="str">
        <f t="shared" si="10"/>
        <v>1.1-00-2107_21439021_2153110</v>
      </c>
      <c r="B156" t="s">
        <v>115</v>
      </c>
      <c r="C156" t="s">
        <v>408</v>
      </c>
      <c r="D156">
        <v>2</v>
      </c>
      <c r="E156" t="s">
        <v>430</v>
      </c>
      <c r="F156">
        <v>2.1</v>
      </c>
      <c r="G156" t="s">
        <v>431</v>
      </c>
      <c r="H156" t="s">
        <v>214</v>
      </c>
      <c r="I156" t="s">
        <v>470</v>
      </c>
      <c r="J156" t="s">
        <v>58</v>
      </c>
      <c r="K156" t="s">
        <v>429</v>
      </c>
      <c r="L156" t="s">
        <v>77</v>
      </c>
      <c r="M156">
        <v>4</v>
      </c>
      <c r="N156">
        <v>39</v>
      </c>
      <c r="O156" t="s">
        <v>215</v>
      </c>
      <c r="P156" t="s">
        <v>416</v>
      </c>
      <c r="Q156">
        <v>5300</v>
      </c>
      <c r="R156" t="s">
        <v>471</v>
      </c>
      <c r="S156">
        <v>5310</v>
      </c>
      <c r="T156" t="s">
        <v>437</v>
      </c>
      <c r="U156">
        <v>5311</v>
      </c>
      <c r="V156" t="s">
        <v>221</v>
      </c>
      <c r="W156">
        <v>0</v>
      </c>
      <c r="X156" t="s">
        <v>36</v>
      </c>
      <c r="Y156">
        <v>5000</v>
      </c>
      <c r="Z156" t="s">
        <v>437</v>
      </c>
      <c r="AA156" t="s">
        <v>120</v>
      </c>
      <c r="AB156" t="s">
        <v>80</v>
      </c>
      <c r="AC156" t="s">
        <v>217</v>
      </c>
      <c r="AD156" t="s">
        <v>218</v>
      </c>
      <c r="AE156" t="s">
        <v>219</v>
      </c>
      <c r="AF156" s="1">
        <v>50000</v>
      </c>
      <c r="AG156" s="1">
        <v>50000</v>
      </c>
      <c r="AH156">
        <v>0</v>
      </c>
      <c r="AI156">
        <v>0</v>
      </c>
      <c r="AJ156">
        <v>0</v>
      </c>
      <c r="AK156">
        <v>0</v>
      </c>
      <c r="AL156">
        <v>0</v>
      </c>
      <c r="AM156" s="1">
        <v>50000</v>
      </c>
      <c r="AN156" s="1">
        <v>0</v>
      </c>
      <c r="AO156" s="1">
        <v>0</v>
      </c>
      <c r="AP156" s="1">
        <v>0</v>
      </c>
      <c r="AQ156" s="1" t="e">
        <f>VLOOKUP(A156,#REF!,30,0)</f>
        <v>#REF!</v>
      </c>
      <c r="AR156" s="1">
        <f t="shared" si="11"/>
        <v>50000</v>
      </c>
      <c r="AS156">
        <v>0</v>
      </c>
      <c r="AT156">
        <v>0</v>
      </c>
      <c r="AU156">
        <v>0</v>
      </c>
      <c r="AV156">
        <v>0</v>
      </c>
      <c r="AW156">
        <v>0</v>
      </c>
    </row>
    <row r="157" spans="1:49" x14ac:dyDescent="0.25">
      <c r="A157" t="str">
        <f t="shared" si="10"/>
        <v>1.1-00-2107_21439021_2122210</v>
      </c>
      <c r="B157" t="s">
        <v>115</v>
      </c>
      <c r="C157" t="s">
        <v>408</v>
      </c>
      <c r="D157">
        <v>2</v>
      </c>
      <c r="E157" t="s">
        <v>430</v>
      </c>
      <c r="F157">
        <v>2.1</v>
      </c>
      <c r="G157" t="s">
        <v>431</v>
      </c>
      <c r="H157" t="s">
        <v>214</v>
      </c>
      <c r="I157" t="s">
        <v>470</v>
      </c>
      <c r="J157" t="s">
        <v>58</v>
      </c>
      <c r="K157" t="s">
        <v>429</v>
      </c>
      <c r="L157" t="s">
        <v>77</v>
      </c>
      <c r="M157">
        <v>4</v>
      </c>
      <c r="N157">
        <v>39</v>
      </c>
      <c r="O157" t="s">
        <v>215</v>
      </c>
      <c r="P157" t="s">
        <v>404</v>
      </c>
      <c r="Q157">
        <v>2200</v>
      </c>
      <c r="R157" t="s">
        <v>446</v>
      </c>
      <c r="S157">
        <v>2220</v>
      </c>
      <c r="T157" t="s">
        <v>425</v>
      </c>
      <c r="U157">
        <v>2221</v>
      </c>
      <c r="V157" t="s">
        <v>216</v>
      </c>
      <c r="W157">
        <v>0</v>
      </c>
      <c r="X157" t="s">
        <v>36</v>
      </c>
      <c r="Y157">
        <v>2000</v>
      </c>
      <c r="Z157" t="s">
        <v>425</v>
      </c>
      <c r="AA157" t="s">
        <v>120</v>
      </c>
      <c r="AB157" t="s">
        <v>80</v>
      </c>
      <c r="AC157" t="s">
        <v>217</v>
      </c>
      <c r="AD157" t="s">
        <v>218</v>
      </c>
      <c r="AE157" t="s">
        <v>219</v>
      </c>
      <c r="AF157" s="1">
        <v>400000</v>
      </c>
      <c r="AG157" s="1">
        <v>400000</v>
      </c>
      <c r="AH157">
        <v>0</v>
      </c>
      <c r="AI157">
        <v>0</v>
      </c>
      <c r="AJ157">
        <v>0</v>
      </c>
      <c r="AK157">
        <v>0</v>
      </c>
      <c r="AL157">
        <v>0</v>
      </c>
      <c r="AM157" s="1">
        <v>400000</v>
      </c>
      <c r="AN157" s="1">
        <v>0</v>
      </c>
      <c r="AO157" s="1">
        <v>0</v>
      </c>
      <c r="AP157" s="1">
        <v>0</v>
      </c>
      <c r="AQ157" s="1" t="e">
        <f>VLOOKUP(A157,#REF!,30,0)</f>
        <v>#REF!</v>
      </c>
      <c r="AR157" s="1">
        <f t="shared" si="11"/>
        <v>400000</v>
      </c>
      <c r="AS157">
        <v>0</v>
      </c>
      <c r="AT157">
        <v>0</v>
      </c>
      <c r="AU157">
        <v>0</v>
      </c>
      <c r="AV157">
        <v>0</v>
      </c>
      <c r="AW157">
        <v>0</v>
      </c>
    </row>
    <row r="158" spans="1:49" x14ac:dyDescent="0.25">
      <c r="A158" t="str">
        <f t="shared" si="10"/>
        <v>1.1-00-2107_21439021_2125310</v>
      </c>
      <c r="B158" t="s">
        <v>115</v>
      </c>
      <c r="C158" t="s">
        <v>408</v>
      </c>
      <c r="D158">
        <v>2</v>
      </c>
      <c r="E158" t="s">
        <v>430</v>
      </c>
      <c r="F158">
        <v>2.1</v>
      </c>
      <c r="G158" t="s">
        <v>431</v>
      </c>
      <c r="H158" t="s">
        <v>214</v>
      </c>
      <c r="I158" t="s">
        <v>470</v>
      </c>
      <c r="J158" t="s">
        <v>58</v>
      </c>
      <c r="K158" t="s">
        <v>429</v>
      </c>
      <c r="L158" t="s">
        <v>77</v>
      </c>
      <c r="M158">
        <v>4</v>
      </c>
      <c r="N158">
        <v>39</v>
      </c>
      <c r="O158" t="s">
        <v>215</v>
      </c>
      <c r="P158" t="s">
        <v>404</v>
      </c>
      <c r="Q158">
        <v>2500</v>
      </c>
      <c r="R158" t="s">
        <v>449</v>
      </c>
      <c r="S158">
        <v>2530</v>
      </c>
      <c r="T158" t="s">
        <v>425</v>
      </c>
      <c r="U158">
        <v>2531</v>
      </c>
      <c r="V158" t="s">
        <v>145</v>
      </c>
      <c r="W158">
        <v>0</v>
      </c>
      <c r="X158" t="s">
        <v>36</v>
      </c>
      <c r="Y158">
        <v>2000</v>
      </c>
      <c r="Z158" t="s">
        <v>425</v>
      </c>
      <c r="AA158" t="s">
        <v>120</v>
      </c>
      <c r="AB158" t="s">
        <v>80</v>
      </c>
      <c r="AC158" t="s">
        <v>217</v>
      </c>
      <c r="AD158" t="s">
        <v>218</v>
      </c>
      <c r="AE158" t="s">
        <v>219</v>
      </c>
      <c r="AF158" s="1">
        <v>350000</v>
      </c>
      <c r="AG158" s="1">
        <v>350000</v>
      </c>
      <c r="AH158">
        <v>0</v>
      </c>
      <c r="AI158">
        <v>0</v>
      </c>
      <c r="AJ158">
        <v>0</v>
      </c>
      <c r="AK158">
        <v>0</v>
      </c>
      <c r="AL158">
        <v>0</v>
      </c>
      <c r="AM158" s="1">
        <v>350000</v>
      </c>
      <c r="AN158" s="1">
        <v>0</v>
      </c>
      <c r="AO158" s="1">
        <v>0</v>
      </c>
      <c r="AP158" s="1">
        <v>0</v>
      </c>
      <c r="AQ158" s="1" t="e">
        <f>VLOOKUP(A158,#REF!,30,0)</f>
        <v>#REF!</v>
      </c>
      <c r="AR158" s="1">
        <f t="shared" si="11"/>
        <v>350000</v>
      </c>
      <c r="AS158">
        <v>0</v>
      </c>
      <c r="AT158">
        <v>0</v>
      </c>
      <c r="AU158">
        <v>0</v>
      </c>
      <c r="AV158">
        <v>0</v>
      </c>
      <c r="AW158">
        <v>0</v>
      </c>
    </row>
    <row r="159" spans="1:49" x14ac:dyDescent="0.25">
      <c r="A159" t="str">
        <f t="shared" si="10"/>
        <v>1.1-00-2107_21439021_2125410</v>
      </c>
      <c r="B159" t="s">
        <v>115</v>
      </c>
      <c r="C159" t="s">
        <v>408</v>
      </c>
      <c r="D159">
        <v>2</v>
      </c>
      <c r="E159" t="s">
        <v>430</v>
      </c>
      <c r="F159">
        <v>2.1</v>
      </c>
      <c r="G159" t="s">
        <v>431</v>
      </c>
      <c r="H159" t="s">
        <v>214</v>
      </c>
      <c r="I159" t="s">
        <v>470</v>
      </c>
      <c r="J159" t="s">
        <v>58</v>
      </c>
      <c r="K159" t="s">
        <v>429</v>
      </c>
      <c r="L159" t="s">
        <v>77</v>
      </c>
      <c r="M159">
        <v>4</v>
      </c>
      <c r="N159">
        <v>39</v>
      </c>
      <c r="O159" t="s">
        <v>215</v>
      </c>
      <c r="P159" t="s">
        <v>404</v>
      </c>
      <c r="Q159">
        <v>2500</v>
      </c>
      <c r="R159" t="s">
        <v>449</v>
      </c>
      <c r="S159">
        <v>2540</v>
      </c>
      <c r="T159" t="s">
        <v>425</v>
      </c>
      <c r="U159">
        <v>2541</v>
      </c>
      <c r="V159" t="s">
        <v>147</v>
      </c>
      <c r="W159">
        <v>0</v>
      </c>
      <c r="X159" t="s">
        <v>36</v>
      </c>
      <c r="Y159">
        <v>2000</v>
      </c>
      <c r="Z159" t="s">
        <v>425</v>
      </c>
      <c r="AA159" t="s">
        <v>120</v>
      </c>
      <c r="AB159" t="s">
        <v>80</v>
      </c>
      <c r="AC159" t="s">
        <v>217</v>
      </c>
      <c r="AD159" t="s">
        <v>218</v>
      </c>
      <c r="AE159" t="s">
        <v>219</v>
      </c>
      <c r="AF159" s="1">
        <v>200000</v>
      </c>
      <c r="AG159" s="1">
        <v>200000</v>
      </c>
      <c r="AH159">
        <v>0</v>
      </c>
      <c r="AI159">
        <v>0</v>
      </c>
      <c r="AJ159">
        <v>0</v>
      </c>
      <c r="AK159">
        <v>0</v>
      </c>
      <c r="AL159">
        <v>0</v>
      </c>
      <c r="AM159" s="1">
        <v>200000</v>
      </c>
      <c r="AN159" s="1">
        <v>0</v>
      </c>
      <c r="AO159" s="1">
        <v>0</v>
      </c>
      <c r="AP159" s="1">
        <v>0</v>
      </c>
      <c r="AQ159" s="1" t="e">
        <f>VLOOKUP(A159,#REF!,30,0)</f>
        <v>#REF!</v>
      </c>
      <c r="AR159" s="1">
        <f t="shared" si="11"/>
        <v>200000</v>
      </c>
      <c r="AS159">
        <v>0</v>
      </c>
      <c r="AT159">
        <v>0</v>
      </c>
      <c r="AU159">
        <v>0</v>
      </c>
      <c r="AV159">
        <v>0</v>
      </c>
      <c r="AW159">
        <v>0</v>
      </c>
    </row>
    <row r="160" spans="1:49" x14ac:dyDescent="0.25">
      <c r="A160" t="str">
        <f t="shared" si="10"/>
        <v>1.1-00-2107_21439021_2129110</v>
      </c>
      <c r="B160" t="s">
        <v>115</v>
      </c>
      <c r="C160" t="s">
        <v>408</v>
      </c>
      <c r="D160">
        <v>2</v>
      </c>
      <c r="E160" t="s">
        <v>430</v>
      </c>
      <c r="F160">
        <v>2.1</v>
      </c>
      <c r="G160" t="s">
        <v>431</v>
      </c>
      <c r="H160" t="s">
        <v>214</v>
      </c>
      <c r="I160" t="s">
        <v>470</v>
      </c>
      <c r="J160" t="s">
        <v>58</v>
      </c>
      <c r="K160" t="s">
        <v>429</v>
      </c>
      <c r="L160" t="s">
        <v>77</v>
      </c>
      <c r="M160">
        <v>4</v>
      </c>
      <c r="N160">
        <v>39</v>
      </c>
      <c r="O160" t="s">
        <v>215</v>
      </c>
      <c r="P160" t="s">
        <v>404</v>
      </c>
      <c r="Q160">
        <v>2900</v>
      </c>
      <c r="R160" t="s">
        <v>450</v>
      </c>
      <c r="S160">
        <v>2910</v>
      </c>
      <c r="T160" t="s">
        <v>425</v>
      </c>
      <c r="U160">
        <v>2911</v>
      </c>
      <c r="V160" t="s">
        <v>148</v>
      </c>
      <c r="W160">
        <v>0</v>
      </c>
      <c r="X160" t="s">
        <v>36</v>
      </c>
      <c r="Y160">
        <v>2000</v>
      </c>
      <c r="Z160" t="s">
        <v>425</v>
      </c>
      <c r="AA160" t="s">
        <v>120</v>
      </c>
      <c r="AB160" t="s">
        <v>80</v>
      </c>
      <c r="AC160" t="s">
        <v>217</v>
      </c>
      <c r="AD160" t="s">
        <v>218</v>
      </c>
      <c r="AE160" t="s">
        <v>219</v>
      </c>
      <c r="AF160" s="1">
        <v>10000</v>
      </c>
      <c r="AG160" s="1">
        <v>10000</v>
      </c>
      <c r="AH160">
        <v>0</v>
      </c>
      <c r="AI160">
        <v>0</v>
      </c>
      <c r="AJ160">
        <v>0</v>
      </c>
      <c r="AK160">
        <v>0</v>
      </c>
      <c r="AL160">
        <v>0</v>
      </c>
      <c r="AM160" s="1">
        <v>10000</v>
      </c>
      <c r="AN160" s="1">
        <v>0</v>
      </c>
      <c r="AO160" s="1">
        <v>0</v>
      </c>
      <c r="AP160" s="1">
        <v>0</v>
      </c>
      <c r="AQ160" s="1" t="e">
        <f>VLOOKUP(A160,#REF!,30,0)</f>
        <v>#REF!</v>
      </c>
      <c r="AR160" s="1">
        <f t="shared" si="11"/>
        <v>10000</v>
      </c>
      <c r="AS160">
        <v>0</v>
      </c>
      <c r="AT160">
        <v>0</v>
      </c>
      <c r="AU160">
        <v>0</v>
      </c>
      <c r="AV160">
        <v>0</v>
      </c>
      <c r="AW160">
        <v>0</v>
      </c>
    </row>
    <row r="161" spans="1:49" x14ac:dyDescent="0.25">
      <c r="A161" t="str">
        <f t="shared" si="10"/>
        <v>1.1-00-2107_21439021_2135910</v>
      </c>
      <c r="B161" t="s">
        <v>115</v>
      </c>
      <c r="C161" t="s">
        <v>408</v>
      </c>
      <c r="D161">
        <v>2</v>
      </c>
      <c r="E161" t="s">
        <v>430</v>
      </c>
      <c r="F161">
        <v>2.1</v>
      </c>
      <c r="G161" t="s">
        <v>431</v>
      </c>
      <c r="H161" t="s">
        <v>214</v>
      </c>
      <c r="I161" t="s">
        <v>470</v>
      </c>
      <c r="J161" t="s">
        <v>58</v>
      </c>
      <c r="K161" t="s">
        <v>429</v>
      </c>
      <c r="L161" t="s">
        <v>77</v>
      </c>
      <c r="M161">
        <v>4</v>
      </c>
      <c r="N161">
        <v>39</v>
      </c>
      <c r="O161" t="s">
        <v>215</v>
      </c>
      <c r="P161" t="s">
        <v>404</v>
      </c>
      <c r="Q161">
        <v>3500</v>
      </c>
      <c r="R161" t="s">
        <v>433</v>
      </c>
      <c r="S161">
        <v>3590</v>
      </c>
      <c r="T161" t="s">
        <v>406</v>
      </c>
      <c r="U161">
        <v>3591</v>
      </c>
      <c r="V161" t="s">
        <v>220</v>
      </c>
      <c r="W161">
        <v>0</v>
      </c>
      <c r="X161" t="s">
        <v>36</v>
      </c>
      <c r="Y161">
        <v>3000</v>
      </c>
      <c r="Z161" t="s">
        <v>406</v>
      </c>
      <c r="AA161" t="s">
        <v>120</v>
      </c>
      <c r="AB161" t="s">
        <v>80</v>
      </c>
      <c r="AC161" t="s">
        <v>217</v>
      </c>
      <c r="AD161" t="s">
        <v>218</v>
      </c>
      <c r="AE161" t="s">
        <v>219</v>
      </c>
      <c r="AF161" s="1">
        <v>20000</v>
      </c>
      <c r="AG161" s="1">
        <v>20000</v>
      </c>
      <c r="AH161">
        <v>0</v>
      </c>
      <c r="AI161">
        <v>0</v>
      </c>
      <c r="AJ161">
        <v>0</v>
      </c>
      <c r="AK161">
        <v>0</v>
      </c>
      <c r="AL161">
        <v>0</v>
      </c>
      <c r="AM161" s="1">
        <v>20000</v>
      </c>
      <c r="AN161" s="1">
        <v>0</v>
      </c>
      <c r="AO161" s="1">
        <v>0</v>
      </c>
      <c r="AP161" s="1">
        <v>0</v>
      </c>
      <c r="AQ161" s="1" t="e">
        <f>VLOOKUP(A161,#REF!,30,0)</f>
        <v>#REF!</v>
      </c>
      <c r="AR161" s="1">
        <f t="shared" si="11"/>
        <v>20000</v>
      </c>
      <c r="AS161">
        <v>0</v>
      </c>
      <c r="AT161">
        <v>0</v>
      </c>
      <c r="AU161">
        <v>0</v>
      </c>
      <c r="AV161">
        <v>0</v>
      </c>
      <c r="AW161">
        <v>0</v>
      </c>
    </row>
    <row r="162" spans="1:49" x14ac:dyDescent="0.25">
      <c r="A162" t="str">
        <f t="shared" si="10"/>
        <v>1.1-00-2117_21557035_2133910</v>
      </c>
      <c r="B162" t="s">
        <v>115</v>
      </c>
      <c r="C162" t="s">
        <v>408</v>
      </c>
      <c r="D162">
        <v>2</v>
      </c>
      <c r="E162" t="s">
        <v>430</v>
      </c>
      <c r="F162">
        <v>2.2000000000000002</v>
      </c>
      <c r="G162" t="s">
        <v>472</v>
      </c>
      <c r="H162" t="s">
        <v>323</v>
      </c>
      <c r="I162" t="s">
        <v>473</v>
      </c>
      <c r="J162" t="s">
        <v>58</v>
      </c>
      <c r="K162" t="s">
        <v>429</v>
      </c>
      <c r="L162" t="s">
        <v>324</v>
      </c>
      <c r="M162">
        <v>5</v>
      </c>
      <c r="N162">
        <v>57</v>
      </c>
      <c r="O162" t="s">
        <v>325</v>
      </c>
      <c r="P162" t="s">
        <v>404</v>
      </c>
      <c r="Q162">
        <v>3300</v>
      </c>
      <c r="R162" t="s">
        <v>442</v>
      </c>
      <c r="S162">
        <v>3390</v>
      </c>
      <c r="T162" t="s">
        <v>406</v>
      </c>
      <c r="U162">
        <v>3391</v>
      </c>
      <c r="V162" t="s">
        <v>156</v>
      </c>
      <c r="W162">
        <v>0</v>
      </c>
      <c r="X162" t="s">
        <v>36</v>
      </c>
      <c r="Y162">
        <v>3000</v>
      </c>
      <c r="Z162" t="s">
        <v>406</v>
      </c>
      <c r="AA162" t="s">
        <v>120</v>
      </c>
      <c r="AB162" t="s">
        <v>326</v>
      </c>
      <c r="AC162" t="s">
        <v>327</v>
      </c>
      <c r="AD162" t="s">
        <v>328</v>
      </c>
      <c r="AE162" t="s">
        <v>329</v>
      </c>
      <c r="AF162" s="1">
        <v>1000000</v>
      </c>
      <c r="AG162" s="1">
        <v>1000000</v>
      </c>
      <c r="AH162">
        <v>0</v>
      </c>
      <c r="AI162">
        <v>0</v>
      </c>
      <c r="AJ162">
        <v>0</v>
      </c>
      <c r="AK162">
        <v>0</v>
      </c>
      <c r="AL162">
        <v>0</v>
      </c>
      <c r="AM162" s="1">
        <v>1000000</v>
      </c>
      <c r="AN162" s="1">
        <v>0</v>
      </c>
      <c r="AO162" s="1">
        <v>0</v>
      </c>
      <c r="AP162" s="1">
        <v>0</v>
      </c>
      <c r="AQ162" s="1" t="e">
        <f>VLOOKUP(A162,#REF!,30,0)</f>
        <v>#REF!</v>
      </c>
      <c r="AR162" s="1">
        <f t="shared" si="11"/>
        <v>1000000</v>
      </c>
      <c r="AS162">
        <v>0</v>
      </c>
      <c r="AT162">
        <v>0</v>
      </c>
      <c r="AU162">
        <v>0</v>
      </c>
      <c r="AV162">
        <v>0</v>
      </c>
      <c r="AW162">
        <v>0</v>
      </c>
    </row>
    <row r="163" spans="1:49" x14ac:dyDescent="0.25">
      <c r="A163" t="str">
        <f t="shared" si="10"/>
        <v>1.1-00-2117_21558036_2144110</v>
      </c>
      <c r="B163" t="s">
        <v>115</v>
      </c>
      <c r="C163" t="s">
        <v>408</v>
      </c>
      <c r="D163">
        <v>2</v>
      </c>
      <c r="E163" t="s">
        <v>430</v>
      </c>
      <c r="F163">
        <v>2.2000000000000002</v>
      </c>
      <c r="G163" t="s">
        <v>472</v>
      </c>
      <c r="H163" t="s">
        <v>323</v>
      </c>
      <c r="I163" t="s">
        <v>473</v>
      </c>
      <c r="J163" t="s">
        <v>58</v>
      </c>
      <c r="K163" t="s">
        <v>429</v>
      </c>
      <c r="L163" t="s">
        <v>324</v>
      </c>
      <c r="M163">
        <v>5</v>
      </c>
      <c r="N163">
        <v>58</v>
      </c>
      <c r="O163" t="s">
        <v>330</v>
      </c>
      <c r="P163" t="s">
        <v>404</v>
      </c>
      <c r="Q163">
        <v>4400</v>
      </c>
      <c r="R163" t="s">
        <v>453</v>
      </c>
      <c r="S163">
        <v>4410</v>
      </c>
      <c r="T163" t="s">
        <v>444</v>
      </c>
      <c r="U163">
        <v>4411</v>
      </c>
      <c r="V163" t="s">
        <v>184</v>
      </c>
      <c r="W163">
        <v>0</v>
      </c>
      <c r="X163" t="s">
        <v>36</v>
      </c>
      <c r="Y163">
        <v>4000</v>
      </c>
      <c r="Z163" t="s">
        <v>445</v>
      </c>
      <c r="AA163" t="s">
        <v>120</v>
      </c>
      <c r="AB163" t="s">
        <v>326</v>
      </c>
      <c r="AC163" t="s">
        <v>327</v>
      </c>
      <c r="AD163" t="s">
        <v>328</v>
      </c>
      <c r="AE163" t="s">
        <v>331</v>
      </c>
      <c r="AF163" s="1">
        <v>2000000</v>
      </c>
      <c r="AG163" s="1">
        <v>2000000</v>
      </c>
      <c r="AH163" s="1">
        <v>54955</v>
      </c>
      <c r="AI163" s="1">
        <v>54955</v>
      </c>
      <c r="AJ163" s="1">
        <v>54955</v>
      </c>
      <c r="AK163">
        <v>0</v>
      </c>
      <c r="AL163">
        <v>0</v>
      </c>
      <c r="AM163" s="1">
        <v>1945045</v>
      </c>
      <c r="AN163" s="1">
        <v>0</v>
      </c>
      <c r="AO163" s="1">
        <v>0</v>
      </c>
      <c r="AP163" s="1">
        <v>0</v>
      </c>
      <c r="AQ163" s="1" t="e">
        <f>VLOOKUP(A163,#REF!,30,0)</f>
        <v>#REF!</v>
      </c>
      <c r="AR163" s="1">
        <f t="shared" si="11"/>
        <v>2000000</v>
      </c>
      <c r="AS163">
        <v>0</v>
      </c>
      <c r="AT163">
        <v>0</v>
      </c>
      <c r="AU163">
        <v>0</v>
      </c>
      <c r="AV163">
        <v>0</v>
      </c>
      <c r="AW163">
        <v>0</v>
      </c>
    </row>
    <row r="164" spans="1:49" x14ac:dyDescent="0.25">
      <c r="A164" t="str">
        <f t="shared" si="10"/>
        <v>1.1-00-2118_21559037_2124210</v>
      </c>
      <c r="B164" t="s">
        <v>115</v>
      </c>
      <c r="C164" t="s">
        <v>408</v>
      </c>
      <c r="D164">
        <v>2</v>
      </c>
      <c r="E164" t="s">
        <v>430</v>
      </c>
      <c r="F164">
        <v>2.2000000000000002</v>
      </c>
      <c r="G164" t="s">
        <v>472</v>
      </c>
      <c r="H164" t="s">
        <v>323</v>
      </c>
      <c r="I164" t="s">
        <v>473</v>
      </c>
      <c r="J164" t="s">
        <v>58</v>
      </c>
      <c r="K164" t="s">
        <v>429</v>
      </c>
      <c r="L164" t="s">
        <v>84</v>
      </c>
      <c r="M164">
        <v>5</v>
      </c>
      <c r="N164">
        <v>59</v>
      </c>
      <c r="O164" t="s">
        <v>332</v>
      </c>
      <c r="P164" t="s">
        <v>404</v>
      </c>
      <c r="Q164">
        <v>2400</v>
      </c>
      <c r="R164" t="s">
        <v>448</v>
      </c>
      <c r="S164">
        <v>2420</v>
      </c>
      <c r="T164" t="s">
        <v>425</v>
      </c>
      <c r="U164">
        <v>2421</v>
      </c>
      <c r="V164" t="s">
        <v>242</v>
      </c>
      <c r="W164">
        <v>0</v>
      </c>
      <c r="X164" t="s">
        <v>36</v>
      </c>
      <c r="Y164">
        <v>2000</v>
      </c>
      <c r="Z164" t="s">
        <v>425</v>
      </c>
      <c r="AA164" t="s">
        <v>120</v>
      </c>
      <c r="AB164" t="s">
        <v>87</v>
      </c>
      <c r="AC164" t="s">
        <v>327</v>
      </c>
      <c r="AD164" t="s">
        <v>333</v>
      </c>
      <c r="AE164" t="s">
        <v>334</v>
      </c>
      <c r="AF164" s="1">
        <v>520000</v>
      </c>
      <c r="AG164">
        <v>0</v>
      </c>
      <c r="AH164" s="1">
        <v>394052</v>
      </c>
      <c r="AI164">
        <v>0</v>
      </c>
      <c r="AJ164">
        <v>0</v>
      </c>
      <c r="AK164">
        <v>0</v>
      </c>
      <c r="AL164">
        <v>0</v>
      </c>
      <c r="AM164" s="1">
        <v>125948</v>
      </c>
      <c r="AN164" s="1">
        <v>0</v>
      </c>
      <c r="AO164" s="1">
        <v>0</v>
      </c>
      <c r="AP164" s="1">
        <v>0</v>
      </c>
      <c r="AQ164" s="1" t="e">
        <f>VLOOKUP(A164,#REF!,30,0)</f>
        <v>#REF!</v>
      </c>
      <c r="AR164" s="1">
        <f t="shared" si="11"/>
        <v>520000</v>
      </c>
      <c r="AS164">
        <v>0</v>
      </c>
      <c r="AT164" s="1">
        <v>520000</v>
      </c>
      <c r="AU164">
        <v>0</v>
      </c>
      <c r="AV164">
        <v>0</v>
      </c>
      <c r="AW164" s="1">
        <v>520000</v>
      </c>
    </row>
    <row r="165" spans="1:49" x14ac:dyDescent="0.25">
      <c r="A165" t="str">
        <f t="shared" si="10"/>
        <v>1.1-00-2118_21559037_2124710</v>
      </c>
      <c r="B165" t="s">
        <v>115</v>
      </c>
      <c r="C165" t="s">
        <v>408</v>
      </c>
      <c r="D165">
        <v>2</v>
      </c>
      <c r="E165" t="s">
        <v>430</v>
      </c>
      <c r="F165">
        <v>2.2000000000000002</v>
      </c>
      <c r="G165" t="s">
        <v>472</v>
      </c>
      <c r="H165" t="s">
        <v>323</v>
      </c>
      <c r="I165" t="s">
        <v>473</v>
      </c>
      <c r="J165" t="s">
        <v>58</v>
      </c>
      <c r="K165" t="s">
        <v>429</v>
      </c>
      <c r="L165" t="s">
        <v>84</v>
      </c>
      <c r="M165">
        <v>5</v>
      </c>
      <c r="N165">
        <v>59</v>
      </c>
      <c r="O165" t="s">
        <v>332</v>
      </c>
      <c r="P165" t="s">
        <v>404</v>
      </c>
      <c r="Q165">
        <v>2400</v>
      </c>
      <c r="R165" t="s">
        <v>448</v>
      </c>
      <c r="S165">
        <v>2470</v>
      </c>
      <c r="T165" t="s">
        <v>425</v>
      </c>
      <c r="U165">
        <v>2471</v>
      </c>
      <c r="V165" t="s">
        <v>140</v>
      </c>
      <c r="W165">
        <v>0</v>
      </c>
      <c r="X165" t="s">
        <v>36</v>
      </c>
      <c r="Y165">
        <v>2000</v>
      </c>
      <c r="Z165" t="s">
        <v>425</v>
      </c>
      <c r="AA165" t="s">
        <v>120</v>
      </c>
      <c r="AB165" t="s">
        <v>87</v>
      </c>
      <c r="AC165" t="s">
        <v>327</v>
      </c>
      <c r="AD165" t="s">
        <v>333</v>
      </c>
      <c r="AE165" t="s">
        <v>334</v>
      </c>
      <c r="AF165" s="1">
        <v>1500000</v>
      </c>
      <c r="AG165" s="1">
        <v>1500000</v>
      </c>
      <c r="AH165" s="1">
        <v>276567.2</v>
      </c>
      <c r="AI165">
        <v>0</v>
      </c>
      <c r="AJ165">
        <v>0</v>
      </c>
      <c r="AK165">
        <v>0</v>
      </c>
      <c r="AL165">
        <v>0</v>
      </c>
      <c r="AM165" s="1">
        <v>1223432.8</v>
      </c>
      <c r="AN165" s="1">
        <v>0</v>
      </c>
      <c r="AO165" s="1">
        <v>0</v>
      </c>
      <c r="AP165" s="1">
        <v>0</v>
      </c>
      <c r="AQ165" s="1" t="e">
        <f>VLOOKUP(A165,#REF!,30,0)</f>
        <v>#REF!</v>
      </c>
      <c r="AR165" s="1">
        <f t="shared" si="11"/>
        <v>1500000</v>
      </c>
      <c r="AS165">
        <v>0</v>
      </c>
      <c r="AT165">
        <v>0</v>
      </c>
      <c r="AU165">
        <v>0</v>
      </c>
      <c r="AV165">
        <v>0</v>
      </c>
      <c r="AW165">
        <v>0</v>
      </c>
    </row>
    <row r="166" spans="1:49" x14ac:dyDescent="0.25">
      <c r="A166" t="str">
        <f t="shared" si="10"/>
        <v>1.1-00-2118_21559037_2125110</v>
      </c>
      <c r="B166" t="s">
        <v>115</v>
      </c>
      <c r="C166" t="s">
        <v>408</v>
      </c>
      <c r="D166">
        <v>2</v>
      </c>
      <c r="E166" t="s">
        <v>430</v>
      </c>
      <c r="F166">
        <v>2.2000000000000002</v>
      </c>
      <c r="G166" t="s">
        <v>472</v>
      </c>
      <c r="H166" t="s">
        <v>323</v>
      </c>
      <c r="I166" t="s">
        <v>473</v>
      </c>
      <c r="J166" t="s">
        <v>58</v>
      </c>
      <c r="K166" t="s">
        <v>429</v>
      </c>
      <c r="L166" t="s">
        <v>84</v>
      </c>
      <c r="M166">
        <v>5</v>
      </c>
      <c r="N166">
        <v>59</v>
      </c>
      <c r="O166" t="s">
        <v>332</v>
      </c>
      <c r="P166" t="s">
        <v>404</v>
      </c>
      <c r="Q166">
        <v>2500</v>
      </c>
      <c r="R166" t="s">
        <v>449</v>
      </c>
      <c r="S166">
        <v>2510</v>
      </c>
      <c r="T166" t="s">
        <v>425</v>
      </c>
      <c r="U166">
        <v>2511</v>
      </c>
      <c r="V166" t="s">
        <v>335</v>
      </c>
      <c r="W166">
        <v>0</v>
      </c>
      <c r="X166" t="s">
        <v>36</v>
      </c>
      <c r="Y166">
        <v>2000</v>
      </c>
      <c r="Z166" t="s">
        <v>425</v>
      </c>
      <c r="AA166" t="s">
        <v>120</v>
      </c>
      <c r="AB166" t="s">
        <v>87</v>
      </c>
      <c r="AC166" t="s">
        <v>327</v>
      </c>
      <c r="AD166" t="s">
        <v>333</v>
      </c>
      <c r="AE166" t="s">
        <v>334</v>
      </c>
      <c r="AF166" s="1">
        <v>70000</v>
      </c>
      <c r="AG166" s="1">
        <v>1600000</v>
      </c>
      <c r="AH166">
        <v>0</v>
      </c>
      <c r="AI166">
        <v>0</v>
      </c>
      <c r="AJ166">
        <v>0</v>
      </c>
      <c r="AK166">
        <v>0</v>
      </c>
      <c r="AL166">
        <v>0</v>
      </c>
      <c r="AM166" s="1">
        <v>70000</v>
      </c>
      <c r="AN166" s="1">
        <v>0</v>
      </c>
      <c r="AO166" s="1">
        <v>0</v>
      </c>
      <c r="AP166" s="1">
        <v>0</v>
      </c>
      <c r="AQ166" s="1" t="e">
        <f>VLOOKUP(A166,#REF!,30,0)</f>
        <v>#REF!</v>
      </c>
      <c r="AR166" s="1">
        <f t="shared" si="11"/>
        <v>70000</v>
      </c>
      <c r="AS166">
        <v>0</v>
      </c>
      <c r="AT166">
        <v>0</v>
      </c>
      <c r="AU166">
        <v>0</v>
      </c>
      <c r="AV166" s="1">
        <v>1530000</v>
      </c>
      <c r="AW166" s="1">
        <v>-1530000</v>
      </c>
    </row>
    <row r="167" spans="1:49" x14ac:dyDescent="0.25">
      <c r="A167" t="str">
        <f t="shared" si="10"/>
        <v>1.1-00-2118_21559037_2125610</v>
      </c>
      <c r="B167" t="s">
        <v>115</v>
      </c>
      <c r="C167" t="s">
        <v>408</v>
      </c>
      <c r="D167">
        <v>2</v>
      </c>
      <c r="E167" t="s">
        <v>430</v>
      </c>
      <c r="F167">
        <v>2.2000000000000002</v>
      </c>
      <c r="G167" t="s">
        <v>472</v>
      </c>
      <c r="H167" t="s">
        <v>323</v>
      </c>
      <c r="I167" t="s">
        <v>473</v>
      </c>
      <c r="J167" t="s">
        <v>58</v>
      </c>
      <c r="K167" t="s">
        <v>429</v>
      </c>
      <c r="L167" t="s">
        <v>84</v>
      </c>
      <c r="M167">
        <v>5</v>
      </c>
      <c r="N167">
        <v>59</v>
      </c>
      <c r="O167" t="s">
        <v>332</v>
      </c>
      <c r="P167" t="s">
        <v>404</v>
      </c>
      <c r="Q167">
        <v>2500</v>
      </c>
      <c r="R167" t="s">
        <v>449</v>
      </c>
      <c r="S167">
        <v>2560</v>
      </c>
      <c r="T167" t="s">
        <v>425</v>
      </c>
      <c r="U167">
        <v>2561</v>
      </c>
      <c r="V167" t="s">
        <v>336</v>
      </c>
      <c r="W167">
        <v>0</v>
      </c>
      <c r="X167" t="s">
        <v>36</v>
      </c>
      <c r="Y167">
        <v>2000</v>
      </c>
      <c r="Z167" t="s">
        <v>425</v>
      </c>
      <c r="AA167" t="s">
        <v>120</v>
      </c>
      <c r="AB167" t="s">
        <v>87</v>
      </c>
      <c r="AC167" t="s">
        <v>327</v>
      </c>
      <c r="AD167" t="s">
        <v>333</v>
      </c>
      <c r="AE167" t="s">
        <v>334</v>
      </c>
      <c r="AF167" s="1">
        <v>830000</v>
      </c>
      <c r="AG167">
        <v>0</v>
      </c>
      <c r="AH167" s="1">
        <v>712657.6</v>
      </c>
      <c r="AI167">
        <v>0</v>
      </c>
      <c r="AJ167">
        <v>0</v>
      </c>
      <c r="AK167">
        <v>0</v>
      </c>
      <c r="AL167">
        <v>0</v>
      </c>
      <c r="AM167" s="1">
        <v>117342.40000000002</v>
      </c>
      <c r="AN167" s="1">
        <v>0</v>
      </c>
      <c r="AO167" s="1">
        <v>0</v>
      </c>
      <c r="AP167" s="1">
        <v>0</v>
      </c>
      <c r="AQ167" s="1" t="e">
        <f>VLOOKUP(A167,#REF!,30,0)</f>
        <v>#REF!</v>
      </c>
      <c r="AR167" s="1">
        <f t="shared" si="11"/>
        <v>830000</v>
      </c>
      <c r="AS167">
        <v>0</v>
      </c>
      <c r="AT167" s="1">
        <v>830000</v>
      </c>
      <c r="AU167">
        <v>0</v>
      </c>
      <c r="AV167">
        <v>0</v>
      </c>
      <c r="AW167" s="1">
        <v>830000</v>
      </c>
    </row>
    <row r="168" spans="1:49" x14ac:dyDescent="0.25">
      <c r="A168" t="str">
        <f t="shared" si="10"/>
        <v>1.1-00-2118_21559037_2127210</v>
      </c>
      <c r="B168" t="s">
        <v>115</v>
      </c>
      <c r="C168" t="s">
        <v>408</v>
      </c>
      <c r="D168">
        <v>2</v>
      </c>
      <c r="E168" t="s">
        <v>430</v>
      </c>
      <c r="F168">
        <v>2.2000000000000002</v>
      </c>
      <c r="G168" t="s">
        <v>472</v>
      </c>
      <c r="H168" t="s">
        <v>323</v>
      </c>
      <c r="I168" t="s">
        <v>473</v>
      </c>
      <c r="J168" t="s">
        <v>58</v>
      </c>
      <c r="K168" t="s">
        <v>429</v>
      </c>
      <c r="L168" t="s">
        <v>84</v>
      </c>
      <c r="M168">
        <v>5</v>
      </c>
      <c r="N168">
        <v>59</v>
      </c>
      <c r="O168" t="s">
        <v>332</v>
      </c>
      <c r="P168" t="s">
        <v>404</v>
      </c>
      <c r="Q168">
        <v>2700</v>
      </c>
      <c r="R168" t="s">
        <v>451</v>
      </c>
      <c r="S168">
        <v>2720</v>
      </c>
      <c r="T168" t="s">
        <v>425</v>
      </c>
      <c r="U168">
        <v>2721</v>
      </c>
      <c r="V168" t="s">
        <v>150</v>
      </c>
      <c r="W168">
        <v>0</v>
      </c>
      <c r="X168" t="s">
        <v>36</v>
      </c>
      <c r="Y168">
        <v>2000</v>
      </c>
      <c r="Z168" t="s">
        <v>425</v>
      </c>
      <c r="AA168" t="s">
        <v>120</v>
      </c>
      <c r="AB168" t="s">
        <v>87</v>
      </c>
      <c r="AC168" t="s">
        <v>327</v>
      </c>
      <c r="AD168" t="s">
        <v>333</v>
      </c>
      <c r="AE168" t="s">
        <v>334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 s="1">
        <v>0</v>
      </c>
      <c r="AN168" s="1">
        <v>0</v>
      </c>
      <c r="AO168" s="1">
        <v>0</v>
      </c>
      <c r="AP168" s="1">
        <v>0</v>
      </c>
      <c r="AQ168" s="1" t="e">
        <f>VLOOKUP(A168,#REF!,30,0)</f>
        <v>#REF!</v>
      </c>
      <c r="AR168" s="1">
        <f t="shared" si="11"/>
        <v>0</v>
      </c>
      <c r="AS168">
        <v>0</v>
      </c>
      <c r="AT168">
        <v>0</v>
      </c>
      <c r="AU168">
        <v>0</v>
      </c>
      <c r="AV168">
        <v>0</v>
      </c>
      <c r="AW168">
        <v>0</v>
      </c>
    </row>
    <row r="169" spans="1:49" x14ac:dyDescent="0.25">
      <c r="A169" t="str">
        <f t="shared" si="10"/>
        <v>1.1-00-2118_21559037_2129110</v>
      </c>
      <c r="B169" t="s">
        <v>115</v>
      </c>
      <c r="C169" t="s">
        <v>408</v>
      </c>
      <c r="D169">
        <v>2</v>
      </c>
      <c r="E169" t="s">
        <v>430</v>
      </c>
      <c r="F169">
        <v>2.2000000000000002</v>
      </c>
      <c r="G169" t="s">
        <v>472</v>
      </c>
      <c r="H169" t="s">
        <v>323</v>
      </c>
      <c r="I169" t="s">
        <v>473</v>
      </c>
      <c r="J169" t="s">
        <v>58</v>
      </c>
      <c r="K169" t="s">
        <v>429</v>
      </c>
      <c r="L169" t="s">
        <v>84</v>
      </c>
      <c r="M169">
        <v>5</v>
      </c>
      <c r="N169">
        <v>59</v>
      </c>
      <c r="O169" t="s">
        <v>332</v>
      </c>
      <c r="P169" t="s">
        <v>404</v>
      </c>
      <c r="Q169">
        <v>2900</v>
      </c>
      <c r="R169" t="s">
        <v>450</v>
      </c>
      <c r="S169">
        <v>2910</v>
      </c>
      <c r="T169" t="s">
        <v>425</v>
      </c>
      <c r="U169">
        <v>2911</v>
      </c>
      <c r="V169" t="s">
        <v>148</v>
      </c>
      <c r="W169">
        <v>0</v>
      </c>
      <c r="X169" t="s">
        <v>36</v>
      </c>
      <c r="Y169">
        <v>2000</v>
      </c>
      <c r="Z169" t="s">
        <v>425</v>
      </c>
      <c r="AA169" t="s">
        <v>120</v>
      </c>
      <c r="AB169" t="s">
        <v>87</v>
      </c>
      <c r="AC169" t="s">
        <v>327</v>
      </c>
      <c r="AD169" t="s">
        <v>333</v>
      </c>
      <c r="AE169" t="s">
        <v>334</v>
      </c>
      <c r="AF169" s="1">
        <v>180000</v>
      </c>
      <c r="AG169">
        <v>0</v>
      </c>
      <c r="AH169" s="1">
        <v>156629</v>
      </c>
      <c r="AI169">
        <v>0</v>
      </c>
      <c r="AJ169">
        <v>0</v>
      </c>
      <c r="AK169">
        <v>0</v>
      </c>
      <c r="AL169">
        <v>0</v>
      </c>
      <c r="AM169" s="1">
        <v>23371</v>
      </c>
      <c r="AN169" s="1">
        <v>0</v>
      </c>
      <c r="AO169" s="1">
        <v>0</v>
      </c>
      <c r="AP169" s="1">
        <v>0</v>
      </c>
      <c r="AQ169" s="1" t="e">
        <f>VLOOKUP(A169,#REF!,30,0)</f>
        <v>#REF!</v>
      </c>
      <c r="AR169" s="1">
        <f t="shared" si="11"/>
        <v>180000</v>
      </c>
      <c r="AS169">
        <v>0</v>
      </c>
      <c r="AT169" s="1">
        <v>180000</v>
      </c>
      <c r="AU169">
        <v>0</v>
      </c>
      <c r="AV169">
        <v>0</v>
      </c>
      <c r="AW169" s="1">
        <v>180000</v>
      </c>
    </row>
    <row r="170" spans="1:49" x14ac:dyDescent="0.25">
      <c r="A170" t="str">
        <f t="shared" si="10"/>
        <v>1.1-00-2118_21559037_2131110</v>
      </c>
      <c r="B170" t="s">
        <v>115</v>
      </c>
      <c r="C170" t="s">
        <v>408</v>
      </c>
      <c r="D170">
        <v>2</v>
      </c>
      <c r="E170" t="s">
        <v>430</v>
      </c>
      <c r="F170">
        <v>2.2000000000000002</v>
      </c>
      <c r="G170" t="s">
        <v>472</v>
      </c>
      <c r="H170" t="s">
        <v>323</v>
      </c>
      <c r="I170" t="s">
        <v>473</v>
      </c>
      <c r="J170" t="s">
        <v>58</v>
      </c>
      <c r="K170" t="s">
        <v>429</v>
      </c>
      <c r="L170" t="s">
        <v>84</v>
      </c>
      <c r="M170">
        <v>5</v>
      </c>
      <c r="N170">
        <v>59</v>
      </c>
      <c r="O170" t="s">
        <v>332</v>
      </c>
      <c r="P170" t="s">
        <v>404</v>
      </c>
      <c r="Q170">
        <v>3100</v>
      </c>
      <c r="R170" t="s">
        <v>414</v>
      </c>
      <c r="S170">
        <v>3110</v>
      </c>
      <c r="T170" t="s">
        <v>406</v>
      </c>
      <c r="U170">
        <v>3111</v>
      </c>
      <c r="V170" t="s">
        <v>79</v>
      </c>
      <c r="W170">
        <v>0</v>
      </c>
      <c r="X170" t="s">
        <v>36</v>
      </c>
      <c r="Y170">
        <v>3000</v>
      </c>
      <c r="Z170" t="s">
        <v>406</v>
      </c>
      <c r="AA170" t="s">
        <v>120</v>
      </c>
      <c r="AB170" t="s">
        <v>87</v>
      </c>
      <c r="AC170" t="s">
        <v>327</v>
      </c>
      <c r="AD170" t="s">
        <v>333</v>
      </c>
      <c r="AE170" t="s">
        <v>334</v>
      </c>
      <c r="AF170" s="1">
        <v>180000000</v>
      </c>
      <c r="AG170" s="1">
        <v>180000000</v>
      </c>
      <c r="AH170" s="1">
        <v>22937327.129999999</v>
      </c>
      <c r="AI170" s="1">
        <v>22937327.129999999</v>
      </c>
      <c r="AJ170" s="1">
        <v>22937327.129999999</v>
      </c>
      <c r="AK170" s="1">
        <v>22937327.129999999</v>
      </c>
      <c r="AL170" s="1">
        <v>22937327.129999999</v>
      </c>
      <c r="AM170" s="1">
        <v>157062672.87</v>
      </c>
      <c r="AN170" s="1">
        <v>0</v>
      </c>
      <c r="AO170" s="1">
        <v>0</v>
      </c>
      <c r="AP170" s="1">
        <v>0</v>
      </c>
      <c r="AQ170" s="1" t="e">
        <f>VLOOKUP(A170,#REF!,30,0)</f>
        <v>#REF!</v>
      </c>
      <c r="AR170" s="1">
        <f t="shared" si="11"/>
        <v>180000000</v>
      </c>
      <c r="AS170">
        <v>0</v>
      </c>
      <c r="AT170">
        <v>0</v>
      </c>
      <c r="AU170">
        <v>0</v>
      </c>
      <c r="AV170">
        <v>0</v>
      </c>
      <c r="AW170">
        <v>0</v>
      </c>
    </row>
    <row r="171" spans="1:49" x14ac:dyDescent="0.25">
      <c r="A171" t="str">
        <f t="shared" si="10"/>
        <v>1.1-00-2118_21559037_2132610</v>
      </c>
      <c r="B171" t="s">
        <v>115</v>
      </c>
      <c r="C171" t="s">
        <v>408</v>
      </c>
      <c r="D171">
        <v>2</v>
      </c>
      <c r="E171" t="s">
        <v>430</v>
      </c>
      <c r="F171">
        <v>2.2000000000000002</v>
      </c>
      <c r="G171" t="s">
        <v>472</v>
      </c>
      <c r="H171" t="s">
        <v>323</v>
      </c>
      <c r="I171" t="s">
        <v>473</v>
      </c>
      <c r="J171" t="s">
        <v>58</v>
      </c>
      <c r="K171" t="s">
        <v>429</v>
      </c>
      <c r="L171" t="s">
        <v>84</v>
      </c>
      <c r="M171">
        <v>5</v>
      </c>
      <c r="N171">
        <v>59</v>
      </c>
      <c r="O171" t="s">
        <v>332</v>
      </c>
      <c r="P171" t="s">
        <v>404</v>
      </c>
      <c r="Q171">
        <v>3200</v>
      </c>
      <c r="R171" t="s">
        <v>426</v>
      </c>
      <c r="S171">
        <v>3260</v>
      </c>
      <c r="T171" t="s">
        <v>406</v>
      </c>
      <c r="U171">
        <v>3261</v>
      </c>
      <c r="V171" t="s">
        <v>126</v>
      </c>
      <c r="W171">
        <v>0</v>
      </c>
      <c r="X171" t="s">
        <v>36</v>
      </c>
      <c r="Y171">
        <v>3000</v>
      </c>
      <c r="Z171" t="s">
        <v>406</v>
      </c>
      <c r="AA171" t="s">
        <v>120</v>
      </c>
      <c r="AB171" t="s">
        <v>87</v>
      </c>
      <c r="AC171" t="s">
        <v>327</v>
      </c>
      <c r="AD171" t="s">
        <v>333</v>
      </c>
      <c r="AE171" t="s">
        <v>334</v>
      </c>
      <c r="AF171" s="1">
        <v>30000000</v>
      </c>
      <c r="AG171" s="1">
        <v>30000000</v>
      </c>
      <c r="AH171" s="1">
        <v>19134820.600000001</v>
      </c>
      <c r="AI171" s="1">
        <v>16157592.439999999</v>
      </c>
      <c r="AJ171" s="1">
        <v>11225333.92</v>
      </c>
      <c r="AK171">
        <v>0</v>
      </c>
      <c r="AL171">
        <v>0</v>
      </c>
      <c r="AM171" s="1">
        <v>10865179.399999999</v>
      </c>
      <c r="AN171" s="1">
        <v>0</v>
      </c>
      <c r="AO171" s="1">
        <v>0</v>
      </c>
      <c r="AP171" s="1">
        <v>0</v>
      </c>
      <c r="AQ171" s="1" t="e">
        <f>VLOOKUP(A171,#REF!,30,0)</f>
        <v>#REF!</v>
      </c>
      <c r="AR171" s="1">
        <f t="shared" si="11"/>
        <v>30000000</v>
      </c>
      <c r="AS171">
        <v>0</v>
      </c>
      <c r="AT171">
        <v>0</v>
      </c>
      <c r="AU171">
        <v>0</v>
      </c>
      <c r="AV171">
        <v>0</v>
      </c>
      <c r="AW171">
        <v>0</v>
      </c>
    </row>
    <row r="172" spans="1:49" x14ac:dyDescent="0.25">
      <c r="A172" t="str">
        <f t="shared" si="10"/>
        <v>1.1-00-2118_21559037_2133210</v>
      </c>
      <c r="B172" t="s">
        <v>115</v>
      </c>
      <c r="C172" t="s">
        <v>408</v>
      </c>
      <c r="D172">
        <v>2</v>
      </c>
      <c r="E172" t="s">
        <v>430</v>
      </c>
      <c r="F172">
        <v>2.2000000000000002</v>
      </c>
      <c r="G172" t="s">
        <v>472</v>
      </c>
      <c r="H172" t="s">
        <v>323</v>
      </c>
      <c r="I172" t="s">
        <v>473</v>
      </c>
      <c r="J172" t="s">
        <v>58</v>
      </c>
      <c r="K172" t="s">
        <v>429</v>
      </c>
      <c r="L172" t="s">
        <v>84</v>
      </c>
      <c r="M172">
        <v>5</v>
      </c>
      <c r="N172">
        <v>59</v>
      </c>
      <c r="O172" t="s">
        <v>332</v>
      </c>
      <c r="P172" t="s">
        <v>404</v>
      </c>
      <c r="Q172">
        <v>3300</v>
      </c>
      <c r="R172" t="s">
        <v>442</v>
      </c>
      <c r="S172">
        <v>3320</v>
      </c>
      <c r="T172" t="s">
        <v>406</v>
      </c>
      <c r="U172">
        <v>3321</v>
      </c>
      <c r="V172" t="s">
        <v>337</v>
      </c>
      <c r="W172">
        <v>0</v>
      </c>
      <c r="X172" t="s">
        <v>36</v>
      </c>
      <c r="Y172">
        <v>3000</v>
      </c>
      <c r="Z172" t="s">
        <v>406</v>
      </c>
      <c r="AA172" t="s">
        <v>120</v>
      </c>
      <c r="AB172" t="s">
        <v>87</v>
      </c>
      <c r="AC172" t="s">
        <v>327</v>
      </c>
      <c r="AD172" t="s">
        <v>333</v>
      </c>
      <c r="AE172" t="s">
        <v>334</v>
      </c>
      <c r="AF172" s="1">
        <v>6900000</v>
      </c>
      <c r="AG172" s="1">
        <v>6900000</v>
      </c>
      <c r="AH172">
        <v>0</v>
      </c>
      <c r="AI172">
        <v>0</v>
      </c>
      <c r="AJ172">
        <v>0</v>
      </c>
      <c r="AK172">
        <v>0</v>
      </c>
      <c r="AL172">
        <v>0</v>
      </c>
      <c r="AM172" s="1">
        <v>6900000</v>
      </c>
      <c r="AN172" s="1">
        <v>0</v>
      </c>
      <c r="AO172" s="1">
        <v>0</v>
      </c>
      <c r="AP172" s="1">
        <v>0</v>
      </c>
      <c r="AQ172" s="1" t="e">
        <f>VLOOKUP(A172,#REF!,30,0)</f>
        <v>#REF!</v>
      </c>
      <c r="AR172" s="1">
        <f t="shared" si="11"/>
        <v>6900000</v>
      </c>
      <c r="AS172">
        <v>0</v>
      </c>
      <c r="AT172">
        <v>0</v>
      </c>
      <c r="AU172">
        <v>0</v>
      </c>
      <c r="AV172">
        <v>0</v>
      </c>
      <c r="AW172">
        <v>0</v>
      </c>
    </row>
    <row r="173" spans="1:49" x14ac:dyDescent="0.25">
      <c r="A173" t="str">
        <f t="shared" si="10"/>
        <v>1.1-00-2118_21559037_2133810</v>
      </c>
      <c r="B173" t="s">
        <v>115</v>
      </c>
      <c r="C173" t="s">
        <v>408</v>
      </c>
      <c r="D173">
        <v>2</v>
      </c>
      <c r="E173" t="s">
        <v>430</v>
      </c>
      <c r="F173">
        <v>2.2000000000000002</v>
      </c>
      <c r="G173" t="s">
        <v>472</v>
      </c>
      <c r="H173" t="s">
        <v>323</v>
      </c>
      <c r="I173" t="s">
        <v>473</v>
      </c>
      <c r="J173" t="s">
        <v>58</v>
      </c>
      <c r="K173" t="s">
        <v>429</v>
      </c>
      <c r="L173" t="s">
        <v>84</v>
      </c>
      <c r="M173">
        <v>5</v>
      </c>
      <c r="N173">
        <v>59</v>
      </c>
      <c r="O173" t="s">
        <v>332</v>
      </c>
      <c r="P173" t="s">
        <v>404</v>
      </c>
      <c r="Q173">
        <v>3300</v>
      </c>
      <c r="R173" t="s">
        <v>442</v>
      </c>
      <c r="S173">
        <v>338</v>
      </c>
      <c r="T173" t="s">
        <v>338</v>
      </c>
      <c r="U173">
        <v>3381</v>
      </c>
      <c r="V173" t="s">
        <v>338</v>
      </c>
      <c r="W173">
        <v>0</v>
      </c>
      <c r="X173" t="s">
        <v>36</v>
      </c>
      <c r="Y173">
        <v>3000</v>
      </c>
      <c r="Z173" t="s">
        <v>406</v>
      </c>
      <c r="AA173" t="s">
        <v>120</v>
      </c>
      <c r="AB173" t="s">
        <v>87</v>
      </c>
      <c r="AC173" t="s">
        <v>327</v>
      </c>
      <c r="AD173" t="s">
        <v>333</v>
      </c>
      <c r="AE173" t="s">
        <v>334</v>
      </c>
      <c r="AF173" s="1">
        <v>30000000</v>
      </c>
      <c r="AG173" s="1">
        <v>30000000</v>
      </c>
      <c r="AH173" s="1">
        <v>10607040</v>
      </c>
      <c r="AI173" s="1">
        <v>7516800</v>
      </c>
      <c r="AJ173" s="1">
        <v>7516800</v>
      </c>
      <c r="AK173">
        <v>0</v>
      </c>
      <c r="AL173">
        <v>0</v>
      </c>
      <c r="AM173" s="1">
        <v>19392960</v>
      </c>
      <c r="AN173" s="1">
        <v>0</v>
      </c>
      <c r="AO173" s="1">
        <v>0</v>
      </c>
      <c r="AP173" s="1">
        <v>0</v>
      </c>
      <c r="AQ173" s="1" t="e">
        <f>VLOOKUP(A173,#REF!,30,0)</f>
        <v>#REF!</v>
      </c>
      <c r="AR173" s="1">
        <f t="shared" si="11"/>
        <v>30000000</v>
      </c>
      <c r="AS173">
        <v>0</v>
      </c>
      <c r="AT173">
        <v>0</v>
      </c>
      <c r="AU173">
        <v>0</v>
      </c>
      <c r="AV173">
        <v>0</v>
      </c>
      <c r="AW173">
        <v>0</v>
      </c>
    </row>
    <row r="174" spans="1:49" x14ac:dyDescent="0.25">
      <c r="A174" t="str">
        <f t="shared" si="10"/>
        <v>1.1-00-2118_21559037_2135710</v>
      </c>
      <c r="B174" t="s">
        <v>115</v>
      </c>
      <c r="C174" t="s">
        <v>408</v>
      </c>
      <c r="D174">
        <v>2</v>
      </c>
      <c r="E174" t="s">
        <v>430</v>
      </c>
      <c r="F174">
        <v>2.2000000000000002</v>
      </c>
      <c r="G174" t="s">
        <v>472</v>
      </c>
      <c r="H174" t="s">
        <v>323</v>
      </c>
      <c r="I174" t="s">
        <v>473</v>
      </c>
      <c r="J174" t="s">
        <v>58</v>
      </c>
      <c r="K174" t="s">
        <v>429</v>
      </c>
      <c r="L174" t="s">
        <v>84</v>
      </c>
      <c r="M174">
        <v>5</v>
      </c>
      <c r="N174">
        <v>59</v>
      </c>
      <c r="O174" t="s">
        <v>332</v>
      </c>
      <c r="P174" t="s">
        <v>404</v>
      </c>
      <c r="Q174">
        <v>3500</v>
      </c>
      <c r="R174" t="s">
        <v>433</v>
      </c>
      <c r="S174">
        <v>3570</v>
      </c>
      <c r="T174" t="s">
        <v>406</v>
      </c>
      <c r="U174">
        <v>3571</v>
      </c>
      <c r="V174" t="s">
        <v>144</v>
      </c>
      <c r="W174">
        <v>0</v>
      </c>
      <c r="X174" t="s">
        <v>36</v>
      </c>
      <c r="Y174">
        <v>3000</v>
      </c>
      <c r="Z174" t="s">
        <v>406</v>
      </c>
      <c r="AA174" t="s">
        <v>120</v>
      </c>
      <c r="AB174" t="s">
        <v>87</v>
      </c>
      <c r="AC174" t="s">
        <v>327</v>
      </c>
      <c r="AD174" t="s">
        <v>333</v>
      </c>
      <c r="AE174" t="s">
        <v>334</v>
      </c>
      <c r="AF174" s="1">
        <v>60000000</v>
      </c>
      <c r="AG174" s="1">
        <v>60000000</v>
      </c>
      <c r="AH174" s="1">
        <v>39385764.350000001</v>
      </c>
      <c r="AI174" s="1">
        <v>38371826.759999998</v>
      </c>
      <c r="AJ174" s="1">
        <v>38371826.759999998</v>
      </c>
      <c r="AK174" s="1">
        <v>4018498.87</v>
      </c>
      <c r="AL174" s="1">
        <v>4018498.87</v>
      </c>
      <c r="AM174" s="1">
        <v>20614235.649999999</v>
      </c>
      <c r="AN174" s="1">
        <v>0</v>
      </c>
      <c r="AO174" s="1">
        <v>0</v>
      </c>
      <c r="AP174" s="1">
        <v>0</v>
      </c>
      <c r="AQ174" s="1" t="e">
        <f>VLOOKUP(A174,#REF!,30,0)</f>
        <v>#REF!</v>
      </c>
      <c r="AR174" s="1">
        <f t="shared" si="11"/>
        <v>60000000</v>
      </c>
      <c r="AS174">
        <v>0</v>
      </c>
      <c r="AT174">
        <v>0</v>
      </c>
      <c r="AU174">
        <v>0</v>
      </c>
      <c r="AV174">
        <v>0</v>
      </c>
      <c r="AW174">
        <v>0</v>
      </c>
    </row>
    <row r="175" spans="1:49" x14ac:dyDescent="0.25">
      <c r="A175" t="str">
        <f t="shared" si="10"/>
        <v>1.1-00-2118_21559037_2139220</v>
      </c>
      <c r="B175" t="s">
        <v>115</v>
      </c>
      <c r="C175" t="s">
        <v>408</v>
      </c>
      <c r="D175">
        <v>2</v>
      </c>
      <c r="E175" t="s">
        <v>430</v>
      </c>
      <c r="F175">
        <v>2.2000000000000002</v>
      </c>
      <c r="G175" t="s">
        <v>472</v>
      </c>
      <c r="H175" t="s">
        <v>323</v>
      </c>
      <c r="I175" t="s">
        <v>473</v>
      </c>
      <c r="J175" t="s">
        <v>58</v>
      </c>
      <c r="K175" t="s">
        <v>429</v>
      </c>
      <c r="L175" t="s">
        <v>84</v>
      </c>
      <c r="M175">
        <v>5</v>
      </c>
      <c r="N175">
        <v>59</v>
      </c>
      <c r="O175" t="s">
        <v>332</v>
      </c>
      <c r="P175" t="s">
        <v>404</v>
      </c>
      <c r="Q175">
        <v>3900</v>
      </c>
      <c r="R175" t="s">
        <v>405</v>
      </c>
      <c r="S175">
        <v>3920</v>
      </c>
      <c r="T175" t="s">
        <v>406</v>
      </c>
      <c r="U175">
        <v>3922</v>
      </c>
      <c r="V175" t="s">
        <v>307</v>
      </c>
      <c r="W175">
        <v>0</v>
      </c>
      <c r="X175" t="s">
        <v>36</v>
      </c>
      <c r="Y175">
        <v>3000</v>
      </c>
      <c r="Z175" t="s">
        <v>406</v>
      </c>
      <c r="AA175" t="s">
        <v>120</v>
      </c>
      <c r="AB175" t="s">
        <v>87</v>
      </c>
      <c r="AC175" t="s">
        <v>327</v>
      </c>
      <c r="AD175" t="s">
        <v>333</v>
      </c>
      <c r="AE175" t="s">
        <v>334</v>
      </c>
      <c r="AF175" s="1">
        <v>6500000</v>
      </c>
      <c r="AG175" s="1">
        <v>6500000</v>
      </c>
      <c r="AH175" s="1">
        <v>1584496</v>
      </c>
      <c r="AI175" s="1">
        <v>1584496</v>
      </c>
      <c r="AJ175" s="1">
        <v>1584496</v>
      </c>
      <c r="AK175" s="1">
        <v>1584496</v>
      </c>
      <c r="AL175" s="1">
        <v>1584496</v>
      </c>
      <c r="AM175" s="1">
        <v>4915504</v>
      </c>
      <c r="AN175" s="1">
        <v>0</v>
      </c>
      <c r="AO175" s="1">
        <v>0</v>
      </c>
      <c r="AP175" s="1">
        <v>0</v>
      </c>
      <c r="AQ175" s="1" t="e">
        <f>VLOOKUP(A175,#REF!,30,0)</f>
        <v>#REF!</v>
      </c>
      <c r="AR175" s="1">
        <f t="shared" si="11"/>
        <v>6500000</v>
      </c>
      <c r="AS175">
        <v>0</v>
      </c>
      <c r="AT175">
        <v>0</v>
      </c>
      <c r="AU175">
        <v>0</v>
      </c>
      <c r="AV175">
        <v>0</v>
      </c>
      <c r="AW175">
        <v>0</v>
      </c>
    </row>
    <row r="176" spans="1:49" x14ac:dyDescent="0.25">
      <c r="A176" t="str">
        <f t="shared" si="10"/>
        <v>1.1-00-2110_21948026_2142110</v>
      </c>
      <c r="B176" t="s">
        <v>115</v>
      </c>
      <c r="C176" t="s">
        <v>408</v>
      </c>
      <c r="D176">
        <v>2</v>
      </c>
      <c r="E176" t="s">
        <v>430</v>
      </c>
      <c r="F176">
        <v>2.4</v>
      </c>
      <c r="G176" t="s">
        <v>474</v>
      </c>
      <c r="H176" t="s">
        <v>344</v>
      </c>
      <c r="I176" t="s">
        <v>475</v>
      </c>
      <c r="J176" t="s">
        <v>58</v>
      </c>
      <c r="K176" t="s">
        <v>429</v>
      </c>
      <c r="L176" t="s">
        <v>345</v>
      </c>
      <c r="M176">
        <v>9</v>
      </c>
      <c r="N176">
        <v>48</v>
      </c>
      <c r="O176" t="s">
        <v>346</v>
      </c>
      <c r="P176" t="s">
        <v>404</v>
      </c>
      <c r="Q176">
        <v>4200</v>
      </c>
      <c r="R176" t="s">
        <v>443</v>
      </c>
      <c r="S176">
        <v>4210</v>
      </c>
      <c r="T176" t="s">
        <v>444</v>
      </c>
      <c r="U176">
        <v>4211</v>
      </c>
      <c r="V176" t="s">
        <v>191</v>
      </c>
      <c r="W176">
        <v>0</v>
      </c>
      <c r="X176" t="s">
        <v>36</v>
      </c>
      <c r="Y176">
        <v>4000</v>
      </c>
      <c r="Z176" t="s">
        <v>445</v>
      </c>
      <c r="AA176" t="s">
        <v>120</v>
      </c>
      <c r="AB176" t="s">
        <v>347</v>
      </c>
      <c r="AC176" t="s">
        <v>199</v>
      </c>
      <c r="AD176" t="s">
        <v>348</v>
      </c>
      <c r="AE176" t="s">
        <v>347</v>
      </c>
      <c r="AF176" s="1">
        <v>30000000</v>
      </c>
      <c r="AG176" s="1">
        <v>30000000</v>
      </c>
      <c r="AH176" s="1">
        <v>5251048.9800000004</v>
      </c>
      <c r="AI176" s="1">
        <v>5251048.9800000004</v>
      </c>
      <c r="AJ176" s="1">
        <v>5251048.9800000004</v>
      </c>
      <c r="AK176" s="1">
        <v>5251048.9800000004</v>
      </c>
      <c r="AL176" s="1">
        <v>5251048.9800000004</v>
      </c>
      <c r="AM176" s="1">
        <v>24748951.02</v>
      </c>
      <c r="AN176" s="1">
        <v>0</v>
      </c>
      <c r="AO176" s="1">
        <v>0</v>
      </c>
      <c r="AP176" s="1">
        <v>0</v>
      </c>
      <c r="AQ176" s="1" t="e">
        <f>VLOOKUP(A176,#REF!,30,0)</f>
        <v>#REF!</v>
      </c>
      <c r="AR176" s="1">
        <f t="shared" si="11"/>
        <v>30000000</v>
      </c>
      <c r="AS176">
        <v>0</v>
      </c>
      <c r="AT176">
        <v>0</v>
      </c>
      <c r="AU176">
        <v>0</v>
      </c>
      <c r="AV176">
        <v>0</v>
      </c>
      <c r="AW176">
        <v>0</v>
      </c>
    </row>
    <row r="177" spans="1:49" x14ac:dyDescent="0.25">
      <c r="A177" t="str">
        <f t="shared" si="10"/>
        <v>1.1-00-2116_21956034_2142110</v>
      </c>
      <c r="B177" t="s">
        <v>115</v>
      </c>
      <c r="C177" t="s">
        <v>408</v>
      </c>
      <c r="D177">
        <v>2</v>
      </c>
      <c r="E177" t="s">
        <v>430</v>
      </c>
      <c r="F177">
        <v>2.4</v>
      </c>
      <c r="G177" t="s">
        <v>474</v>
      </c>
      <c r="H177" t="s">
        <v>349</v>
      </c>
      <c r="I177" t="s">
        <v>476</v>
      </c>
      <c r="J177" t="s">
        <v>350</v>
      </c>
      <c r="K177" t="s">
        <v>477</v>
      </c>
      <c r="L177" t="s">
        <v>351</v>
      </c>
      <c r="M177">
        <v>9</v>
      </c>
      <c r="N177">
        <v>56</v>
      </c>
      <c r="O177" t="s">
        <v>352</v>
      </c>
      <c r="P177" t="s">
        <v>404</v>
      </c>
      <c r="Q177">
        <v>4200</v>
      </c>
      <c r="R177" t="s">
        <v>443</v>
      </c>
      <c r="S177">
        <v>4210</v>
      </c>
      <c r="T177" t="s">
        <v>444</v>
      </c>
      <c r="U177">
        <v>4211</v>
      </c>
      <c r="V177" t="s">
        <v>191</v>
      </c>
      <c r="W177">
        <v>0</v>
      </c>
      <c r="X177" t="s">
        <v>36</v>
      </c>
      <c r="Y177">
        <v>4000</v>
      </c>
      <c r="Z177" t="s">
        <v>445</v>
      </c>
      <c r="AA177" t="s">
        <v>120</v>
      </c>
      <c r="AB177" t="s">
        <v>353</v>
      </c>
      <c r="AC177" t="s">
        <v>199</v>
      </c>
      <c r="AD177" t="s">
        <v>354</v>
      </c>
      <c r="AE177" t="s">
        <v>355</v>
      </c>
      <c r="AF177" s="1">
        <v>15000000</v>
      </c>
      <c r="AG177" s="1">
        <v>15000000</v>
      </c>
      <c r="AH177" s="1">
        <v>3532593.5</v>
      </c>
      <c r="AI177" s="1">
        <v>3532593.5</v>
      </c>
      <c r="AJ177" s="1">
        <v>3532593.5</v>
      </c>
      <c r="AK177" s="1">
        <v>3469623.06</v>
      </c>
      <c r="AL177" s="1">
        <v>3469623.06</v>
      </c>
      <c r="AM177" s="1">
        <v>11467406.5</v>
      </c>
      <c r="AN177" s="1">
        <v>0</v>
      </c>
      <c r="AO177" s="1">
        <v>0</v>
      </c>
      <c r="AP177" s="1">
        <v>0</v>
      </c>
      <c r="AQ177" s="1" t="e">
        <f>VLOOKUP(A177,#REF!,30,0)</f>
        <v>#REF!</v>
      </c>
      <c r="AR177" s="1">
        <f t="shared" si="11"/>
        <v>15000000</v>
      </c>
      <c r="AS177">
        <v>0</v>
      </c>
      <c r="AT177">
        <v>0</v>
      </c>
      <c r="AU177">
        <v>0</v>
      </c>
      <c r="AV177">
        <v>0</v>
      </c>
      <c r="AW177">
        <v>0</v>
      </c>
    </row>
    <row r="178" spans="1:49" x14ac:dyDescent="0.25">
      <c r="A178" t="str">
        <f t="shared" si="10"/>
        <v>1.1-00-2112_21152030_2142110</v>
      </c>
      <c r="B178" t="s">
        <v>115</v>
      </c>
      <c r="C178" t="s">
        <v>408</v>
      </c>
      <c r="D178">
        <v>2</v>
      </c>
      <c r="E178" t="s">
        <v>430</v>
      </c>
      <c r="F178">
        <v>2.6</v>
      </c>
      <c r="G178" t="s">
        <v>478</v>
      </c>
      <c r="H178" t="s">
        <v>339</v>
      </c>
      <c r="I178" t="s">
        <v>479</v>
      </c>
      <c r="J178" t="s">
        <v>58</v>
      </c>
      <c r="K178" t="s">
        <v>429</v>
      </c>
      <c r="L178" t="s">
        <v>340</v>
      </c>
      <c r="M178">
        <v>1</v>
      </c>
      <c r="N178">
        <v>52</v>
      </c>
      <c r="O178" t="s">
        <v>341</v>
      </c>
      <c r="P178" t="s">
        <v>404</v>
      </c>
      <c r="Q178">
        <v>4200</v>
      </c>
      <c r="R178" t="s">
        <v>443</v>
      </c>
      <c r="S178">
        <v>4210</v>
      </c>
      <c r="T178" t="s">
        <v>444</v>
      </c>
      <c r="U178">
        <v>4211</v>
      </c>
      <c r="V178" t="s">
        <v>191</v>
      </c>
      <c r="W178">
        <v>0</v>
      </c>
      <c r="X178" t="s">
        <v>36</v>
      </c>
      <c r="Y178">
        <v>4000</v>
      </c>
      <c r="Z178" t="s">
        <v>445</v>
      </c>
      <c r="AA178" t="s">
        <v>120</v>
      </c>
      <c r="AB178" t="s">
        <v>342</v>
      </c>
      <c r="AC178" t="s">
        <v>164</v>
      </c>
      <c r="AD178" t="s">
        <v>342</v>
      </c>
      <c r="AE178" t="s">
        <v>343</v>
      </c>
      <c r="AF178" s="1">
        <v>59615914.649999999</v>
      </c>
      <c r="AG178" s="1">
        <v>59615914.649999999</v>
      </c>
      <c r="AH178" s="1">
        <v>4619673</v>
      </c>
      <c r="AI178" s="1">
        <v>4619673</v>
      </c>
      <c r="AJ178" s="1">
        <v>4619673</v>
      </c>
      <c r="AK178" s="1">
        <v>4619673</v>
      </c>
      <c r="AL178" s="1">
        <v>4619673</v>
      </c>
      <c r="AM178" s="1">
        <v>54996241.649999999</v>
      </c>
      <c r="AN178" s="1">
        <v>0</v>
      </c>
      <c r="AO178" s="1">
        <v>0</v>
      </c>
      <c r="AP178" s="1">
        <v>0</v>
      </c>
      <c r="AQ178" s="1" t="e">
        <f>VLOOKUP(A178,#REF!,30,0)</f>
        <v>#REF!</v>
      </c>
      <c r="AR178" s="1">
        <f t="shared" si="11"/>
        <v>59615914.649999999</v>
      </c>
      <c r="AS178">
        <v>0</v>
      </c>
      <c r="AT178">
        <v>0</v>
      </c>
      <c r="AU178">
        <v>0</v>
      </c>
      <c r="AV178">
        <v>0</v>
      </c>
      <c r="AW178">
        <v>0</v>
      </c>
    </row>
    <row r="179" spans="1:49" x14ac:dyDescent="0.25">
      <c r="A179" t="str">
        <f t="shared" si="10"/>
        <v>1.1-00-2113_21853031_2142110</v>
      </c>
      <c r="B179" t="s">
        <v>115</v>
      </c>
      <c r="C179" t="s">
        <v>408</v>
      </c>
      <c r="D179">
        <v>2</v>
      </c>
      <c r="E179" t="s">
        <v>430</v>
      </c>
      <c r="F179">
        <v>2.6</v>
      </c>
      <c r="G179" t="s">
        <v>478</v>
      </c>
      <c r="H179" t="s">
        <v>356</v>
      </c>
      <c r="I179" t="s">
        <v>480</v>
      </c>
      <c r="J179" t="s">
        <v>58</v>
      </c>
      <c r="K179" t="s">
        <v>429</v>
      </c>
      <c r="L179" t="s">
        <v>357</v>
      </c>
      <c r="M179">
        <v>8</v>
      </c>
      <c r="N179">
        <v>53</v>
      </c>
      <c r="O179" t="s">
        <v>358</v>
      </c>
      <c r="P179" t="s">
        <v>404</v>
      </c>
      <c r="Q179">
        <v>4200</v>
      </c>
      <c r="R179" t="s">
        <v>443</v>
      </c>
      <c r="S179">
        <v>4210</v>
      </c>
      <c r="T179" t="s">
        <v>444</v>
      </c>
      <c r="U179">
        <v>4211</v>
      </c>
      <c r="V179" t="s">
        <v>191</v>
      </c>
      <c r="W179">
        <v>0</v>
      </c>
      <c r="X179" t="s">
        <v>36</v>
      </c>
      <c r="Y179">
        <v>4000</v>
      </c>
      <c r="Z179" t="s">
        <v>445</v>
      </c>
      <c r="AA179" t="s">
        <v>120</v>
      </c>
      <c r="AB179" t="s">
        <v>359</v>
      </c>
      <c r="AC179" t="s">
        <v>39</v>
      </c>
      <c r="AD179" t="s">
        <v>360</v>
      </c>
      <c r="AE179" t="s">
        <v>361</v>
      </c>
      <c r="AF179" s="1">
        <v>4000000</v>
      </c>
      <c r="AG179" s="1">
        <v>4000000</v>
      </c>
      <c r="AH179" s="1">
        <v>196630.87</v>
      </c>
      <c r="AI179" s="1">
        <v>196630.87</v>
      </c>
      <c r="AJ179" s="1">
        <v>196630.87</v>
      </c>
      <c r="AK179" s="1">
        <v>159000.89000000001</v>
      </c>
      <c r="AL179" s="1">
        <v>159000.89000000001</v>
      </c>
      <c r="AM179" s="1">
        <v>3803369.13</v>
      </c>
      <c r="AN179" s="1">
        <v>0</v>
      </c>
      <c r="AO179" s="1">
        <v>0</v>
      </c>
      <c r="AP179" s="1">
        <v>0</v>
      </c>
      <c r="AQ179" s="1" t="e">
        <f>VLOOKUP(A179,#REF!,30,0)</f>
        <v>#REF!</v>
      </c>
      <c r="AR179" s="1">
        <f t="shared" si="11"/>
        <v>4000000</v>
      </c>
      <c r="AS179">
        <v>0</v>
      </c>
      <c r="AT179">
        <v>0</v>
      </c>
      <c r="AU179">
        <v>0</v>
      </c>
      <c r="AV179">
        <v>0</v>
      </c>
      <c r="AW179">
        <v>0</v>
      </c>
    </row>
    <row r="180" spans="1:49" x14ac:dyDescent="0.25">
      <c r="A180" t="str">
        <f t="shared" si="10"/>
        <v>1.1-00-2115_21155033_2142110</v>
      </c>
      <c r="B180" t="s">
        <v>115</v>
      </c>
      <c r="C180" t="s">
        <v>408</v>
      </c>
      <c r="D180">
        <v>2</v>
      </c>
      <c r="E180" t="s">
        <v>430</v>
      </c>
      <c r="F180">
        <v>2.7</v>
      </c>
      <c r="G180" t="s">
        <v>481</v>
      </c>
      <c r="H180" t="s">
        <v>188</v>
      </c>
      <c r="I180" t="s">
        <v>481</v>
      </c>
      <c r="J180" t="s">
        <v>58</v>
      </c>
      <c r="K180" t="s">
        <v>429</v>
      </c>
      <c r="L180" t="s">
        <v>189</v>
      </c>
      <c r="M180">
        <v>1</v>
      </c>
      <c r="N180">
        <v>55</v>
      </c>
      <c r="O180" t="s">
        <v>190</v>
      </c>
      <c r="P180" t="s">
        <v>404</v>
      </c>
      <c r="Q180">
        <v>4200</v>
      </c>
      <c r="R180" t="s">
        <v>443</v>
      </c>
      <c r="S180">
        <v>4210</v>
      </c>
      <c r="T180" t="s">
        <v>444</v>
      </c>
      <c r="U180">
        <v>4211</v>
      </c>
      <c r="V180" t="s">
        <v>191</v>
      </c>
      <c r="W180">
        <v>0</v>
      </c>
      <c r="X180" t="s">
        <v>36</v>
      </c>
      <c r="Y180">
        <v>4000</v>
      </c>
      <c r="Z180" t="s">
        <v>445</v>
      </c>
      <c r="AA180" t="s">
        <v>120</v>
      </c>
      <c r="AB180" t="s">
        <v>192</v>
      </c>
      <c r="AC180" t="s">
        <v>164</v>
      </c>
      <c r="AD180" t="s">
        <v>193</v>
      </c>
      <c r="AE180" t="s">
        <v>194</v>
      </c>
      <c r="AF180" s="1">
        <v>5000000</v>
      </c>
      <c r="AG180" s="1">
        <v>5000000</v>
      </c>
      <c r="AH180" s="1">
        <v>925937.27</v>
      </c>
      <c r="AI180" s="1">
        <v>925937.27</v>
      </c>
      <c r="AJ180" s="1">
        <v>925937.27</v>
      </c>
      <c r="AK180" s="1">
        <v>897969.83</v>
      </c>
      <c r="AL180" s="1">
        <v>897969.83</v>
      </c>
      <c r="AM180" s="1">
        <v>4074062.73</v>
      </c>
      <c r="AN180" s="1">
        <v>0</v>
      </c>
      <c r="AO180" s="1">
        <v>0</v>
      </c>
      <c r="AP180" s="1">
        <v>0</v>
      </c>
      <c r="AQ180" s="1" t="e">
        <f>VLOOKUP(A180,#REF!,30,0)</f>
        <v>#REF!</v>
      </c>
      <c r="AR180" s="1">
        <f t="shared" si="11"/>
        <v>5000000</v>
      </c>
      <c r="AS180">
        <v>0</v>
      </c>
      <c r="AT180">
        <v>0</v>
      </c>
      <c r="AU180">
        <v>0</v>
      </c>
      <c r="AV180">
        <v>0</v>
      </c>
      <c r="AW180">
        <v>0</v>
      </c>
    </row>
    <row r="181" spans="1:49" x14ac:dyDescent="0.25">
      <c r="A181" t="str">
        <f t="shared" si="10"/>
        <v>1.1-00-2106_21923013_2122110</v>
      </c>
      <c r="B181" t="s">
        <v>115</v>
      </c>
      <c r="C181" t="s">
        <v>408</v>
      </c>
      <c r="D181">
        <v>2</v>
      </c>
      <c r="E181" t="s">
        <v>430</v>
      </c>
      <c r="F181">
        <v>2.7</v>
      </c>
      <c r="G181" t="s">
        <v>481</v>
      </c>
      <c r="H181" t="s">
        <v>188</v>
      </c>
      <c r="I181" t="s">
        <v>481</v>
      </c>
      <c r="J181" t="s">
        <v>195</v>
      </c>
      <c r="K181" t="s">
        <v>482</v>
      </c>
      <c r="L181" t="s">
        <v>196</v>
      </c>
      <c r="M181">
        <v>9</v>
      </c>
      <c r="N181">
        <v>23</v>
      </c>
      <c r="O181" t="s">
        <v>197</v>
      </c>
      <c r="P181" t="s">
        <v>404</v>
      </c>
      <c r="Q181">
        <v>2200</v>
      </c>
      <c r="R181" t="s">
        <v>446</v>
      </c>
      <c r="S181">
        <v>2210</v>
      </c>
      <c r="T181" t="s">
        <v>425</v>
      </c>
      <c r="U181">
        <v>2211</v>
      </c>
      <c r="V181" t="s">
        <v>139</v>
      </c>
      <c r="W181">
        <v>0</v>
      </c>
      <c r="X181" t="s">
        <v>36</v>
      </c>
      <c r="Y181">
        <v>2000</v>
      </c>
      <c r="Z181" t="s">
        <v>425</v>
      </c>
      <c r="AA181" t="s">
        <v>120</v>
      </c>
      <c r="AB181" t="s">
        <v>198</v>
      </c>
      <c r="AC181" t="s">
        <v>199</v>
      </c>
      <c r="AD181" t="s">
        <v>200</v>
      </c>
      <c r="AE181" t="s">
        <v>201</v>
      </c>
      <c r="AF181" s="1">
        <v>50000</v>
      </c>
      <c r="AG181" s="1">
        <v>50000</v>
      </c>
      <c r="AH181">
        <v>0</v>
      </c>
      <c r="AI181">
        <v>0</v>
      </c>
      <c r="AJ181">
        <v>0</v>
      </c>
      <c r="AK181">
        <v>0</v>
      </c>
      <c r="AL181">
        <v>0</v>
      </c>
      <c r="AM181" s="1">
        <v>50000</v>
      </c>
      <c r="AN181" s="1">
        <v>0</v>
      </c>
      <c r="AO181" s="1">
        <v>0</v>
      </c>
      <c r="AP181" s="1">
        <v>0</v>
      </c>
      <c r="AQ181" s="1" t="e">
        <f>VLOOKUP(A181,#REF!,30,0)</f>
        <v>#REF!</v>
      </c>
      <c r="AR181" s="1">
        <f t="shared" si="11"/>
        <v>50000</v>
      </c>
      <c r="AS181">
        <v>0</v>
      </c>
      <c r="AT181">
        <v>0</v>
      </c>
      <c r="AU181">
        <v>0</v>
      </c>
      <c r="AV181">
        <v>0</v>
      </c>
      <c r="AW181">
        <v>0</v>
      </c>
    </row>
    <row r="182" spans="1:49" x14ac:dyDescent="0.25">
      <c r="A182" t="str">
        <f t="shared" si="10"/>
        <v>1.1-00-2106_21924013_2144310</v>
      </c>
      <c r="B182" t="s">
        <v>115</v>
      </c>
      <c r="C182" t="s">
        <v>408</v>
      </c>
      <c r="D182">
        <v>2</v>
      </c>
      <c r="E182" t="s">
        <v>430</v>
      </c>
      <c r="F182">
        <v>2.7</v>
      </c>
      <c r="G182" t="s">
        <v>481</v>
      </c>
      <c r="H182" t="s">
        <v>188</v>
      </c>
      <c r="I182" t="s">
        <v>481</v>
      </c>
      <c r="J182" t="s">
        <v>195</v>
      </c>
      <c r="K182" t="s">
        <v>482</v>
      </c>
      <c r="L182" t="s">
        <v>196</v>
      </c>
      <c r="M182">
        <v>9</v>
      </c>
      <c r="N182">
        <v>24</v>
      </c>
      <c r="O182" t="s">
        <v>197</v>
      </c>
      <c r="P182" t="s">
        <v>404</v>
      </c>
      <c r="Q182">
        <v>4400</v>
      </c>
      <c r="R182" t="s">
        <v>453</v>
      </c>
      <c r="S182">
        <v>4430</v>
      </c>
      <c r="T182" t="s">
        <v>444</v>
      </c>
      <c r="U182">
        <v>4431</v>
      </c>
      <c r="V182" t="s">
        <v>202</v>
      </c>
      <c r="W182">
        <v>0</v>
      </c>
      <c r="X182" t="s">
        <v>36</v>
      </c>
      <c r="Y182">
        <v>4000</v>
      </c>
      <c r="Z182" t="s">
        <v>445</v>
      </c>
      <c r="AA182" t="s">
        <v>120</v>
      </c>
      <c r="AB182" t="s">
        <v>198</v>
      </c>
      <c r="AC182" t="s">
        <v>199</v>
      </c>
      <c r="AD182" t="s">
        <v>203</v>
      </c>
      <c r="AE182" t="s">
        <v>201</v>
      </c>
      <c r="AF182" s="1">
        <v>3800000</v>
      </c>
      <c r="AG182" s="1">
        <v>3800000</v>
      </c>
      <c r="AH182">
        <v>0</v>
      </c>
      <c r="AI182">
        <v>0</v>
      </c>
      <c r="AJ182">
        <v>0</v>
      </c>
      <c r="AK182">
        <v>0</v>
      </c>
      <c r="AL182">
        <v>0</v>
      </c>
      <c r="AM182" s="1">
        <v>3800000</v>
      </c>
      <c r="AN182" s="1">
        <v>0</v>
      </c>
      <c r="AO182" s="1">
        <v>0</v>
      </c>
      <c r="AP182" s="1">
        <v>0</v>
      </c>
      <c r="AQ182" s="1" t="e">
        <f>VLOOKUP(A182,#REF!,30,0)</f>
        <v>#REF!</v>
      </c>
      <c r="AR182" s="1">
        <f t="shared" si="11"/>
        <v>3800000</v>
      </c>
      <c r="AS182">
        <v>0</v>
      </c>
      <c r="AT182">
        <v>0</v>
      </c>
      <c r="AU182">
        <v>0</v>
      </c>
      <c r="AV182">
        <v>0</v>
      </c>
      <c r="AW182">
        <v>0</v>
      </c>
    </row>
    <row r="183" spans="1:49" x14ac:dyDescent="0.25">
      <c r="A183" t="str">
        <f t="shared" si="10"/>
        <v>1.1-00-2106_21925014_2144110</v>
      </c>
      <c r="B183" t="s">
        <v>115</v>
      </c>
      <c r="C183" t="s">
        <v>408</v>
      </c>
      <c r="D183">
        <v>2</v>
      </c>
      <c r="E183" t="s">
        <v>430</v>
      </c>
      <c r="F183">
        <v>2.7</v>
      </c>
      <c r="G183" t="s">
        <v>481</v>
      </c>
      <c r="H183" t="s">
        <v>188</v>
      </c>
      <c r="I183" t="s">
        <v>481</v>
      </c>
      <c r="J183" t="s">
        <v>195</v>
      </c>
      <c r="K183" t="s">
        <v>482</v>
      </c>
      <c r="L183" t="s">
        <v>196</v>
      </c>
      <c r="M183">
        <v>9</v>
      </c>
      <c r="N183">
        <v>25</v>
      </c>
      <c r="O183" t="s">
        <v>204</v>
      </c>
      <c r="P183" t="s">
        <v>404</v>
      </c>
      <c r="Q183">
        <v>4400</v>
      </c>
      <c r="R183" t="s">
        <v>453</v>
      </c>
      <c r="S183">
        <v>4410</v>
      </c>
      <c r="T183" t="s">
        <v>444</v>
      </c>
      <c r="U183">
        <v>4411</v>
      </c>
      <c r="V183" t="s">
        <v>184</v>
      </c>
      <c r="W183">
        <v>0</v>
      </c>
      <c r="X183" t="s">
        <v>36</v>
      </c>
      <c r="Y183">
        <v>4000</v>
      </c>
      <c r="Z183" t="s">
        <v>445</v>
      </c>
      <c r="AA183" t="s">
        <v>120</v>
      </c>
      <c r="AB183" t="s">
        <v>198</v>
      </c>
      <c r="AC183" t="s">
        <v>199</v>
      </c>
      <c r="AD183" t="s">
        <v>205</v>
      </c>
      <c r="AE183" t="s">
        <v>206</v>
      </c>
      <c r="AF183" s="1">
        <v>4000000</v>
      </c>
      <c r="AG183" s="1">
        <v>4000000</v>
      </c>
      <c r="AH183">
        <v>0</v>
      </c>
      <c r="AI183">
        <v>0</v>
      </c>
      <c r="AJ183">
        <v>0</v>
      </c>
      <c r="AK183">
        <v>0</v>
      </c>
      <c r="AL183">
        <v>0</v>
      </c>
      <c r="AM183" s="1">
        <v>4000000</v>
      </c>
      <c r="AN183" s="1">
        <v>0</v>
      </c>
      <c r="AO183" s="1">
        <v>0</v>
      </c>
      <c r="AP183" s="1">
        <v>0</v>
      </c>
      <c r="AQ183" s="1" t="e">
        <f>VLOOKUP(A183,#REF!,30,0)</f>
        <v>#REF!</v>
      </c>
      <c r="AR183" s="1">
        <f t="shared" si="11"/>
        <v>4000000</v>
      </c>
      <c r="AS183">
        <v>0</v>
      </c>
      <c r="AT183">
        <v>0</v>
      </c>
      <c r="AU183">
        <v>0</v>
      </c>
      <c r="AV183">
        <v>0</v>
      </c>
      <c r="AW183">
        <v>0</v>
      </c>
    </row>
    <row r="184" spans="1:49" x14ac:dyDescent="0.25">
      <c r="A184" t="str">
        <f t="shared" si="10"/>
        <v>1.1-00-2106_21926015_2144110</v>
      </c>
      <c r="B184" t="s">
        <v>115</v>
      </c>
      <c r="C184" t="s">
        <v>408</v>
      </c>
      <c r="D184">
        <v>2</v>
      </c>
      <c r="E184" t="s">
        <v>430</v>
      </c>
      <c r="F184">
        <v>2.7</v>
      </c>
      <c r="G184" t="s">
        <v>481</v>
      </c>
      <c r="H184" t="s">
        <v>188</v>
      </c>
      <c r="I184" t="s">
        <v>481</v>
      </c>
      <c r="J184" t="s">
        <v>195</v>
      </c>
      <c r="K184" t="s">
        <v>482</v>
      </c>
      <c r="L184" t="s">
        <v>196</v>
      </c>
      <c r="M184">
        <v>9</v>
      </c>
      <c r="N184">
        <v>26</v>
      </c>
      <c r="O184" t="s">
        <v>207</v>
      </c>
      <c r="P184" t="s">
        <v>404</v>
      </c>
      <c r="Q184">
        <v>4400</v>
      </c>
      <c r="R184" t="s">
        <v>453</v>
      </c>
      <c r="S184">
        <v>4410</v>
      </c>
      <c r="T184" t="s">
        <v>444</v>
      </c>
      <c r="U184">
        <v>4411</v>
      </c>
      <c r="V184" t="s">
        <v>184</v>
      </c>
      <c r="W184">
        <v>0</v>
      </c>
      <c r="X184" t="s">
        <v>36</v>
      </c>
      <c r="Y184">
        <v>4000</v>
      </c>
      <c r="Z184" t="s">
        <v>445</v>
      </c>
      <c r="AA184" t="s">
        <v>120</v>
      </c>
      <c r="AB184" t="s">
        <v>198</v>
      </c>
      <c r="AC184" t="s">
        <v>199</v>
      </c>
      <c r="AD184" t="s">
        <v>208</v>
      </c>
      <c r="AE184" t="s">
        <v>209</v>
      </c>
      <c r="AF184" s="1">
        <v>3000000</v>
      </c>
      <c r="AG184" s="1">
        <v>3000000</v>
      </c>
      <c r="AH184">
        <v>0</v>
      </c>
      <c r="AI184">
        <v>0</v>
      </c>
      <c r="AJ184">
        <v>0</v>
      </c>
      <c r="AK184">
        <v>0</v>
      </c>
      <c r="AL184">
        <v>0</v>
      </c>
      <c r="AM184" s="1">
        <v>3000000</v>
      </c>
      <c r="AN184" s="1">
        <v>0</v>
      </c>
      <c r="AO184" s="1">
        <v>0</v>
      </c>
      <c r="AP184" s="1">
        <v>0</v>
      </c>
      <c r="AQ184" s="1" t="e">
        <f>VLOOKUP(A184,#REF!,30,0)</f>
        <v>#REF!</v>
      </c>
      <c r="AR184" s="1">
        <f t="shared" si="11"/>
        <v>3000000</v>
      </c>
      <c r="AS184">
        <v>0</v>
      </c>
      <c r="AT184">
        <v>0</v>
      </c>
      <c r="AU184">
        <v>0</v>
      </c>
      <c r="AV184">
        <v>0</v>
      </c>
      <c r="AW184">
        <v>0</v>
      </c>
    </row>
    <row r="185" spans="1:49" x14ac:dyDescent="0.25">
      <c r="A185" t="str">
        <f t="shared" si="10"/>
        <v>1.1-00-2106_21927015_2144110</v>
      </c>
      <c r="B185" t="s">
        <v>115</v>
      </c>
      <c r="C185" t="s">
        <v>408</v>
      </c>
      <c r="D185">
        <v>2</v>
      </c>
      <c r="E185" t="s">
        <v>430</v>
      </c>
      <c r="F185">
        <v>2.7</v>
      </c>
      <c r="G185" t="s">
        <v>481</v>
      </c>
      <c r="H185" t="s">
        <v>188</v>
      </c>
      <c r="I185" t="s">
        <v>481</v>
      </c>
      <c r="J185" t="s">
        <v>195</v>
      </c>
      <c r="K185" t="s">
        <v>482</v>
      </c>
      <c r="L185" t="s">
        <v>196</v>
      </c>
      <c r="M185">
        <v>9</v>
      </c>
      <c r="N185">
        <v>27</v>
      </c>
      <c r="O185" t="s">
        <v>207</v>
      </c>
      <c r="P185" t="s">
        <v>404</v>
      </c>
      <c r="Q185">
        <v>4400</v>
      </c>
      <c r="R185" t="s">
        <v>453</v>
      </c>
      <c r="S185">
        <v>4410</v>
      </c>
      <c r="T185" t="s">
        <v>444</v>
      </c>
      <c r="U185">
        <v>4411</v>
      </c>
      <c r="V185" t="s">
        <v>184</v>
      </c>
      <c r="W185">
        <v>0</v>
      </c>
      <c r="X185" t="s">
        <v>36</v>
      </c>
      <c r="Y185">
        <v>4000</v>
      </c>
      <c r="Z185" t="s">
        <v>445</v>
      </c>
      <c r="AA185" t="s">
        <v>120</v>
      </c>
      <c r="AB185" t="s">
        <v>198</v>
      </c>
      <c r="AC185" t="s">
        <v>199</v>
      </c>
      <c r="AD185" t="s">
        <v>210</v>
      </c>
      <c r="AE185" t="s">
        <v>209</v>
      </c>
      <c r="AF185" s="1">
        <v>3000000</v>
      </c>
      <c r="AG185" s="1">
        <v>3000000</v>
      </c>
      <c r="AH185">
        <v>0</v>
      </c>
      <c r="AI185">
        <v>0</v>
      </c>
      <c r="AJ185">
        <v>0</v>
      </c>
      <c r="AK185">
        <v>0</v>
      </c>
      <c r="AL185">
        <v>0</v>
      </c>
      <c r="AM185" s="1">
        <v>3000000</v>
      </c>
      <c r="AN185" s="1">
        <v>0</v>
      </c>
      <c r="AO185" s="1">
        <v>0</v>
      </c>
      <c r="AP185" s="1">
        <v>0</v>
      </c>
      <c r="AQ185" s="1" t="e">
        <f>VLOOKUP(A185,#REF!,30,0)</f>
        <v>#REF!</v>
      </c>
      <c r="AR185" s="1">
        <f t="shared" si="11"/>
        <v>3000000</v>
      </c>
      <c r="AS185">
        <v>0</v>
      </c>
      <c r="AT185">
        <v>0</v>
      </c>
      <c r="AU185">
        <v>0</v>
      </c>
      <c r="AV185">
        <v>0</v>
      </c>
      <c r="AW185">
        <v>0</v>
      </c>
    </row>
    <row r="186" spans="1:49" x14ac:dyDescent="0.25">
      <c r="A186" t="str">
        <f t="shared" si="10"/>
        <v>1.1-00-2106_21928015_2133510</v>
      </c>
      <c r="B186" t="s">
        <v>115</v>
      </c>
      <c r="C186" t="s">
        <v>408</v>
      </c>
      <c r="D186">
        <v>2</v>
      </c>
      <c r="E186" t="s">
        <v>430</v>
      </c>
      <c r="F186">
        <v>2.7</v>
      </c>
      <c r="G186" t="s">
        <v>481</v>
      </c>
      <c r="H186" t="s">
        <v>188</v>
      </c>
      <c r="I186" t="s">
        <v>481</v>
      </c>
      <c r="J186" t="s">
        <v>195</v>
      </c>
      <c r="K186" t="s">
        <v>482</v>
      </c>
      <c r="L186" t="s">
        <v>196</v>
      </c>
      <c r="M186">
        <v>9</v>
      </c>
      <c r="N186">
        <v>28</v>
      </c>
      <c r="O186" t="s">
        <v>207</v>
      </c>
      <c r="P186" t="s">
        <v>404</v>
      </c>
      <c r="Q186">
        <v>3300</v>
      </c>
      <c r="R186" t="s">
        <v>442</v>
      </c>
      <c r="S186">
        <v>3350</v>
      </c>
      <c r="T186" t="s">
        <v>406</v>
      </c>
      <c r="U186">
        <v>3351</v>
      </c>
      <c r="V186" t="s">
        <v>483</v>
      </c>
      <c r="W186">
        <v>0</v>
      </c>
      <c r="X186" t="s">
        <v>36</v>
      </c>
      <c r="Y186">
        <v>3000</v>
      </c>
      <c r="Z186" t="s">
        <v>406</v>
      </c>
      <c r="AA186" t="s">
        <v>120</v>
      </c>
      <c r="AB186" t="s">
        <v>198</v>
      </c>
      <c r="AC186" t="s">
        <v>199</v>
      </c>
      <c r="AD186" t="s">
        <v>211</v>
      </c>
      <c r="AE186" t="s">
        <v>209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f t="shared" si="11"/>
        <v>0</v>
      </c>
      <c r="AS186">
        <v>0</v>
      </c>
      <c r="AT186">
        <v>0</v>
      </c>
      <c r="AU186">
        <v>0</v>
      </c>
      <c r="AV186">
        <v>0</v>
      </c>
      <c r="AW186">
        <v>0</v>
      </c>
    </row>
    <row r="187" spans="1:49" x14ac:dyDescent="0.25">
      <c r="A187" t="str">
        <f t="shared" si="10"/>
        <v>1.1-00-2106_21928015_2144110</v>
      </c>
      <c r="B187" t="s">
        <v>115</v>
      </c>
      <c r="C187" t="s">
        <v>408</v>
      </c>
      <c r="D187">
        <v>2</v>
      </c>
      <c r="E187" t="s">
        <v>430</v>
      </c>
      <c r="F187">
        <v>2.7</v>
      </c>
      <c r="G187" t="s">
        <v>481</v>
      </c>
      <c r="H187" t="s">
        <v>188</v>
      </c>
      <c r="I187" t="s">
        <v>481</v>
      </c>
      <c r="J187" t="s">
        <v>195</v>
      </c>
      <c r="K187" t="s">
        <v>482</v>
      </c>
      <c r="L187" t="s">
        <v>196</v>
      </c>
      <c r="M187">
        <v>9</v>
      </c>
      <c r="N187">
        <v>28</v>
      </c>
      <c r="O187" t="s">
        <v>207</v>
      </c>
      <c r="P187" t="s">
        <v>404</v>
      </c>
      <c r="Q187">
        <v>4400</v>
      </c>
      <c r="R187" t="s">
        <v>453</v>
      </c>
      <c r="S187">
        <v>4410</v>
      </c>
      <c r="T187" t="s">
        <v>444</v>
      </c>
      <c r="U187">
        <v>4411</v>
      </c>
      <c r="V187" t="s">
        <v>184</v>
      </c>
      <c r="W187">
        <v>0</v>
      </c>
      <c r="X187" t="s">
        <v>36</v>
      </c>
      <c r="Y187">
        <v>4000</v>
      </c>
      <c r="Z187" t="s">
        <v>445</v>
      </c>
      <c r="AA187" t="s">
        <v>120</v>
      </c>
      <c r="AB187" t="s">
        <v>198</v>
      </c>
      <c r="AC187" t="s">
        <v>199</v>
      </c>
      <c r="AD187" t="s">
        <v>211</v>
      </c>
      <c r="AE187" t="s">
        <v>209</v>
      </c>
      <c r="AF187" s="1">
        <v>6000000</v>
      </c>
      <c r="AG187" s="1">
        <v>6000000</v>
      </c>
      <c r="AH187">
        <v>0</v>
      </c>
      <c r="AI187">
        <v>0</v>
      </c>
      <c r="AJ187">
        <v>0</v>
      </c>
      <c r="AK187">
        <v>0</v>
      </c>
      <c r="AL187">
        <v>0</v>
      </c>
      <c r="AM187" s="1">
        <v>6000000</v>
      </c>
      <c r="AN187" s="1">
        <v>0</v>
      </c>
      <c r="AO187" s="1">
        <v>0</v>
      </c>
      <c r="AP187" s="1">
        <v>0</v>
      </c>
      <c r="AQ187" s="1" t="e">
        <f>VLOOKUP(A187,#REF!,30,0)</f>
        <v>#REF!</v>
      </c>
      <c r="AR187" s="1">
        <f t="shared" si="11"/>
        <v>6000000</v>
      </c>
      <c r="AS187">
        <v>0</v>
      </c>
      <c r="AT187">
        <v>0</v>
      </c>
      <c r="AU187">
        <v>0</v>
      </c>
      <c r="AV187">
        <v>0</v>
      </c>
      <c r="AW187">
        <v>0</v>
      </c>
    </row>
    <row r="188" spans="1:49" x14ac:dyDescent="0.25">
      <c r="A188" t="str">
        <f t="shared" si="10"/>
        <v>1.1-00-2106_21929015_2144110</v>
      </c>
      <c r="B188" t="s">
        <v>115</v>
      </c>
      <c r="C188" t="s">
        <v>408</v>
      </c>
      <c r="D188">
        <v>2</v>
      </c>
      <c r="E188" t="s">
        <v>430</v>
      </c>
      <c r="F188">
        <v>2.7</v>
      </c>
      <c r="G188" t="s">
        <v>481</v>
      </c>
      <c r="H188" t="s">
        <v>188</v>
      </c>
      <c r="I188" t="s">
        <v>481</v>
      </c>
      <c r="J188" t="s">
        <v>195</v>
      </c>
      <c r="K188" t="s">
        <v>482</v>
      </c>
      <c r="L188" t="s">
        <v>196</v>
      </c>
      <c r="M188">
        <v>9</v>
      </c>
      <c r="N188">
        <v>29</v>
      </c>
      <c r="O188" t="s">
        <v>207</v>
      </c>
      <c r="P188" t="s">
        <v>404</v>
      </c>
      <c r="Q188">
        <v>4400</v>
      </c>
      <c r="R188" t="s">
        <v>453</v>
      </c>
      <c r="S188">
        <v>4410</v>
      </c>
      <c r="T188" t="s">
        <v>444</v>
      </c>
      <c r="U188">
        <v>4411</v>
      </c>
      <c r="V188" t="s">
        <v>184</v>
      </c>
      <c r="W188">
        <v>0</v>
      </c>
      <c r="X188" t="s">
        <v>36</v>
      </c>
      <c r="Y188">
        <v>4000</v>
      </c>
      <c r="Z188" t="s">
        <v>445</v>
      </c>
      <c r="AA188" t="s">
        <v>120</v>
      </c>
      <c r="AB188" t="s">
        <v>198</v>
      </c>
      <c r="AC188" t="s">
        <v>199</v>
      </c>
      <c r="AD188" t="s">
        <v>212</v>
      </c>
      <c r="AE188" t="s">
        <v>209</v>
      </c>
      <c r="AF188" s="1">
        <v>20000000</v>
      </c>
      <c r="AG188" s="1">
        <v>20000000</v>
      </c>
      <c r="AH188">
        <v>0</v>
      </c>
      <c r="AI188">
        <v>0</v>
      </c>
      <c r="AJ188">
        <v>0</v>
      </c>
      <c r="AK188">
        <v>0</v>
      </c>
      <c r="AL188">
        <v>0</v>
      </c>
      <c r="AM188" s="1">
        <v>20000000</v>
      </c>
      <c r="AN188" s="1">
        <v>0</v>
      </c>
      <c r="AO188" s="1">
        <v>0</v>
      </c>
      <c r="AP188" s="1">
        <v>0</v>
      </c>
      <c r="AQ188" s="1" t="e">
        <f>VLOOKUP(A188,#REF!,30,0)</f>
        <v>#REF!</v>
      </c>
      <c r="AR188" s="1">
        <f t="shared" si="11"/>
        <v>20000000</v>
      </c>
      <c r="AS188">
        <v>0</v>
      </c>
      <c r="AT188">
        <v>0</v>
      </c>
      <c r="AU188">
        <v>0</v>
      </c>
      <c r="AV188">
        <v>0</v>
      </c>
      <c r="AW188">
        <v>0</v>
      </c>
    </row>
    <row r="189" spans="1:49" x14ac:dyDescent="0.25">
      <c r="A189" t="str">
        <f t="shared" si="10"/>
        <v>1.1-00-2106_21930015_2132510</v>
      </c>
      <c r="B189" t="s">
        <v>115</v>
      </c>
      <c r="C189" t="s">
        <v>408</v>
      </c>
      <c r="D189">
        <v>2</v>
      </c>
      <c r="E189" t="s">
        <v>430</v>
      </c>
      <c r="F189">
        <v>2.7</v>
      </c>
      <c r="G189" t="s">
        <v>481</v>
      </c>
      <c r="H189" t="s">
        <v>188</v>
      </c>
      <c r="I189" t="s">
        <v>481</v>
      </c>
      <c r="J189" t="s">
        <v>195</v>
      </c>
      <c r="K189" t="s">
        <v>482</v>
      </c>
      <c r="L189" t="s">
        <v>196</v>
      </c>
      <c r="M189">
        <v>9</v>
      </c>
      <c r="N189">
        <v>30</v>
      </c>
      <c r="O189" t="s">
        <v>207</v>
      </c>
      <c r="P189" t="s">
        <v>404</v>
      </c>
      <c r="Q189">
        <v>3200</v>
      </c>
      <c r="R189" t="s">
        <v>426</v>
      </c>
      <c r="S189">
        <v>3250</v>
      </c>
      <c r="T189" t="s">
        <v>406</v>
      </c>
      <c r="U189">
        <v>3251</v>
      </c>
      <c r="V189" t="s">
        <v>61</v>
      </c>
      <c r="W189">
        <v>0</v>
      </c>
      <c r="X189" t="s">
        <v>36</v>
      </c>
      <c r="Y189">
        <v>3000</v>
      </c>
      <c r="Z189" t="s">
        <v>406</v>
      </c>
      <c r="AA189" t="s">
        <v>120</v>
      </c>
      <c r="AB189" t="s">
        <v>198</v>
      </c>
      <c r="AC189" t="s">
        <v>199</v>
      </c>
      <c r="AD189" t="s">
        <v>213</v>
      </c>
      <c r="AE189" t="s">
        <v>209</v>
      </c>
      <c r="AF189" s="1">
        <v>1300000</v>
      </c>
      <c r="AG189" s="1">
        <v>1300000</v>
      </c>
      <c r="AH189">
        <v>0</v>
      </c>
      <c r="AI189">
        <v>0</v>
      </c>
      <c r="AJ189">
        <v>0</v>
      </c>
      <c r="AK189">
        <v>0</v>
      </c>
      <c r="AL189">
        <v>0</v>
      </c>
      <c r="AM189" s="1">
        <v>1300000</v>
      </c>
      <c r="AN189" s="1">
        <v>0</v>
      </c>
      <c r="AO189" s="1">
        <v>0</v>
      </c>
      <c r="AP189" s="1">
        <v>0</v>
      </c>
      <c r="AQ189" s="1" t="e">
        <f>VLOOKUP(A189,#REF!,30,0)</f>
        <v>#REF!</v>
      </c>
      <c r="AR189" s="1">
        <f t="shared" si="11"/>
        <v>1300000</v>
      </c>
      <c r="AS189">
        <v>0</v>
      </c>
      <c r="AT189">
        <v>0</v>
      </c>
      <c r="AU189">
        <v>0</v>
      </c>
      <c r="AV189">
        <v>0</v>
      </c>
      <c r="AW189">
        <v>0</v>
      </c>
    </row>
    <row r="190" spans="1:49" x14ac:dyDescent="0.25">
      <c r="A190" t="str">
        <f t="shared" si="10"/>
        <v>1.1-00-2106_21930015_2144110</v>
      </c>
      <c r="B190" t="s">
        <v>115</v>
      </c>
      <c r="C190" t="s">
        <v>408</v>
      </c>
      <c r="D190">
        <v>2</v>
      </c>
      <c r="E190" t="s">
        <v>430</v>
      </c>
      <c r="F190">
        <v>2.7</v>
      </c>
      <c r="G190" t="s">
        <v>481</v>
      </c>
      <c r="H190" t="s">
        <v>188</v>
      </c>
      <c r="I190" t="s">
        <v>481</v>
      </c>
      <c r="J190" t="s">
        <v>195</v>
      </c>
      <c r="K190" t="s">
        <v>482</v>
      </c>
      <c r="L190" t="s">
        <v>196</v>
      </c>
      <c r="M190">
        <v>9</v>
      </c>
      <c r="N190">
        <v>30</v>
      </c>
      <c r="O190" t="s">
        <v>207</v>
      </c>
      <c r="P190" t="s">
        <v>404</v>
      </c>
      <c r="Q190">
        <v>4400</v>
      </c>
      <c r="R190" t="s">
        <v>453</v>
      </c>
      <c r="S190">
        <v>4410</v>
      </c>
      <c r="T190" t="s">
        <v>444</v>
      </c>
      <c r="U190">
        <v>4411</v>
      </c>
      <c r="V190" t="s">
        <v>184</v>
      </c>
      <c r="W190">
        <v>0</v>
      </c>
      <c r="X190" t="s">
        <v>36</v>
      </c>
      <c r="Y190">
        <v>4000</v>
      </c>
      <c r="Z190" t="s">
        <v>445</v>
      </c>
      <c r="AA190" t="s">
        <v>120</v>
      </c>
      <c r="AB190" t="s">
        <v>198</v>
      </c>
      <c r="AC190" t="s">
        <v>199</v>
      </c>
      <c r="AD190" t="s">
        <v>213</v>
      </c>
      <c r="AE190" t="s">
        <v>209</v>
      </c>
      <c r="AF190" s="1">
        <v>18000000</v>
      </c>
      <c r="AG190" s="1">
        <v>18000000</v>
      </c>
      <c r="AH190">
        <v>0</v>
      </c>
      <c r="AI190">
        <v>0</v>
      </c>
      <c r="AJ190">
        <v>0</v>
      </c>
      <c r="AK190">
        <v>0</v>
      </c>
      <c r="AL190">
        <v>0</v>
      </c>
      <c r="AM190" s="1">
        <v>18000000</v>
      </c>
      <c r="AN190" s="1">
        <v>0</v>
      </c>
      <c r="AO190" s="1">
        <v>0</v>
      </c>
      <c r="AP190" s="1">
        <v>0</v>
      </c>
      <c r="AQ190" s="1" t="e">
        <f>VLOOKUP(A190,#REF!,30,0)</f>
        <v>#REF!</v>
      </c>
      <c r="AR190" s="1">
        <f t="shared" si="11"/>
        <v>18000000</v>
      </c>
      <c r="AS190">
        <v>0</v>
      </c>
      <c r="AT190">
        <v>0</v>
      </c>
      <c r="AU190">
        <v>0</v>
      </c>
      <c r="AV190">
        <v>0</v>
      </c>
      <c r="AW190">
        <v>0</v>
      </c>
    </row>
    <row r="191" spans="1:49" x14ac:dyDescent="0.25">
      <c r="A191" t="str">
        <f t="shared" si="10"/>
        <v>1.1-00-2109_21742023_2123510</v>
      </c>
      <c r="B191" t="s">
        <v>115</v>
      </c>
      <c r="C191" t="s">
        <v>408</v>
      </c>
      <c r="D191">
        <v>3</v>
      </c>
      <c r="E191" t="s">
        <v>122</v>
      </c>
      <c r="F191">
        <v>3.1</v>
      </c>
      <c r="G191" t="s">
        <v>484</v>
      </c>
      <c r="H191" t="s">
        <v>116</v>
      </c>
      <c r="I191" t="s">
        <v>485</v>
      </c>
      <c r="J191" t="s">
        <v>68</v>
      </c>
      <c r="K191" t="s">
        <v>413</v>
      </c>
      <c r="L191" t="s">
        <v>117</v>
      </c>
      <c r="M191">
        <v>7</v>
      </c>
      <c r="N191">
        <v>42</v>
      </c>
      <c r="O191" t="s">
        <v>118</v>
      </c>
      <c r="P191" t="s">
        <v>404</v>
      </c>
      <c r="Q191">
        <v>2300</v>
      </c>
      <c r="R191" t="s">
        <v>486</v>
      </c>
      <c r="S191">
        <v>2350</v>
      </c>
      <c r="T191" t="s">
        <v>425</v>
      </c>
      <c r="U191">
        <v>2351</v>
      </c>
      <c r="V191" t="s">
        <v>119</v>
      </c>
      <c r="W191">
        <v>0</v>
      </c>
      <c r="X191" t="s">
        <v>36</v>
      </c>
      <c r="Y191">
        <v>2000</v>
      </c>
      <c r="Z191" t="s">
        <v>425</v>
      </c>
      <c r="AA191" t="s">
        <v>120</v>
      </c>
      <c r="AB191" t="s">
        <v>121</v>
      </c>
      <c r="AC191" t="s">
        <v>122</v>
      </c>
      <c r="AD191" t="s">
        <v>123</v>
      </c>
      <c r="AE191" t="s">
        <v>124</v>
      </c>
      <c r="AF191" s="1">
        <v>400000</v>
      </c>
      <c r="AG191" s="1">
        <v>400000</v>
      </c>
      <c r="AH191" s="1">
        <v>199928.32000000001</v>
      </c>
      <c r="AI191">
        <v>0</v>
      </c>
      <c r="AJ191">
        <v>0</v>
      </c>
      <c r="AK191">
        <v>0</v>
      </c>
      <c r="AL191">
        <v>0</v>
      </c>
      <c r="AM191" s="1">
        <v>200071.67999999999</v>
      </c>
      <c r="AN191" s="1">
        <v>0</v>
      </c>
      <c r="AO191" s="1">
        <v>0</v>
      </c>
      <c r="AP191" s="1">
        <v>0</v>
      </c>
      <c r="AQ191" s="1" t="e">
        <f>VLOOKUP(A191,#REF!,30,0)</f>
        <v>#REF!</v>
      </c>
      <c r="AR191" s="1">
        <f t="shared" si="11"/>
        <v>400000</v>
      </c>
      <c r="AS191">
        <v>0</v>
      </c>
      <c r="AT191">
        <v>0</v>
      </c>
      <c r="AU191">
        <v>0</v>
      </c>
      <c r="AV191">
        <v>0</v>
      </c>
      <c r="AW191">
        <v>0</v>
      </c>
    </row>
    <row r="192" spans="1:49" x14ac:dyDescent="0.25">
      <c r="A192" t="str">
        <f t="shared" si="10"/>
        <v>1.1-00-2109_21742023_2123910</v>
      </c>
      <c r="B192" t="s">
        <v>115</v>
      </c>
      <c r="C192" t="s">
        <v>408</v>
      </c>
      <c r="D192">
        <v>3</v>
      </c>
      <c r="E192" t="s">
        <v>122</v>
      </c>
      <c r="F192">
        <v>3.1</v>
      </c>
      <c r="G192" t="s">
        <v>484</v>
      </c>
      <c r="H192" t="s">
        <v>116</v>
      </c>
      <c r="I192" t="s">
        <v>485</v>
      </c>
      <c r="J192" t="s">
        <v>68</v>
      </c>
      <c r="K192" t="s">
        <v>413</v>
      </c>
      <c r="L192" t="s">
        <v>117</v>
      </c>
      <c r="M192">
        <v>7</v>
      </c>
      <c r="N192">
        <v>42</v>
      </c>
      <c r="O192" t="s">
        <v>118</v>
      </c>
      <c r="P192" t="s">
        <v>404</v>
      </c>
      <c r="Q192">
        <v>2300</v>
      </c>
      <c r="R192" t="s">
        <v>486</v>
      </c>
      <c r="S192">
        <v>2390</v>
      </c>
      <c r="T192" t="s">
        <v>425</v>
      </c>
      <c r="U192">
        <v>2391</v>
      </c>
      <c r="V192" t="s">
        <v>125</v>
      </c>
      <c r="W192">
        <v>0</v>
      </c>
      <c r="X192" t="s">
        <v>36</v>
      </c>
      <c r="Y192">
        <v>2000</v>
      </c>
      <c r="Z192" t="s">
        <v>425</v>
      </c>
      <c r="AA192" t="s">
        <v>120</v>
      </c>
      <c r="AB192" t="s">
        <v>121</v>
      </c>
      <c r="AC192" t="s">
        <v>122</v>
      </c>
      <c r="AD192" t="s">
        <v>123</v>
      </c>
      <c r="AE192" t="s">
        <v>124</v>
      </c>
      <c r="AF192" s="1">
        <v>500000</v>
      </c>
      <c r="AG192" s="1">
        <v>500000</v>
      </c>
      <c r="AH192" s="1">
        <v>498960</v>
      </c>
      <c r="AI192">
        <v>0</v>
      </c>
      <c r="AJ192">
        <v>0</v>
      </c>
      <c r="AK192">
        <v>0</v>
      </c>
      <c r="AL192">
        <v>0</v>
      </c>
      <c r="AM192" s="1">
        <v>1040</v>
      </c>
      <c r="AN192" s="1">
        <v>0</v>
      </c>
      <c r="AO192" s="1">
        <v>0</v>
      </c>
      <c r="AP192" s="1">
        <v>0</v>
      </c>
      <c r="AQ192" s="1" t="e">
        <f>VLOOKUP(A192,#REF!,30,0)</f>
        <v>#REF!</v>
      </c>
      <c r="AR192" s="1">
        <f t="shared" si="11"/>
        <v>500000</v>
      </c>
      <c r="AS192">
        <v>0</v>
      </c>
      <c r="AT192">
        <v>0</v>
      </c>
      <c r="AU192">
        <v>0</v>
      </c>
      <c r="AV192">
        <v>0</v>
      </c>
      <c r="AW192">
        <v>0</v>
      </c>
    </row>
    <row r="193" spans="1:49" x14ac:dyDescent="0.25">
      <c r="A193" t="str">
        <f t="shared" si="10"/>
        <v>1.1-00-2109_21743023_2132610</v>
      </c>
      <c r="B193" t="s">
        <v>115</v>
      </c>
      <c r="C193" t="s">
        <v>408</v>
      </c>
      <c r="D193">
        <v>3</v>
      </c>
      <c r="E193" t="s">
        <v>122</v>
      </c>
      <c r="F193">
        <v>3.1</v>
      </c>
      <c r="G193" t="s">
        <v>484</v>
      </c>
      <c r="H193" t="s">
        <v>116</v>
      </c>
      <c r="I193" t="s">
        <v>485</v>
      </c>
      <c r="J193" t="s">
        <v>68</v>
      </c>
      <c r="K193" t="s">
        <v>413</v>
      </c>
      <c r="L193" t="s">
        <v>117</v>
      </c>
      <c r="M193">
        <v>7</v>
      </c>
      <c r="N193">
        <v>43</v>
      </c>
      <c r="O193" t="s">
        <v>118</v>
      </c>
      <c r="P193" t="s">
        <v>404</v>
      </c>
      <c r="Q193">
        <v>3200</v>
      </c>
      <c r="R193" t="s">
        <v>426</v>
      </c>
      <c r="S193">
        <v>3260</v>
      </c>
      <c r="T193" t="s">
        <v>406</v>
      </c>
      <c r="U193">
        <v>3261</v>
      </c>
      <c r="V193" t="s">
        <v>126</v>
      </c>
      <c r="W193">
        <v>0</v>
      </c>
      <c r="X193" t="s">
        <v>36</v>
      </c>
      <c r="Y193">
        <v>3000</v>
      </c>
      <c r="Z193" t="s">
        <v>406</v>
      </c>
      <c r="AA193" t="s">
        <v>120</v>
      </c>
      <c r="AB193" t="s">
        <v>121</v>
      </c>
      <c r="AC193" t="s">
        <v>122</v>
      </c>
      <c r="AD193" t="s">
        <v>127</v>
      </c>
      <c r="AE193" t="s">
        <v>124</v>
      </c>
      <c r="AF193" s="1">
        <v>550000</v>
      </c>
      <c r="AG193" s="1">
        <v>550000</v>
      </c>
      <c r="AH193" s="1">
        <v>549840</v>
      </c>
      <c r="AI193">
        <v>0</v>
      </c>
      <c r="AJ193">
        <v>0</v>
      </c>
      <c r="AK193">
        <v>0</v>
      </c>
      <c r="AL193">
        <v>0</v>
      </c>
      <c r="AM193" s="1">
        <v>160</v>
      </c>
      <c r="AN193" s="1">
        <v>0</v>
      </c>
      <c r="AO193" s="1">
        <v>0</v>
      </c>
      <c r="AP193" s="1">
        <v>0</v>
      </c>
      <c r="AQ193" s="1" t="e">
        <f>VLOOKUP(A193,#REF!,30,0)</f>
        <v>#REF!</v>
      </c>
      <c r="AR193" s="1">
        <f t="shared" si="11"/>
        <v>550000</v>
      </c>
      <c r="AS193">
        <v>0</v>
      </c>
      <c r="AT193">
        <v>0</v>
      </c>
      <c r="AU193">
        <v>0</v>
      </c>
      <c r="AV193">
        <v>0</v>
      </c>
      <c r="AW193">
        <v>0</v>
      </c>
    </row>
    <row r="194" spans="1:49" x14ac:dyDescent="0.25">
      <c r="A194" t="str">
        <f t="shared" si="10"/>
        <v>1.1-00-2109_21743023_2132611</v>
      </c>
      <c r="B194" t="s">
        <v>115</v>
      </c>
      <c r="C194" t="s">
        <v>408</v>
      </c>
      <c r="D194">
        <v>3</v>
      </c>
      <c r="E194" t="s">
        <v>122</v>
      </c>
      <c r="F194">
        <v>3.1</v>
      </c>
      <c r="G194" t="s">
        <v>484</v>
      </c>
      <c r="H194" t="s">
        <v>116</v>
      </c>
      <c r="I194" t="s">
        <v>485</v>
      </c>
      <c r="J194" t="s">
        <v>68</v>
      </c>
      <c r="K194" t="s">
        <v>413</v>
      </c>
      <c r="L194" t="s">
        <v>117</v>
      </c>
      <c r="M194">
        <v>7</v>
      </c>
      <c r="N194">
        <v>43</v>
      </c>
      <c r="O194" t="s">
        <v>118</v>
      </c>
      <c r="P194" t="s">
        <v>404</v>
      </c>
      <c r="Q194">
        <v>3200</v>
      </c>
      <c r="R194" t="s">
        <v>426</v>
      </c>
      <c r="S194">
        <v>3260</v>
      </c>
      <c r="T194" t="s">
        <v>406</v>
      </c>
      <c r="U194">
        <v>3261</v>
      </c>
      <c r="V194" t="s">
        <v>126</v>
      </c>
      <c r="W194">
        <v>1</v>
      </c>
      <c r="X194" t="s">
        <v>128</v>
      </c>
      <c r="Y194">
        <v>3000</v>
      </c>
      <c r="Z194" t="s">
        <v>406</v>
      </c>
      <c r="AA194" t="s">
        <v>120</v>
      </c>
      <c r="AB194" t="s">
        <v>121</v>
      </c>
      <c r="AC194" t="s">
        <v>122</v>
      </c>
      <c r="AD194" t="s">
        <v>127</v>
      </c>
      <c r="AE194" t="s">
        <v>124</v>
      </c>
      <c r="AF194" s="1">
        <v>500000</v>
      </c>
      <c r="AG194">
        <v>0</v>
      </c>
      <c r="AH194" s="1">
        <v>500000</v>
      </c>
      <c r="AI194">
        <v>0</v>
      </c>
      <c r="AJ194">
        <v>0</v>
      </c>
      <c r="AK194">
        <v>0</v>
      </c>
      <c r="AL194">
        <v>0</v>
      </c>
      <c r="AM194" s="1">
        <v>0</v>
      </c>
      <c r="AN194" s="1">
        <v>0</v>
      </c>
      <c r="AO194" s="1">
        <v>0</v>
      </c>
      <c r="AP194" s="1">
        <v>0</v>
      </c>
      <c r="AQ194" s="1" t="e">
        <f>VLOOKUP(A194,#REF!,30,0)</f>
        <v>#REF!</v>
      </c>
      <c r="AR194" s="1">
        <f t="shared" si="11"/>
        <v>500000</v>
      </c>
      <c r="AS194">
        <v>0</v>
      </c>
      <c r="AT194" s="1">
        <v>500000</v>
      </c>
      <c r="AU194">
        <v>0</v>
      </c>
      <c r="AV194">
        <v>0</v>
      </c>
      <c r="AW194" s="1">
        <v>500000</v>
      </c>
    </row>
    <row r="195" spans="1:49" x14ac:dyDescent="0.25">
      <c r="A195" t="str">
        <f t="shared" ref="A195:A215" si="12">+CONCATENATE(B195,L195,M195,N195,O195,U195,W195)</f>
        <v>1.1-00-2109_21743023_2138210</v>
      </c>
      <c r="B195" t="s">
        <v>115</v>
      </c>
      <c r="C195" t="s">
        <v>408</v>
      </c>
      <c r="D195">
        <v>3</v>
      </c>
      <c r="E195" t="s">
        <v>122</v>
      </c>
      <c r="F195">
        <v>3.1</v>
      </c>
      <c r="G195" t="s">
        <v>484</v>
      </c>
      <c r="H195" t="s">
        <v>116</v>
      </c>
      <c r="I195" t="s">
        <v>485</v>
      </c>
      <c r="J195" t="s">
        <v>68</v>
      </c>
      <c r="K195" t="s">
        <v>413</v>
      </c>
      <c r="L195" t="s">
        <v>117</v>
      </c>
      <c r="M195">
        <v>7</v>
      </c>
      <c r="N195">
        <v>43</v>
      </c>
      <c r="O195" t="s">
        <v>118</v>
      </c>
      <c r="P195" t="s">
        <v>404</v>
      </c>
      <c r="Q195">
        <v>3800</v>
      </c>
      <c r="R195" t="s">
        <v>447</v>
      </c>
      <c r="S195">
        <v>3820</v>
      </c>
      <c r="T195" t="s">
        <v>406</v>
      </c>
      <c r="U195">
        <v>3821</v>
      </c>
      <c r="V195" t="s">
        <v>129</v>
      </c>
      <c r="W195">
        <v>0</v>
      </c>
      <c r="X195" t="s">
        <v>36</v>
      </c>
      <c r="Y195">
        <v>3000</v>
      </c>
      <c r="Z195" t="s">
        <v>406</v>
      </c>
      <c r="AA195" t="s">
        <v>120</v>
      </c>
      <c r="AB195" t="s">
        <v>121</v>
      </c>
      <c r="AC195" t="s">
        <v>122</v>
      </c>
      <c r="AD195" t="s">
        <v>127</v>
      </c>
      <c r="AE195" t="s">
        <v>124</v>
      </c>
      <c r="AF195" s="1">
        <v>1000000</v>
      </c>
      <c r="AG195" s="1">
        <v>1500000</v>
      </c>
      <c r="AH195">
        <v>0</v>
      </c>
      <c r="AI195">
        <v>0</v>
      </c>
      <c r="AJ195">
        <v>0</v>
      </c>
      <c r="AK195">
        <v>0</v>
      </c>
      <c r="AL195">
        <v>0</v>
      </c>
      <c r="AM195" s="1">
        <v>1000000</v>
      </c>
      <c r="AN195" s="1">
        <v>0</v>
      </c>
      <c r="AO195" s="1">
        <v>0</v>
      </c>
      <c r="AP195" s="1">
        <v>0</v>
      </c>
      <c r="AQ195" s="1" t="e">
        <f>VLOOKUP(A195,#REF!,30,0)</f>
        <v>#REF!</v>
      </c>
      <c r="AR195" s="1">
        <f t="shared" ref="AR195:AR215" si="13">AF195-AN195+AO195+AP195</f>
        <v>1000000</v>
      </c>
      <c r="AS195">
        <v>0</v>
      </c>
      <c r="AT195">
        <v>0</v>
      </c>
      <c r="AU195">
        <v>0</v>
      </c>
      <c r="AV195" s="1">
        <v>500000</v>
      </c>
      <c r="AW195" s="1">
        <v>-500000</v>
      </c>
    </row>
    <row r="196" spans="1:49" x14ac:dyDescent="0.25">
      <c r="A196" t="str">
        <f t="shared" si="12"/>
        <v>1.1-00-2109_21744024_2143110</v>
      </c>
      <c r="B196" t="s">
        <v>115</v>
      </c>
      <c r="C196" t="s">
        <v>408</v>
      </c>
      <c r="D196">
        <v>3</v>
      </c>
      <c r="E196" t="s">
        <v>122</v>
      </c>
      <c r="F196">
        <v>3.1</v>
      </c>
      <c r="G196" t="s">
        <v>484</v>
      </c>
      <c r="H196" t="s">
        <v>116</v>
      </c>
      <c r="I196" t="s">
        <v>485</v>
      </c>
      <c r="J196" t="s">
        <v>68</v>
      </c>
      <c r="K196" t="s">
        <v>413</v>
      </c>
      <c r="L196" t="s">
        <v>117</v>
      </c>
      <c r="M196">
        <v>7</v>
      </c>
      <c r="N196">
        <v>44</v>
      </c>
      <c r="O196" t="s">
        <v>130</v>
      </c>
      <c r="P196" t="s">
        <v>404</v>
      </c>
      <c r="Q196">
        <v>4300</v>
      </c>
      <c r="R196" t="s">
        <v>469</v>
      </c>
      <c r="S196">
        <v>4310</v>
      </c>
      <c r="T196" t="s">
        <v>444</v>
      </c>
      <c r="U196">
        <v>4311</v>
      </c>
      <c r="V196" t="s">
        <v>131</v>
      </c>
      <c r="W196">
        <v>0</v>
      </c>
      <c r="X196" t="s">
        <v>36</v>
      </c>
      <c r="Y196">
        <v>4000</v>
      </c>
      <c r="Z196" t="s">
        <v>445</v>
      </c>
      <c r="AA196" t="s">
        <v>120</v>
      </c>
      <c r="AB196" t="s">
        <v>121</v>
      </c>
      <c r="AC196" t="s">
        <v>122</v>
      </c>
      <c r="AD196" t="s">
        <v>132</v>
      </c>
      <c r="AE196" t="s">
        <v>133</v>
      </c>
      <c r="AF196" s="1">
        <v>2000000</v>
      </c>
      <c r="AG196" s="1">
        <v>2000000</v>
      </c>
      <c r="AH196" s="1">
        <v>1996800</v>
      </c>
      <c r="AI196">
        <v>0</v>
      </c>
      <c r="AJ196">
        <v>0</v>
      </c>
      <c r="AK196">
        <v>0</v>
      </c>
      <c r="AL196">
        <v>0</v>
      </c>
      <c r="AM196" s="1">
        <v>3200</v>
      </c>
      <c r="AN196" s="1">
        <v>0</v>
      </c>
      <c r="AO196" s="1">
        <v>0</v>
      </c>
      <c r="AP196" s="1">
        <v>0</v>
      </c>
      <c r="AQ196" s="1" t="e">
        <f>VLOOKUP(A196,#REF!,30,0)</f>
        <v>#REF!</v>
      </c>
      <c r="AR196" s="1">
        <f t="shared" si="13"/>
        <v>2000000</v>
      </c>
      <c r="AS196">
        <v>0</v>
      </c>
      <c r="AT196">
        <v>0</v>
      </c>
      <c r="AU196">
        <v>0</v>
      </c>
      <c r="AV196">
        <v>0</v>
      </c>
      <c r="AW196">
        <v>0</v>
      </c>
    </row>
    <row r="197" spans="1:49" x14ac:dyDescent="0.25">
      <c r="A197" t="str">
        <f t="shared" si="12"/>
        <v>1.1-00-2109_21745024_2143110</v>
      </c>
      <c r="B197" t="s">
        <v>115</v>
      </c>
      <c r="C197" t="s">
        <v>408</v>
      </c>
      <c r="D197">
        <v>3</v>
      </c>
      <c r="E197" t="s">
        <v>122</v>
      </c>
      <c r="F197">
        <v>3.1</v>
      </c>
      <c r="G197" t="s">
        <v>484</v>
      </c>
      <c r="H197" t="s">
        <v>116</v>
      </c>
      <c r="I197" t="s">
        <v>485</v>
      </c>
      <c r="J197" t="s">
        <v>68</v>
      </c>
      <c r="K197" t="s">
        <v>413</v>
      </c>
      <c r="L197" t="s">
        <v>117</v>
      </c>
      <c r="M197">
        <v>7</v>
      </c>
      <c r="N197">
        <v>45</v>
      </c>
      <c r="O197" t="s">
        <v>130</v>
      </c>
      <c r="P197" t="s">
        <v>404</v>
      </c>
      <c r="Q197">
        <v>4300</v>
      </c>
      <c r="R197" t="s">
        <v>469</v>
      </c>
      <c r="S197">
        <v>4310</v>
      </c>
      <c r="T197" t="s">
        <v>444</v>
      </c>
      <c r="U197">
        <v>4311</v>
      </c>
      <c r="V197" t="s">
        <v>131</v>
      </c>
      <c r="W197">
        <v>0</v>
      </c>
      <c r="X197" t="s">
        <v>36</v>
      </c>
      <c r="Y197">
        <v>4000</v>
      </c>
      <c r="Z197" t="s">
        <v>445</v>
      </c>
      <c r="AA197" t="s">
        <v>120</v>
      </c>
      <c r="AB197" t="s">
        <v>121</v>
      </c>
      <c r="AC197" t="s">
        <v>122</v>
      </c>
      <c r="AD197" t="s">
        <v>134</v>
      </c>
      <c r="AE197" t="s">
        <v>133</v>
      </c>
      <c r="AF197" s="1">
        <v>100000</v>
      </c>
      <c r="AG197" s="1">
        <v>100000</v>
      </c>
      <c r="AH197">
        <v>0</v>
      </c>
      <c r="AI197">
        <v>0</v>
      </c>
      <c r="AJ197">
        <v>0</v>
      </c>
      <c r="AK197">
        <v>0</v>
      </c>
      <c r="AL197">
        <v>0</v>
      </c>
      <c r="AM197" s="1">
        <v>100000</v>
      </c>
      <c r="AN197" s="1">
        <v>0</v>
      </c>
      <c r="AO197" s="1">
        <v>0</v>
      </c>
      <c r="AP197" s="1">
        <v>0</v>
      </c>
      <c r="AQ197" s="1" t="e">
        <f>VLOOKUP(A197,#REF!,30,0)</f>
        <v>#REF!</v>
      </c>
      <c r="AR197" s="1">
        <f t="shared" si="13"/>
        <v>100000</v>
      </c>
      <c r="AS197">
        <v>0</v>
      </c>
      <c r="AT197">
        <v>0</v>
      </c>
      <c r="AU197">
        <v>0</v>
      </c>
      <c r="AV197">
        <v>0</v>
      </c>
      <c r="AW197">
        <v>0</v>
      </c>
    </row>
    <row r="198" spans="1:49" x14ac:dyDescent="0.25">
      <c r="A198" t="str">
        <f t="shared" si="12"/>
        <v>1.1-00-2109_21746024_2125210</v>
      </c>
      <c r="B198" t="s">
        <v>115</v>
      </c>
      <c r="C198" t="s">
        <v>408</v>
      </c>
      <c r="D198">
        <v>3</v>
      </c>
      <c r="E198" t="s">
        <v>122</v>
      </c>
      <c r="F198">
        <v>3.1</v>
      </c>
      <c r="G198" t="s">
        <v>484</v>
      </c>
      <c r="H198" t="s">
        <v>116</v>
      </c>
      <c r="I198" t="s">
        <v>485</v>
      </c>
      <c r="J198" t="s">
        <v>68</v>
      </c>
      <c r="K198" t="s">
        <v>413</v>
      </c>
      <c r="L198" t="s">
        <v>117</v>
      </c>
      <c r="M198">
        <v>7</v>
      </c>
      <c r="N198">
        <v>46</v>
      </c>
      <c r="O198" t="s">
        <v>130</v>
      </c>
      <c r="P198" t="s">
        <v>404</v>
      </c>
      <c r="Q198">
        <v>2500</v>
      </c>
      <c r="R198" t="s">
        <v>449</v>
      </c>
      <c r="S198">
        <v>2520</v>
      </c>
      <c r="T198" t="s">
        <v>425</v>
      </c>
      <c r="U198">
        <v>2521</v>
      </c>
      <c r="V198" t="s">
        <v>135</v>
      </c>
      <c r="W198">
        <v>0</v>
      </c>
      <c r="X198" t="s">
        <v>36</v>
      </c>
      <c r="Y198">
        <v>2000</v>
      </c>
      <c r="Z198" t="s">
        <v>425</v>
      </c>
      <c r="AA198" t="s">
        <v>120</v>
      </c>
      <c r="AB198" t="s">
        <v>121</v>
      </c>
      <c r="AC198" t="s">
        <v>122</v>
      </c>
      <c r="AD198" t="s">
        <v>136</v>
      </c>
      <c r="AE198" t="s">
        <v>133</v>
      </c>
      <c r="AF198" s="1">
        <v>330000</v>
      </c>
      <c r="AG198" s="1">
        <v>330000</v>
      </c>
      <c r="AH198" s="1">
        <v>328164</v>
      </c>
      <c r="AI198">
        <v>0</v>
      </c>
      <c r="AJ198">
        <v>0</v>
      </c>
      <c r="AK198">
        <v>0</v>
      </c>
      <c r="AL198">
        <v>0</v>
      </c>
      <c r="AM198" s="1">
        <v>1836</v>
      </c>
      <c r="AN198" s="1">
        <v>0</v>
      </c>
      <c r="AO198" s="1">
        <v>0</v>
      </c>
      <c r="AP198" s="1">
        <v>0</v>
      </c>
      <c r="AQ198" s="1" t="e">
        <f>VLOOKUP(A198,#REF!,30,0)</f>
        <v>#REF!</v>
      </c>
      <c r="AR198" s="1">
        <f t="shared" si="13"/>
        <v>330000</v>
      </c>
      <c r="AS198">
        <v>0</v>
      </c>
      <c r="AT198">
        <v>0</v>
      </c>
      <c r="AU198">
        <v>0</v>
      </c>
      <c r="AV198">
        <v>0</v>
      </c>
      <c r="AW198">
        <v>0</v>
      </c>
    </row>
    <row r="199" spans="1:49" x14ac:dyDescent="0.25">
      <c r="A199" t="str">
        <f t="shared" si="12"/>
        <v>1.1-00-2101_2185003_2156510</v>
      </c>
      <c r="B199" t="s">
        <v>115</v>
      </c>
      <c r="C199" t="s">
        <v>408</v>
      </c>
      <c r="D199">
        <v>3</v>
      </c>
      <c r="E199" t="s">
        <v>122</v>
      </c>
      <c r="F199">
        <v>3.8</v>
      </c>
      <c r="G199" t="s">
        <v>434</v>
      </c>
      <c r="H199" t="s">
        <v>67</v>
      </c>
      <c r="I199" t="s">
        <v>435</v>
      </c>
      <c r="J199" t="s">
        <v>68</v>
      </c>
      <c r="K199" t="s">
        <v>413</v>
      </c>
      <c r="L199" t="s">
        <v>69</v>
      </c>
      <c r="M199">
        <v>8</v>
      </c>
      <c r="N199">
        <v>5</v>
      </c>
      <c r="O199" t="s">
        <v>70</v>
      </c>
      <c r="P199" t="s">
        <v>416</v>
      </c>
      <c r="Q199">
        <v>5600</v>
      </c>
      <c r="R199" t="s">
        <v>436</v>
      </c>
      <c r="S199">
        <v>5650</v>
      </c>
      <c r="T199" t="s">
        <v>437</v>
      </c>
      <c r="U199">
        <v>5651</v>
      </c>
      <c r="V199" t="s">
        <v>149</v>
      </c>
      <c r="W199">
        <v>0</v>
      </c>
      <c r="X199" t="s">
        <v>36</v>
      </c>
      <c r="Y199">
        <v>5000</v>
      </c>
      <c r="Z199" t="s">
        <v>437</v>
      </c>
      <c r="AA199" t="s">
        <v>120</v>
      </c>
      <c r="AB199" t="s">
        <v>72</v>
      </c>
      <c r="AC199" t="s">
        <v>39</v>
      </c>
      <c r="AD199" t="s">
        <v>153</v>
      </c>
      <c r="AE199" t="s">
        <v>74</v>
      </c>
      <c r="AF199" s="1">
        <v>150000</v>
      </c>
      <c r="AG199">
        <v>0</v>
      </c>
      <c r="AH199" s="1">
        <v>108332.4</v>
      </c>
      <c r="AI199" s="1">
        <v>108332.4</v>
      </c>
      <c r="AJ199">
        <v>0</v>
      </c>
      <c r="AK199">
        <v>0</v>
      </c>
      <c r="AL199">
        <v>0</v>
      </c>
      <c r="AM199" s="1">
        <v>41667.600000000006</v>
      </c>
      <c r="AN199" s="1">
        <v>0</v>
      </c>
      <c r="AO199" s="1">
        <v>0</v>
      </c>
      <c r="AP199" s="1">
        <v>0</v>
      </c>
      <c r="AQ199" s="1" t="e">
        <f>VLOOKUP(A199,#REF!,30,0)</f>
        <v>#REF!</v>
      </c>
      <c r="AR199" s="1">
        <f t="shared" si="13"/>
        <v>150000</v>
      </c>
      <c r="AS199">
        <v>0</v>
      </c>
      <c r="AT199" s="1">
        <v>150000</v>
      </c>
      <c r="AU199">
        <v>0</v>
      </c>
      <c r="AV199">
        <v>0</v>
      </c>
      <c r="AW199" s="1">
        <v>150000</v>
      </c>
    </row>
    <row r="200" spans="1:49" x14ac:dyDescent="0.25">
      <c r="A200" t="str">
        <f t="shared" si="12"/>
        <v>1.1-00-2101_2185003_2121410</v>
      </c>
      <c r="B200" t="s">
        <v>115</v>
      </c>
      <c r="C200" t="s">
        <v>408</v>
      </c>
      <c r="D200">
        <v>3</v>
      </c>
      <c r="E200" t="s">
        <v>122</v>
      </c>
      <c r="F200">
        <v>3.8</v>
      </c>
      <c r="G200" t="s">
        <v>434</v>
      </c>
      <c r="H200" t="s">
        <v>67</v>
      </c>
      <c r="I200" t="s">
        <v>435</v>
      </c>
      <c r="J200" t="s">
        <v>68</v>
      </c>
      <c r="K200" t="s">
        <v>413</v>
      </c>
      <c r="L200" t="s">
        <v>69</v>
      </c>
      <c r="M200">
        <v>8</v>
      </c>
      <c r="N200">
        <v>5</v>
      </c>
      <c r="O200" t="s">
        <v>70</v>
      </c>
      <c r="P200" t="s">
        <v>404</v>
      </c>
      <c r="Q200">
        <v>2100</v>
      </c>
      <c r="R200" t="s">
        <v>441</v>
      </c>
      <c r="S200">
        <v>2140</v>
      </c>
      <c r="T200" t="s">
        <v>425</v>
      </c>
      <c r="U200">
        <v>2141</v>
      </c>
      <c r="V200" t="s">
        <v>152</v>
      </c>
      <c r="W200">
        <v>0</v>
      </c>
      <c r="X200" t="s">
        <v>36</v>
      </c>
      <c r="Y200">
        <v>2000</v>
      </c>
      <c r="Z200" t="s">
        <v>425</v>
      </c>
      <c r="AA200" t="s">
        <v>120</v>
      </c>
      <c r="AB200" t="s">
        <v>72</v>
      </c>
      <c r="AC200" t="s">
        <v>39</v>
      </c>
      <c r="AD200" t="s">
        <v>153</v>
      </c>
      <c r="AE200" t="s">
        <v>74</v>
      </c>
      <c r="AF200" s="1">
        <v>30000</v>
      </c>
      <c r="AG200">
        <v>0</v>
      </c>
      <c r="AH200" s="1">
        <v>20355.52</v>
      </c>
      <c r="AI200" s="1">
        <v>20355.52</v>
      </c>
      <c r="AJ200">
        <v>0</v>
      </c>
      <c r="AK200">
        <v>0</v>
      </c>
      <c r="AL200">
        <v>0</v>
      </c>
      <c r="AM200" s="1">
        <v>9644.48</v>
      </c>
      <c r="AN200" s="1">
        <v>0</v>
      </c>
      <c r="AO200" s="1">
        <v>0</v>
      </c>
      <c r="AP200" s="1">
        <v>0</v>
      </c>
      <c r="AQ200" s="1" t="e">
        <f>VLOOKUP(A200,#REF!,30,0)</f>
        <v>#REF!</v>
      </c>
      <c r="AR200" s="1">
        <f t="shared" si="13"/>
        <v>30000</v>
      </c>
      <c r="AS200">
        <v>0</v>
      </c>
      <c r="AT200" s="1">
        <v>30000</v>
      </c>
      <c r="AU200">
        <v>0</v>
      </c>
      <c r="AV200">
        <v>0</v>
      </c>
      <c r="AW200" s="1">
        <v>30000</v>
      </c>
    </row>
    <row r="201" spans="1:49" x14ac:dyDescent="0.25">
      <c r="A201" t="str">
        <f t="shared" si="12"/>
        <v>1.1-00-2101_2185003_2131410</v>
      </c>
      <c r="B201" t="s">
        <v>115</v>
      </c>
      <c r="C201" t="s">
        <v>408</v>
      </c>
      <c r="D201">
        <v>3</v>
      </c>
      <c r="E201" t="s">
        <v>122</v>
      </c>
      <c r="F201">
        <v>3.8</v>
      </c>
      <c r="G201" t="s">
        <v>434</v>
      </c>
      <c r="H201" t="s">
        <v>67</v>
      </c>
      <c r="I201" t="s">
        <v>435</v>
      </c>
      <c r="J201" t="s">
        <v>68</v>
      </c>
      <c r="K201" t="s">
        <v>413</v>
      </c>
      <c r="L201" t="s">
        <v>69</v>
      </c>
      <c r="M201">
        <v>8</v>
      </c>
      <c r="N201">
        <v>5</v>
      </c>
      <c r="O201" t="s">
        <v>70</v>
      </c>
      <c r="P201" t="s">
        <v>404</v>
      </c>
      <c r="Q201">
        <v>3100</v>
      </c>
      <c r="R201" t="s">
        <v>414</v>
      </c>
      <c r="S201">
        <v>3140</v>
      </c>
      <c r="T201" t="s">
        <v>406</v>
      </c>
      <c r="U201">
        <v>3141</v>
      </c>
      <c r="V201" t="s">
        <v>154</v>
      </c>
      <c r="W201">
        <v>0</v>
      </c>
      <c r="X201" t="s">
        <v>36</v>
      </c>
      <c r="Y201">
        <v>3000</v>
      </c>
      <c r="Z201" t="s">
        <v>406</v>
      </c>
      <c r="AA201" t="s">
        <v>120</v>
      </c>
      <c r="AB201" t="s">
        <v>72</v>
      </c>
      <c r="AC201" t="s">
        <v>39</v>
      </c>
      <c r="AD201" t="s">
        <v>153</v>
      </c>
      <c r="AE201" t="s">
        <v>74</v>
      </c>
      <c r="AF201" s="1">
        <v>2000000</v>
      </c>
      <c r="AG201" s="1">
        <v>2000000</v>
      </c>
      <c r="AH201" s="1">
        <v>1514572.56</v>
      </c>
      <c r="AI201" s="1">
        <v>1514572.56</v>
      </c>
      <c r="AJ201">
        <v>0</v>
      </c>
      <c r="AK201">
        <v>0</v>
      </c>
      <c r="AL201">
        <v>0</v>
      </c>
      <c r="AM201" s="1">
        <v>485427.43999999994</v>
      </c>
      <c r="AN201" s="1">
        <v>0</v>
      </c>
      <c r="AO201" s="1">
        <v>0</v>
      </c>
      <c r="AP201" s="1">
        <v>0</v>
      </c>
      <c r="AQ201" s="1" t="e">
        <f>VLOOKUP(A201,#REF!,30,0)</f>
        <v>#REF!</v>
      </c>
      <c r="AR201" s="1">
        <f t="shared" si="13"/>
        <v>2000000</v>
      </c>
      <c r="AS201">
        <v>0</v>
      </c>
      <c r="AT201">
        <v>0</v>
      </c>
      <c r="AU201">
        <v>0</v>
      </c>
      <c r="AV201">
        <v>0</v>
      </c>
      <c r="AW201">
        <v>0</v>
      </c>
    </row>
    <row r="202" spans="1:49" x14ac:dyDescent="0.25">
      <c r="A202" t="str">
        <f t="shared" si="12"/>
        <v>1.1-00-2101_2185003_2151510</v>
      </c>
      <c r="B202" t="s">
        <v>115</v>
      </c>
      <c r="C202" t="s">
        <v>408</v>
      </c>
      <c r="D202">
        <v>3</v>
      </c>
      <c r="E202" t="s">
        <v>122</v>
      </c>
      <c r="F202">
        <v>3.8</v>
      </c>
      <c r="G202" t="s">
        <v>434</v>
      </c>
      <c r="H202" t="s">
        <v>67</v>
      </c>
      <c r="I202" t="s">
        <v>435</v>
      </c>
      <c r="J202" t="s">
        <v>68</v>
      </c>
      <c r="K202" t="s">
        <v>413</v>
      </c>
      <c r="L202" t="s">
        <v>69</v>
      </c>
      <c r="M202">
        <v>8</v>
      </c>
      <c r="N202">
        <v>5</v>
      </c>
      <c r="O202" t="s">
        <v>70</v>
      </c>
      <c r="P202" t="s">
        <v>404</v>
      </c>
      <c r="Q202">
        <v>5100</v>
      </c>
      <c r="R202" t="s">
        <v>458</v>
      </c>
      <c r="S202">
        <v>5150</v>
      </c>
      <c r="T202" t="s">
        <v>437</v>
      </c>
      <c r="U202">
        <v>5151</v>
      </c>
      <c r="V202" t="s">
        <v>155</v>
      </c>
      <c r="W202">
        <v>0</v>
      </c>
      <c r="X202" t="s">
        <v>36</v>
      </c>
      <c r="Y202">
        <v>5000</v>
      </c>
      <c r="Z202" t="s">
        <v>437</v>
      </c>
      <c r="AA202" t="s">
        <v>120</v>
      </c>
      <c r="AB202" t="s">
        <v>72</v>
      </c>
      <c r="AC202" t="s">
        <v>39</v>
      </c>
      <c r="AD202" t="s">
        <v>153</v>
      </c>
      <c r="AE202" t="s">
        <v>74</v>
      </c>
      <c r="AF202" s="1">
        <v>12000</v>
      </c>
      <c r="AG202">
        <v>0</v>
      </c>
      <c r="AH202" s="1">
        <v>11600</v>
      </c>
      <c r="AI202">
        <v>0</v>
      </c>
      <c r="AJ202">
        <v>0</v>
      </c>
      <c r="AK202">
        <v>0</v>
      </c>
      <c r="AL202">
        <v>0</v>
      </c>
      <c r="AM202" s="1">
        <v>400</v>
      </c>
      <c r="AN202" s="1">
        <v>0</v>
      </c>
      <c r="AO202" s="1">
        <v>0</v>
      </c>
      <c r="AP202" s="1">
        <v>0</v>
      </c>
      <c r="AQ202" s="1" t="e">
        <f>VLOOKUP(A202,#REF!,30,0)</f>
        <v>#REF!</v>
      </c>
      <c r="AR202" s="1">
        <f t="shared" si="13"/>
        <v>12000</v>
      </c>
      <c r="AS202">
        <v>0</v>
      </c>
      <c r="AT202" s="1">
        <v>12000</v>
      </c>
      <c r="AU202">
        <v>0</v>
      </c>
      <c r="AV202">
        <v>0</v>
      </c>
      <c r="AW202" s="1">
        <v>12000</v>
      </c>
    </row>
    <row r="203" spans="1:49" x14ac:dyDescent="0.25">
      <c r="A203" t="str">
        <f t="shared" si="12"/>
        <v>1.1-00-2101_2186003_2159110</v>
      </c>
      <c r="B203" t="s">
        <v>115</v>
      </c>
      <c r="C203" t="s">
        <v>408</v>
      </c>
      <c r="D203">
        <v>3</v>
      </c>
      <c r="E203" t="s">
        <v>122</v>
      </c>
      <c r="F203">
        <v>3.8</v>
      </c>
      <c r="G203" t="s">
        <v>434</v>
      </c>
      <c r="H203" t="s">
        <v>67</v>
      </c>
      <c r="I203" t="s">
        <v>435</v>
      </c>
      <c r="J203" t="s">
        <v>68</v>
      </c>
      <c r="K203" t="s">
        <v>413</v>
      </c>
      <c r="L203" t="s">
        <v>69</v>
      </c>
      <c r="M203">
        <v>8</v>
      </c>
      <c r="N203">
        <v>6</v>
      </c>
      <c r="O203" t="s">
        <v>70</v>
      </c>
      <c r="P203" t="s">
        <v>416</v>
      </c>
      <c r="Q203">
        <v>5900</v>
      </c>
      <c r="R203" t="s">
        <v>438</v>
      </c>
      <c r="S203">
        <v>5910</v>
      </c>
      <c r="T203" t="s">
        <v>437</v>
      </c>
      <c r="U203">
        <v>5911</v>
      </c>
      <c r="V203" t="s">
        <v>75</v>
      </c>
      <c r="W203">
        <v>0</v>
      </c>
      <c r="X203" t="s">
        <v>36</v>
      </c>
      <c r="Y203">
        <v>5000</v>
      </c>
      <c r="Z203" t="s">
        <v>437</v>
      </c>
      <c r="AA203" t="s">
        <v>120</v>
      </c>
      <c r="AB203" t="s">
        <v>72</v>
      </c>
      <c r="AC203" t="s">
        <v>39</v>
      </c>
      <c r="AD203" t="s">
        <v>76</v>
      </c>
      <c r="AE203" t="s">
        <v>74</v>
      </c>
      <c r="AF203" s="1">
        <v>10004853.779999999</v>
      </c>
      <c r="AG203" s="1">
        <v>9849853.7799999993</v>
      </c>
      <c r="AH203" s="1">
        <v>10000000.4</v>
      </c>
      <c r="AI203">
        <v>0</v>
      </c>
      <c r="AJ203">
        <v>0</v>
      </c>
      <c r="AK203">
        <v>0</v>
      </c>
      <c r="AL203">
        <v>0</v>
      </c>
      <c r="AM203" s="1">
        <v>4853.3799999989569</v>
      </c>
      <c r="AN203" s="1">
        <v>0</v>
      </c>
      <c r="AO203" s="1">
        <v>0</v>
      </c>
      <c r="AP203" s="1">
        <v>0</v>
      </c>
      <c r="AQ203" s="1" t="e">
        <f>VLOOKUP(A203,#REF!,30,0)</f>
        <v>#REF!</v>
      </c>
      <c r="AR203" s="1">
        <f t="shared" si="13"/>
        <v>10004853.779999999</v>
      </c>
      <c r="AS203">
        <v>0</v>
      </c>
      <c r="AT203" s="1">
        <v>155000</v>
      </c>
      <c r="AU203">
        <v>0</v>
      </c>
      <c r="AV203">
        <v>0</v>
      </c>
      <c r="AW203" s="1">
        <v>155000</v>
      </c>
    </row>
    <row r="204" spans="1:49" x14ac:dyDescent="0.25">
      <c r="A204" t="str">
        <f t="shared" si="12"/>
        <v>1.1-00-2101_2186003_2159710</v>
      </c>
      <c r="B204" t="s">
        <v>115</v>
      </c>
      <c r="C204" t="s">
        <v>408</v>
      </c>
      <c r="D204">
        <v>3</v>
      </c>
      <c r="E204" t="s">
        <v>122</v>
      </c>
      <c r="F204">
        <v>3.8</v>
      </c>
      <c r="G204" t="s">
        <v>434</v>
      </c>
      <c r="H204" t="s">
        <v>67</v>
      </c>
      <c r="I204" t="s">
        <v>435</v>
      </c>
      <c r="J204" t="s">
        <v>68</v>
      </c>
      <c r="K204" t="s">
        <v>413</v>
      </c>
      <c r="L204" t="s">
        <v>69</v>
      </c>
      <c r="M204">
        <v>8</v>
      </c>
      <c r="N204">
        <v>6</v>
      </c>
      <c r="O204" t="s">
        <v>70</v>
      </c>
      <c r="P204" t="s">
        <v>416</v>
      </c>
      <c r="Q204">
        <v>5900</v>
      </c>
      <c r="R204" t="s">
        <v>438</v>
      </c>
      <c r="S204">
        <v>5970</v>
      </c>
      <c r="T204" t="s">
        <v>437</v>
      </c>
      <c r="U204">
        <v>5971</v>
      </c>
      <c r="V204" t="s">
        <v>157</v>
      </c>
      <c r="W204">
        <v>0</v>
      </c>
      <c r="X204" t="s">
        <v>36</v>
      </c>
      <c r="Y204">
        <v>5000</v>
      </c>
      <c r="Z204" t="s">
        <v>437</v>
      </c>
      <c r="AA204" t="s">
        <v>120</v>
      </c>
      <c r="AB204" t="s">
        <v>72</v>
      </c>
      <c r="AC204" t="s">
        <v>39</v>
      </c>
      <c r="AD204" t="s">
        <v>76</v>
      </c>
      <c r="AE204" t="s">
        <v>74</v>
      </c>
      <c r="AF204" s="1">
        <v>1195000</v>
      </c>
      <c r="AG204" s="1">
        <v>1500000</v>
      </c>
      <c r="AH204">
        <v>0</v>
      </c>
      <c r="AI204">
        <v>0</v>
      </c>
      <c r="AJ204">
        <v>0</v>
      </c>
      <c r="AK204">
        <v>0</v>
      </c>
      <c r="AL204">
        <v>0</v>
      </c>
      <c r="AM204" s="1">
        <v>1195000</v>
      </c>
      <c r="AN204" s="1">
        <v>0</v>
      </c>
      <c r="AO204" s="1">
        <v>0</v>
      </c>
      <c r="AP204" s="1">
        <v>0</v>
      </c>
      <c r="AQ204" s="1" t="e">
        <f>VLOOKUP(A204,#REF!,30,0)</f>
        <v>#REF!</v>
      </c>
      <c r="AR204" s="1">
        <f t="shared" si="13"/>
        <v>1195000</v>
      </c>
      <c r="AS204">
        <v>0</v>
      </c>
      <c r="AT204">
        <v>0</v>
      </c>
      <c r="AU204">
        <v>0</v>
      </c>
      <c r="AV204" s="1">
        <v>305000</v>
      </c>
      <c r="AW204" s="1">
        <v>-305000</v>
      </c>
    </row>
    <row r="205" spans="1:49" x14ac:dyDescent="0.25">
      <c r="A205" t="str">
        <f t="shared" si="12"/>
        <v>1.1-00-2101_2186003_2133910</v>
      </c>
      <c r="B205" t="s">
        <v>115</v>
      </c>
      <c r="C205" t="s">
        <v>408</v>
      </c>
      <c r="D205">
        <v>3</v>
      </c>
      <c r="E205" t="s">
        <v>122</v>
      </c>
      <c r="F205">
        <v>3.8</v>
      </c>
      <c r="G205" t="s">
        <v>434</v>
      </c>
      <c r="H205" t="s">
        <v>67</v>
      </c>
      <c r="I205" t="s">
        <v>435</v>
      </c>
      <c r="J205" t="s">
        <v>68</v>
      </c>
      <c r="K205" t="s">
        <v>413</v>
      </c>
      <c r="L205" t="s">
        <v>69</v>
      </c>
      <c r="M205">
        <v>8</v>
      </c>
      <c r="N205">
        <v>6</v>
      </c>
      <c r="O205" t="s">
        <v>70</v>
      </c>
      <c r="P205" t="s">
        <v>404</v>
      </c>
      <c r="Q205">
        <v>3300</v>
      </c>
      <c r="R205" t="s">
        <v>442</v>
      </c>
      <c r="S205">
        <v>3390</v>
      </c>
      <c r="T205" t="s">
        <v>406</v>
      </c>
      <c r="U205">
        <v>3391</v>
      </c>
      <c r="V205" t="s">
        <v>156</v>
      </c>
      <c r="W205">
        <v>0</v>
      </c>
      <c r="X205" t="s">
        <v>36</v>
      </c>
      <c r="Y205">
        <v>3000</v>
      </c>
      <c r="Z205" t="s">
        <v>406</v>
      </c>
      <c r="AA205" t="s">
        <v>120</v>
      </c>
      <c r="AB205" t="s">
        <v>72</v>
      </c>
      <c r="AC205" t="s">
        <v>39</v>
      </c>
      <c r="AD205" t="s">
        <v>76</v>
      </c>
      <c r="AE205" t="s">
        <v>74</v>
      </c>
      <c r="AF205" s="1">
        <v>2500000</v>
      </c>
      <c r="AG205" s="1">
        <v>2500000</v>
      </c>
      <c r="AH205">
        <v>0</v>
      </c>
      <c r="AI205">
        <v>0</v>
      </c>
      <c r="AJ205">
        <v>0</v>
      </c>
      <c r="AK205">
        <v>0</v>
      </c>
      <c r="AL205">
        <v>0</v>
      </c>
      <c r="AM205" s="1">
        <v>2500000</v>
      </c>
      <c r="AN205" s="1">
        <v>0</v>
      </c>
      <c r="AO205" s="1">
        <v>0</v>
      </c>
      <c r="AP205" s="1">
        <v>0</v>
      </c>
      <c r="AQ205" s="1" t="e">
        <f>VLOOKUP(A205,#REF!,30,0)</f>
        <v>#REF!</v>
      </c>
      <c r="AR205" s="1">
        <f t="shared" si="13"/>
        <v>2500000</v>
      </c>
      <c r="AS205">
        <v>0</v>
      </c>
      <c r="AT205">
        <v>0</v>
      </c>
      <c r="AU205">
        <v>0</v>
      </c>
      <c r="AV205">
        <v>0</v>
      </c>
      <c r="AW205">
        <v>0</v>
      </c>
    </row>
    <row r="206" spans="1:49" x14ac:dyDescent="0.25">
      <c r="A206" t="str">
        <f t="shared" si="12"/>
        <v>2.5-04-2004_21819011_2139210</v>
      </c>
      <c r="B206" t="s">
        <v>107</v>
      </c>
      <c r="C206" t="s">
        <v>399</v>
      </c>
      <c r="D206">
        <v>1</v>
      </c>
      <c r="E206" t="s">
        <v>400</v>
      </c>
      <c r="F206">
        <v>1.3</v>
      </c>
      <c r="G206" t="s">
        <v>401</v>
      </c>
      <c r="H206" t="s">
        <v>31</v>
      </c>
      <c r="I206" t="s">
        <v>402</v>
      </c>
      <c r="J206" t="s">
        <v>32</v>
      </c>
      <c r="K206" t="s">
        <v>403</v>
      </c>
      <c r="L206" t="s">
        <v>33</v>
      </c>
      <c r="M206">
        <v>8</v>
      </c>
      <c r="N206">
        <v>19</v>
      </c>
      <c r="O206" t="s">
        <v>34</v>
      </c>
      <c r="P206" t="s">
        <v>404</v>
      </c>
      <c r="Q206">
        <v>3900</v>
      </c>
      <c r="R206" t="s">
        <v>405</v>
      </c>
      <c r="S206">
        <v>3920</v>
      </c>
      <c r="T206" t="s">
        <v>406</v>
      </c>
      <c r="U206">
        <v>3921</v>
      </c>
      <c r="V206" t="s">
        <v>35</v>
      </c>
      <c r="W206">
        <v>0</v>
      </c>
      <c r="X206" t="s">
        <v>36</v>
      </c>
      <c r="Y206">
        <v>3000</v>
      </c>
      <c r="Z206" t="s">
        <v>406</v>
      </c>
      <c r="AA206" t="s">
        <v>108</v>
      </c>
      <c r="AB206" t="s">
        <v>38</v>
      </c>
      <c r="AC206" t="s">
        <v>39</v>
      </c>
      <c r="AD206" t="s">
        <v>40</v>
      </c>
      <c r="AE206" t="s">
        <v>41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 s="1">
        <v>0</v>
      </c>
      <c r="AN206" s="1">
        <v>0</v>
      </c>
      <c r="AO206" s="1">
        <v>0</v>
      </c>
      <c r="AP206" s="1">
        <v>0</v>
      </c>
      <c r="AQ206" s="1" t="e">
        <f>VLOOKUP(A206,#REF!,30,0)</f>
        <v>#REF!</v>
      </c>
      <c r="AR206" s="1">
        <f t="shared" si="13"/>
        <v>0</v>
      </c>
      <c r="AS206">
        <v>0</v>
      </c>
      <c r="AT206">
        <v>0</v>
      </c>
      <c r="AU206">
        <v>0</v>
      </c>
      <c r="AV206">
        <v>0</v>
      </c>
      <c r="AW206">
        <v>0</v>
      </c>
    </row>
    <row r="207" spans="1:49" x14ac:dyDescent="0.25">
      <c r="A207" t="str">
        <f t="shared" si="12"/>
        <v>2.5-02-2004_21819011_2139210</v>
      </c>
      <c r="B207" t="s">
        <v>109</v>
      </c>
      <c r="C207" t="s">
        <v>399</v>
      </c>
      <c r="D207">
        <v>1</v>
      </c>
      <c r="E207" t="s">
        <v>400</v>
      </c>
      <c r="F207">
        <v>1.3</v>
      </c>
      <c r="G207" t="s">
        <v>401</v>
      </c>
      <c r="H207" t="s">
        <v>31</v>
      </c>
      <c r="I207" t="s">
        <v>402</v>
      </c>
      <c r="J207" t="s">
        <v>32</v>
      </c>
      <c r="K207" t="s">
        <v>403</v>
      </c>
      <c r="L207" t="s">
        <v>33</v>
      </c>
      <c r="M207">
        <v>8</v>
      </c>
      <c r="N207">
        <v>19</v>
      </c>
      <c r="O207" t="s">
        <v>34</v>
      </c>
      <c r="P207" t="s">
        <v>404</v>
      </c>
      <c r="Q207">
        <v>3900</v>
      </c>
      <c r="R207" t="s">
        <v>405</v>
      </c>
      <c r="S207">
        <v>3920</v>
      </c>
      <c r="T207" t="s">
        <v>406</v>
      </c>
      <c r="U207">
        <v>3921</v>
      </c>
      <c r="V207" t="s">
        <v>35</v>
      </c>
      <c r="W207">
        <v>0</v>
      </c>
      <c r="X207" t="s">
        <v>36</v>
      </c>
      <c r="Y207">
        <v>3000</v>
      </c>
      <c r="Z207" t="s">
        <v>406</v>
      </c>
      <c r="AA207" t="s">
        <v>110</v>
      </c>
      <c r="AB207" t="s">
        <v>38</v>
      </c>
      <c r="AC207" t="s">
        <v>39</v>
      </c>
      <c r="AD207" t="s">
        <v>40</v>
      </c>
      <c r="AE207" t="s">
        <v>41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 s="1">
        <v>0</v>
      </c>
      <c r="AN207" s="1">
        <v>0</v>
      </c>
      <c r="AO207" s="1">
        <v>0</v>
      </c>
      <c r="AP207" s="1">
        <v>0</v>
      </c>
      <c r="AQ207" s="1" t="e">
        <f>VLOOKUP(A207,#REF!,30,0)</f>
        <v>#REF!</v>
      </c>
      <c r="AR207" s="1">
        <f t="shared" si="13"/>
        <v>0</v>
      </c>
      <c r="AS207">
        <v>0</v>
      </c>
      <c r="AT207">
        <v>0</v>
      </c>
      <c r="AU207">
        <v>0</v>
      </c>
      <c r="AV207">
        <v>0</v>
      </c>
      <c r="AW207">
        <v>0</v>
      </c>
    </row>
    <row r="208" spans="1:49" x14ac:dyDescent="0.25">
      <c r="A208" t="str">
        <f t="shared" si="12"/>
        <v>2.6-01-2004_21819011_2139210</v>
      </c>
      <c r="B208" t="s">
        <v>111</v>
      </c>
      <c r="C208" t="s">
        <v>399</v>
      </c>
      <c r="D208">
        <v>1</v>
      </c>
      <c r="E208" t="s">
        <v>400</v>
      </c>
      <c r="F208">
        <v>1.3</v>
      </c>
      <c r="G208" t="s">
        <v>401</v>
      </c>
      <c r="H208" t="s">
        <v>31</v>
      </c>
      <c r="I208" t="s">
        <v>402</v>
      </c>
      <c r="J208" t="s">
        <v>32</v>
      </c>
      <c r="K208" t="s">
        <v>403</v>
      </c>
      <c r="L208" t="s">
        <v>33</v>
      </c>
      <c r="M208">
        <v>8</v>
      </c>
      <c r="N208">
        <v>19</v>
      </c>
      <c r="O208" t="s">
        <v>34</v>
      </c>
      <c r="P208" t="s">
        <v>404</v>
      </c>
      <c r="Q208">
        <v>3900</v>
      </c>
      <c r="R208" t="s">
        <v>405</v>
      </c>
      <c r="S208">
        <v>3920</v>
      </c>
      <c r="T208" t="s">
        <v>406</v>
      </c>
      <c r="U208">
        <v>3921</v>
      </c>
      <c r="V208" t="s">
        <v>35</v>
      </c>
      <c r="W208">
        <v>0</v>
      </c>
      <c r="X208" t="s">
        <v>36</v>
      </c>
      <c r="Y208">
        <v>3000</v>
      </c>
      <c r="Z208" t="s">
        <v>406</v>
      </c>
      <c r="AA208" t="s">
        <v>112</v>
      </c>
      <c r="AB208" t="s">
        <v>38</v>
      </c>
      <c r="AC208" t="s">
        <v>39</v>
      </c>
      <c r="AD208" t="s">
        <v>40</v>
      </c>
      <c r="AE208" t="s">
        <v>41</v>
      </c>
      <c r="AF208">
        <v>0</v>
      </c>
      <c r="AG208">
        <v>0</v>
      </c>
      <c r="AH208" s="1">
        <v>1587225.17</v>
      </c>
      <c r="AI208" s="1">
        <v>1587225.17</v>
      </c>
      <c r="AJ208" s="1">
        <v>1587225.17</v>
      </c>
      <c r="AK208" s="1">
        <v>1587225.17</v>
      </c>
      <c r="AL208" s="1">
        <v>1587225.17</v>
      </c>
      <c r="AM208" s="1">
        <v>-1587225.17</v>
      </c>
      <c r="AN208" s="1">
        <v>0</v>
      </c>
      <c r="AO208" s="1">
        <v>0</v>
      </c>
      <c r="AP208" s="1">
        <v>1587225.17</v>
      </c>
      <c r="AQ208" s="1" t="e">
        <f>VLOOKUP(A208,#REF!,30,0)</f>
        <v>#REF!</v>
      </c>
      <c r="AR208" s="1">
        <f t="shared" si="13"/>
        <v>1587225.17</v>
      </c>
      <c r="AS208">
        <v>0</v>
      </c>
      <c r="AT208">
        <v>0</v>
      </c>
      <c r="AU208">
        <v>0</v>
      </c>
      <c r="AV208">
        <v>0</v>
      </c>
      <c r="AW208">
        <v>0</v>
      </c>
    </row>
    <row r="209" spans="1:49" x14ac:dyDescent="0.25">
      <c r="A209" t="str">
        <f t="shared" si="12"/>
        <v>2.6-05-2004_21819011_2139210</v>
      </c>
      <c r="B209" t="s">
        <v>30</v>
      </c>
      <c r="C209" t="s">
        <v>408</v>
      </c>
      <c r="D209">
        <v>1</v>
      </c>
      <c r="E209" t="s">
        <v>400</v>
      </c>
      <c r="F209">
        <v>1.3</v>
      </c>
      <c r="G209" t="s">
        <v>401</v>
      </c>
      <c r="H209" t="s">
        <v>31</v>
      </c>
      <c r="I209" t="s">
        <v>402</v>
      </c>
      <c r="J209" t="s">
        <v>32</v>
      </c>
      <c r="K209" t="s">
        <v>403</v>
      </c>
      <c r="L209" t="s">
        <v>33</v>
      </c>
      <c r="M209">
        <v>8</v>
      </c>
      <c r="N209">
        <v>19</v>
      </c>
      <c r="O209" t="s">
        <v>34</v>
      </c>
      <c r="P209" t="s">
        <v>404</v>
      </c>
      <c r="Q209">
        <v>3900</v>
      </c>
      <c r="R209" t="s">
        <v>405</v>
      </c>
      <c r="S209">
        <v>3920</v>
      </c>
      <c r="T209" t="s">
        <v>406</v>
      </c>
      <c r="U209">
        <v>3921</v>
      </c>
      <c r="V209" t="s">
        <v>35</v>
      </c>
      <c r="W209">
        <v>0</v>
      </c>
      <c r="X209" t="s">
        <v>36</v>
      </c>
      <c r="Y209">
        <v>3000</v>
      </c>
      <c r="Z209" t="s">
        <v>406</v>
      </c>
      <c r="AA209" t="s">
        <v>37</v>
      </c>
      <c r="AB209" t="s">
        <v>38</v>
      </c>
      <c r="AC209" t="s">
        <v>39</v>
      </c>
      <c r="AD209" t="s">
        <v>40</v>
      </c>
      <c r="AE209" t="s">
        <v>41</v>
      </c>
      <c r="AF209">
        <v>0</v>
      </c>
      <c r="AG209">
        <v>0</v>
      </c>
      <c r="AH209">
        <v>696.41</v>
      </c>
      <c r="AI209">
        <v>696.41</v>
      </c>
      <c r="AJ209">
        <v>696.41</v>
      </c>
      <c r="AK209">
        <v>696.41</v>
      </c>
      <c r="AL209">
        <v>696.41</v>
      </c>
      <c r="AM209" s="1">
        <v>-696.41</v>
      </c>
      <c r="AN209" s="1">
        <v>0</v>
      </c>
      <c r="AO209" s="1">
        <v>0</v>
      </c>
      <c r="AP209" s="1">
        <v>696.41</v>
      </c>
      <c r="AQ209" s="1" t="e">
        <f>VLOOKUP(A209,#REF!,30,0)</f>
        <v>#REF!</v>
      </c>
      <c r="AR209" s="1">
        <f t="shared" si="13"/>
        <v>696.41</v>
      </c>
      <c r="AS209">
        <v>0</v>
      </c>
      <c r="AT209">
        <v>0</v>
      </c>
      <c r="AU209">
        <v>0</v>
      </c>
      <c r="AV209">
        <v>0</v>
      </c>
      <c r="AW209">
        <v>0</v>
      </c>
    </row>
    <row r="210" spans="1:49" x14ac:dyDescent="0.25">
      <c r="A210" t="str">
        <f t="shared" si="12"/>
        <v>2.6-06-2004_21819011_2139210</v>
      </c>
      <c r="B210" t="s">
        <v>362</v>
      </c>
      <c r="C210" t="s">
        <v>399</v>
      </c>
      <c r="D210">
        <v>1</v>
      </c>
      <c r="E210" t="s">
        <v>400</v>
      </c>
      <c r="F210">
        <v>1.3</v>
      </c>
      <c r="G210" t="s">
        <v>401</v>
      </c>
      <c r="H210" t="s">
        <v>31</v>
      </c>
      <c r="I210" t="s">
        <v>402</v>
      </c>
      <c r="J210" t="s">
        <v>32</v>
      </c>
      <c r="K210" t="s">
        <v>403</v>
      </c>
      <c r="L210" t="s">
        <v>33</v>
      </c>
      <c r="M210">
        <v>8</v>
      </c>
      <c r="N210">
        <v>19</v>
      </c>
      <c r="O210" t="s">
        <v>34</v>
      </c>
      <c r="P210" t="s">
        <v>404</v>
      </c>
      <c r="Q210">
        <v>3900</v>
      </c>
      <c r="R210" t="s">
        <v>405</v>
      </c>
      <c r="S210">
        <v>3920</v>
      </c>
      <c r="T210" t="s">
        <v>406</v>
      </c>
      <c r="U210">
        <v>3921</v>
      </c>
      <c r="V210" t="s">
        <v>35</v>
      </c>
      <c r="W210">
        <v>0</v>
      </c>
      <c r="X210" t="s">
        <v>36</v>
      </c>
      <c r="Y210">
        <v>3000</v>
      </c>
      <c r="Z210" t="s">
        <v>406</v>
      </c>
      <c r="AA210" t="s">
        <v>363</v>
      </c>
      <c r="AB210" t="s">
        <v>38</v>
      </c>
      <c r="AC210" t="s">
        <v>39</v>
      </c>
      <c r="AD210" t="s">
        <v>40</v>
      </c>
      <c r="AE210" t="s">
        <v>41</v>
      </c>
      <c r="AF210">
        <v>0</v>
      </c>
      <c r="AG210">
        <v>0</v>
      </c>
      <c r="AH210" s="1">
        <v>38748.67</v>
      </c>
      <c r="AI210" s="1">
        <v>38748.67</v>
      </c>
      <c r="AJ210" s="1">
        <v>38748.67</v>
      </c>
      <c r="AK210" s="1">
        <v>38748.67</v>
      </c>
      <c r="AL210" s="1">
        <v>38748.67</v>
      </c>
      <c r="AM210" s="1">
        <v>-38748.67</v>
      </c>
      <c r="AN210" s="1">
        <v>0</v>
      </c>
      <c r="AO210" s="1">
        <v>0</v>
      </c>
      <c r="AP210" s="1">
        <v>38748.67</v>
      </c>
      <c r="AQ210" s="1" t="e">
        <f>VLOOKUP(A210,#REF!,30,0)</f>
        <v>#REF!</v>
      </c>
      <c r="AR210" s="1">
        <f t="shared" si="13"/>
        <v>38748.67</v>
      </c>
      <c r="AS210">
        <v>0</v>
      </c>
      <c r="AT210">
        <v>0</v>
      </c>
      <c r="AU210">
        <v>0</v>
      </c>
      <c r="AV210">
        <v>0</v>
      </c>
      <c r="AW210">
        <v>0</v>
      </c>
    </row>
    <row r="211" spans="1:49" x14ac:dyDescent="0.25">
      <c r="A211" t="str">
        <f t="shared" si="12"/>
        <v>2.6-04-2004_21819011_2139210</v>
      </c>
      <c r="B211" t="s">
        <v>364</v>
      </c>
      <c r="C211" t="s">
        <v>399</v>
      </c>
      <c r="D211">
        <v>1</v>
      </c>
      <c r="E211" t="s">
        <v>400</v>
      </c>
      <c r="F211">
        <v>1.3</v>
      </c>
      <c r="G211" t="s">
        <v>401</v>
      </c>
      <c r="H211" t="s">
        <v>31</v>
      </c>
      <c r="I211" t="s">
        <v>402</v>
      </c>
      <c r="J211" t="s">
        <v>32</v>
      </c>
      <c r="K211" t="s">
        <v>403</v>
      </c>
      <c r="L211" t="s">
        <v>33</v>
      </c>
      <c r="M211">
        <v>8</v>
      </c>
      <c r="N211">
        <v>19</v>
      </c>
      <c r="O211" t="s">
        <v>34</v>
      </c>
      <c r="P211" t="s">
        <v>404</v>
      </c>
      <c r="Q211">
        <v>3900</v>
      </c>
      <c r="R211" t="s">
        <v>405</v>
      </c>
      <c r="S211">
        <v>3920</v>
      </c>
      <c r="T211" t="s">
        <v>406</v>
      </c>
      <c r="U211">
        <v>3921</v>
      </c>
      <c r="V211" t="s">
        <v>35</v>
      </c>
      <c r="W211">
        <v>0</v>
      </c>
      <c r="X211" t="s">
        <v>36</v>
      </c>
      <c r="Y211">
        <v>3000</v>
      </c>
      <c r="Z211" t="s">
        <v>406</v>
      </c>
      <c r="AA211" t="s">
        <v>365</v>
      </c>
      <c r="AB211" t="s">
        <v>38</v>
      </c>
      <c r="AC211" t="s">
        <v>39</v>
      </c>
      <c r="AD211" t="s">
        <v>40</v>
      </c>
      <c r="AE211" t="s">
        <v>41</v>
      </c>
      <c r="AF211">
        <v>0</v>
      </c>
      <c r="AG211">
        <v>0</v>
      </c>
      <c r="AH211">
        <v>0.14000000000000001</v>
      </c>
      <c r="AI211">
        <v>0.14000000000000001</v>
      </c>
      <c r="AJ211">
        <v>0.14000000000000001</v>
      </c>
      <c r="AK211">
        <v>0.14000000000000001</v>
      </c>
      <c r="AL211">
        <v>0.14000000000000001</v>
      </c>
      <c r="AM211" s="1">
        <v>-0.14000000000000001</v>
      </c>
      <c r="AN211" s="1">
        <v>0</v>
      </c>
      <c r="AO211" s="1">
        <v>0</v>
      </c>
      <c r="AP211" s="1">
        <v>0.14000000000000001</v>
      </c>
      <c r="AQ211" s="1" t="e">
        <f>VLOOKUP(A211,#REF!,30,0)</f>
        <v>#REF!</v>
      </c>
      <c r="AR211" s="1">
        <f t="shared" si="13"/>
        <v>0.14000000000000001</v>
      </c>
      <c r="AS211">
        <v>0</v>
      </c>
      <c r="AT211">
        <v>0</v>
      </c>
      <c r="AU211">
        <v>0</v>
      </c>
      <c r="AV211">
        <v>0</v>
      </c>
      <c r="AW211">
        <v>0</v>
      </c>
    </row>
    <row r="212" spans="1:49" x14ac:dyDescent="0.25">
      <c r="A212" t="str">
        <f t="shared" si="12"/>
        <v>2.6-07-2018_21260038_2144110</v>
      </c>
      <c r="B212" t="s">
        <v>374</v>
      </c>
      <c r="C212" t="s">
        <v>399</v>
      </c>
      <c r="D212">
        <v>1</v>
      </c>
      <c r="E212" t="s">
        <v>400</v>
      </c>
      <c r="F212">
        <v>1.3</v>
      </c>
      <c r="G212" t="s">
        <v>401</v>
      </c>
      <c r="H212" t="s">
        <v>31</v>
      </c>
      <c r="I212" t="s">
        <v>402</v>
      </c>
      <c r="J212" t="s">
        <v>83</v>
      </c>
      <c r="K212" t="s">
        <v>415</v>
      </c>
      <c r="L212" t="s">
        <v>84</v>
      </c>
      <c r="M212">
        <v>2</v>
      </c>
      <c r="N212">
        <v>60</v>
      </c>
      <c r="O212" t="s">
        <v>85</v>
      </c>
      <c r="P212" t="s">
        <v>404</v>
      </c>
      <c r="Q212">
        <v>4400</v>
      </c>
      <c r="R212" t="s">
        <v>453</v>
      </c>
      <c r="S212">
        <v>4410</v>
      </c>
      <c r="T212" t="s">
        <v>444</v>
      </c>
      <c r="U212">
        <v>4411</v>
      </c>
      <c r="V212" t="s">
        <v>184</v>
      </c>
      <c r="W212">
        <v>0</v>
      </c>
      <c r="X212" t="s">
        <v>36</v>
      </c>
      <c r="Y212">
        <v>4000</v>
      </c>
      <c r="Z212" t="s">
        <v>445</v>
      </c>
      <c r="AA212" t="s">
        <v>375</v>
      </c>
      <c r="AB212" t="s">
        <v>87</v>
      </c>
      <c r="AC212" t="s">
        <v>88</v>
      </c>
      <c r="AD212" t="s">
        <v>89</v>
      </c>
      <c r="AE212" t="s">
        <v>90</v>
      </c>
      <c r="AF212">
        <v>0</v>
      </c>
      <c r="AG212">
        <v>0</v>
      </c>
      <c r="AH212" s="1">
        <v>1427588.25</v>
      </c>
      <c r="AI212" s="1">
        <v>1427588.25</v>
      </c>
      <c r="AJ212" s="1">
        <v>1427588.25</v>
      </c>
      <c r="AK212" s="1">
        <v>1280495.32</v>
      </c>
      <c r="AL212" s="1">
        <v>1280495.32</v>
      </c>
      <c r="AM212" s="1">
        <v>-1427588.25</v>
      </c>
      <c r="AN212" s="1">
        <v>0</v>
      </c>
      <c r="AO212" s="1">
        <v>0</v>
      </c>
      <c r="AP212" s="1">
        <v>4310984.3499999996</v>
      </c>
      <c r="AQ212" s="1" t="e">
        <f>VLOOKUP(A212,#REF!,30,0)</f>
        <v>#REF!</v>
      </c>
      <c r="AR212" s="1">
        <f t="shared" si="13"/>
        <v>4310984.3499999996</v>
      </c>
      <c r="AS212">
        <v>0</v>
      </c>
      <c r="AT212">
        <v>0</v>
      </c>
      <c r="AU212">
        <v>0</v>
      </c>
      <c r="AV212">
        <v>0</v>
      </c>
      <c r="AW212">
        <v>0</v>
      </c>
    </row>
    <row r="213" spans="1:49" x14ac:dyDescent="0.25">
      <c r="A213" t="str">
        <f t="shared" ref="A213" si="14">+CONCATENATE(B213,L213,M213,N213,O213,U213,W213)</f>
        <v>1.1-00-2118_21260038_2161510</v>
      </c>
      <c r="B213" t="s">
        <v>115</v>
      </c>
      <c r="C213" t="s">
        <v>399</v>
      </c>
      <c r="D213">
        <v>1</v>
      </c>
      <c r="E213" t="s">
        <v>400</v>
      </c>
      <c r="F213">
        <v>1.3</v>
      </c>
      <c r="G213" t="s">
        <v>401</v>
      </c>
      <c r="H213" t="s">
        <v>31</v>
      </c>
      <c r="I213" t="s">
        <v>402</v>
      </c>
      <c r="J213" t="s">
        <v>83</v>
      </c>
      <c r="K213" t="s">
        <v>415</v>
      </c>
      <c r="L213" t="s">
        <v>84</v>
      </c>
      <c r="M213">
        <v>2</v>
      </c>
      <c r="N213">
        <v>60</v>
      </c>
      <c r="O213" t="s">
        <v>85</v>
      </c>
      <c r="P213" t="s">
        <v>404</v>
      </c>
      <c r="Q213">
        <v>6100</v>
      </c>
      <c r="R213" t="s">
        <v>417</v>
      </c>
      <c r="S213">
        <v>6150</v>
      </c>
      <c r="T213" t="s">
        <v>91</v>
      </c>
      <c r="U213">
        <v>6151</v>
      </c>
      <c r="V213" t="s">
        <v>91</v>
      </c>
      <c r="W213">
        <v>0</v>
      </c>
      <c r="X213" t="s">
        <v>36</v>
      </c>
      <c r="Y213">
        <v>6000</v>
      </c>
      <c r="Z213" t="s">
        <v>419</v>
      </c>
      <c r="AA213" t="s">
        <v>120</v>
      </c>
      <c r="AB213" t="s">
        <v>87</v>
      </c>
      <c r="AC213" t="s">
        <v>88</v>
      </c>
      <c r="AD213" t="s">
        <v>89</v>
      </c>
      <c r="AE213" t="s">
        <v>90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0</v>
      </c>
      <c r="AM213" s="1">
        <v>0</v>
      </c>
      <c r="AN213" s="1">
        <v>0</v>
      </c>
      <c r="AO213" s="1">
        <v>1500000</v>
      </c>
      <c r="AP213" s="1">
        <v>0</v>
      </c>
      <c r="AQ213" s="1" t="e">
        <f>VLOOKUP(A213,#REF!,30,0)</f>
        <v>#REF!</v>
      </c>
      <c r="AR213" s="1">
        <f t="shared" si="13"/>
        <v>1500000</v>
      </c>
      <c r="AS213">
        <v>0</v>
      </c>
      <c r="AT213">
        <v>0</v>
      </c>
      <c r="AU213">
        <v>0</v>
      </c>
      <c r="AV213">
        <v>0</v>
      </c>
      <c r="AW213">
        <v>0</v>
      </c>
    </row>
    <row r="214" spans="1:49" x14ac:dyDescent="0.25">
      <c r="A214" t="s">
        <v>384</v>
      </c>
      <c r="B214" t="s">
        <v>384</v>
      </c>
      <c r="C214" t="s">
        <v>399</v>
      </c>
      <c r="D214">
        <v>1</v>
      </c>
      <c r="E214" t="s">
        <v>400</v>
      </c>
      <c r="F214">
        <v>1.3</v>
      </c>
      <c r="G214" t="s">
        <v>401</v>
      </c>
      <c r="H214" t="s">
        <v>31</v>
      </c>
      <c r="I214" t="s">
        <v>402</v>
      </c>
      <c r="J214" t="s">
        <v>83</v>
      </c>
      <c r="K214" t="s">
        <v>415</v>
      </c>
      <c r="L214" t="s">
        <v>84</v>
      </c>
      <c r="M214">
        <v>2</v>
      </c>
      <c r="N214">
        <v>60</v>
      </c>
      <c r="O214" t="s">
        <v>85</v>
      </c>
      <c r="P214" t="s">
        <v>404</v>
      </c>
      <c r="Q214">
        <v>6100</v>
      </c>
      <c r="R214" t="s">
        <v>417</v>
      </c>
      <c r="S214">
        <v>6130</v>
      </c>
      <c r="T214" t="s">
        <v>418</v>
      </c>
      <c r="U214">
        <v>6131</v>
      </c>
      <c r="V214" t="s">
        <v>377</v>
      </c>
      <c r="W214">
        <v>0</v>
      </c>
      <c r="X214" t="s">
        <v>36</v>
      </c>
      <c r="Y214">
        <v>6000</v>
      </c>
      <c r="Z214" t="s">
        <v>419</v>
      </c>
      <c r="AA214" t="s">
        <v>385</v>
      </c>
      <c r="AB214" t="s">
        <v>87</v>
      </c>
      <c r="AC214" t="s">
        <v>88</v>
      </c>
      <c r="AD214" t="s">
        <v>89</v>
      </c>
      <c r="AE214" t="s">
        <v>90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8780993.6300000008</v>
      </c>
      <c r="AQ214" s="1">
        <v>8780993.6300000008</v>
      </c>
      <c r="AR214" s="1">
        <f t="shared" si="13"/>
        <v>8780993.6300000008</v>
      </c>
    </row>
    <row r="215" spans="1:49" x14ac:dyDescent="0.25">
      <c r="A215" t="str">
        <f t="shared" si="12"/>
        <v>2.5-01-2118_21260038_2161310</v>
      </c>
      <c r="B215" t="s">
        <v>376</v>
      </c>
      <c r="C215" t="s">
        <v>399</v>
      </c>
      <c r="D215">
        <v>1</v>
      </c>
      <c r="E215" t="s">
        <v>400</v>
      </c>
      <c r="F215">
        <v>1.3</v>
      </c>
      <c r="G215" t="s">
        <v>401</v>
      </c>
      <c r="H215" t="s">
        <v>31</v>
      </c>
      <c r="I215" t="s">
        <v>402</v>
      </c>
      <c r="J215" t="s">
        <v>83</v>
      </c>
      <c r="K215" t="s">
        <v>415</v>
      </c>
      <c r="L215" t="s">
        <v>84</v>
      </c>
      <c r="M215">
        <v>2</v>
      </c>
      <c r="N215">
        <v>60</v>
      </c>
      <c r="O215" t="s">
        <v>85</v>
      </c>
      <c r="P215" t="s">
        <v>416</v>
      </c>
      <c r="Q215">
        <v>6100</v>
      </c>
      <c r="R215" t="s">
        <v>417</v>
      </c>
      <c r="S215">
        <v>6130</v>
      </c>
      <c r="T215" t="s">
        <v>418</v>
      </c>
      <c r="U215">
        <v>6131</v>
      </c>
      <c r="V215" t="s">
        <v>377</v>
      </c>
      <c r="W215">
        <v>0</v>
      </c>
      <c r="X215" t="s">
        <v>36</v>
      </c>
      <c r="Y215">
        <v>6000</v>
      </c>
      <c r="Z215" t="s">
        <v>419</v>
      </c>
      <c r="AA215" t="s">
        <v>378</v>
      </c>
      <c r="AB215" t="s">
        <v>87</v>
      </c>
      <c r="AC215" t="s">
        <v>88</v>
      </c>
      <c r="AD215" t="s">
        <v>89</v>
      </c>
      <c r="AE215" t="s">
        <v>90</v>
      </c>
      <c r="AF215" s="1">
        <v>48707951</v>
      </c>
      <c r="AG215" s="1">
        <v>48707951</v>
      </c>
      <c r="AH215">
        <v>0</v>
      </c>
      <c r="AI215">
        <v>0</v>
      </c>
      <c r="AJ215">
        <v>0</v>
      </c>
      <c r="AK215">
        <v>0</v>
      </c>
      <c r="AL215">
        <v>0</v>
      </c>
      <c r="AM215" s="1">
        <v>48707951</v>
      </c>
      <c r="AN215" s="1">
        <v>0</v>
      </c>
      <c r="AO215" s="1">
        <v>0</v>
      </c>
      <c r="AP215" s="1">
        <v>0</v>
      </c>
      <c r="AQ215" s="1" t="e">
        <f>VLOOKUP(A215,#REF!,30,0)</f>
        <v>#REF!</v>
      </c>
      <c r="AR215" s="1">
        <f t="shared" si="13"/>
        <v>48707951</v>
      </c>
      <c r="AS215">
        <v>0</v>
      </c>
      <c r="AT215">
        <v>0</v>
      </c>
      <c r="AU215">
        <v>0</v>
      </c>
      <c r="AV215">
        <v>0</v>
      </c>
      <c r="AW215">
        <v>0</v>
      </c>
    </row>
    <row r="216" spans="1:49" s="2" customFormat="1" ht="14.45" x14ac:dyDescent="0.3">
      <c r="AF216" s="3">
        <f>SUM(AF2:AF215)</f>
        <v>2630315339.000001</v>
      </c>
      <c r="AN216" s="3">
        <f>SUM(AN2:AN215)</f>
        <v>30660991.95999999</v>
      </c>
      <c r="AO216" s="3">
        <f>SUM(AO2:AO215)</f>
        <v>30660991.960000001</v>
      </c>
      <c r="AP216" s="3">
        <f>SUM(AP2:AP215)</f>
        <v>76010815.849999994</v>
      </c>
      <c r="AQ216" s="3" t="e">
        <f>SUM(AQ2:AQ215)</f>
        <v>#REF!</v>
      </c>
      <c r="AR216" s="3">
        <f>SUM(AR2:AR215)</f>
        <v>2706326154.8500004</v>
      </c>
    </row>
    <row r="217" spans="1:49" ht="14.45" x14ac:dyDescent="0.3">
      <c r="AO217" s="1"/>
      <c r="AP217" s="3"/>
      <c r="AQ217" s="1"/>
      <c r="AR217" s="1"/>
    </row>
    <row r="218" spans="1:49" ht="14.45" x14ac:dyDescent="0.3">
      <c r="AP218" s="1"/>
    </row>
    <row r="219" spans="1:49" ht="14.45" x14ac:dyDescent="0.3">
      <c r="AP219" s="1"/>
    </row>
    <row r="220" spans="1:49" ht="14.45" x14ac:dyDescent="0.3">
      <c r="AP220" s="1"/>
    </row>
    <row r="222" spans="1:49" ht="14.45" x14ac:dyDescent="0.3">
      <c r="AP222" s="1"/>
    </row>
    <row r="224" spans="1:49" ht="14.45" x14ac:dyDescent="0.3">
      <c r="AN224" s="1"/>
      <c r="AO224" s="1"/>
    </row>
    <row r="227" spans="40:44" ht="14.45" x14ac:dyDescent="0.3">
      <c r="AN227" s="1"/>
      <c r="AO227" s="1"/>
      <c r="AR227" s="70"/>
    </row>
    <row r="228" spans="40:44" ht="14.45" x14ac:dyDescent="0.3">
      <c r="AR228" s="70"/>
    </row>
    <row r="229" spans="40:44" ht="14.45" x14ac:dyDescent="0.3">
      <c r="AR229" s="70"/>
    </row>
    <row r="230" spans="40:44" x14ac:dyDescent="0.25">
      <c r="AP230" s="1"/>
    </row>
  </sheetData>
  <autoFilter ref="A1:AW217"/>
  <sortState ref="A3:AW129">
    <sortCondition ref="U1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C12"/>
  <sheetViews>
    <sheetView view="pageLayout" zoomScaleNormal="100" workbookViewId="0">
      <selection activeCell="C4" sqref="A4:C4"/>
    </sheetView>
  </sheetViews>
  <sheetFormatPr baseColWidth="10" defaultRowHeight="15" x14ac:dyDescent="0.25"/>
  <cols>
    <col min="1" max="1" width="30.85546875" bestFit="1" customWidth="1"/>
    <col min="2" max="2" width="53.7109375" bestFit="1" customWidth="1"/>
    <col min="3" max="3" width="15.28515625" bestFit="1" customWidth="1"/>
  </cols>
  <sheetData>
    <row r="3" spans="1:3" x14ac:dyDescent="0.25">
      <c r="A3" s="9" t="s">
        <v>489</v>
      </c>
    </row>
    <row r="4" spans="1:3" x14ac:dyDescent="0.25">
      <c r="A4" s="73" t="s">
        <v>11</v>
      </c>
      <c r="B4" s="73" t="s">
        <v>398</v>
      </c>
      <c r="C4" t="s">
        <v>407</v>
      </c>
    </row>
    <row r="5" spans="1:3" x14ac:dyDescent="0.25">
      <c r="A5">
        <v>1000</v>
      </c>
      <c r="B5" t="s">
        <v>410</v>
      </c>
      <c r="C5" s="1">
        <v>1302000000</v>
      </c>
    </row>
    <row r="6" spans="1:3" x14ac:dyDescent="0.25">
      <c r="A6">
        <v>2000</v>
      </c>
      <c r="B6" t="s">
        <v>425</v>
      </c>
      <c r="C6" s="1">
        <v>125330000</v>
      </c>
    </row>
    <row r="7" spans="1:3" x14ac:dyDescent="0.25">
      <c r="A7">
        <v>3000</v>
      </c>
      <c r="B7" t="s">
        <v>406</v>
      </c>
      <c r="C7" s="1">
        <v>712600107.21999979</v>
      </c>
    </row>
    <row r="8" spans="1:3" x14ac:dyDescent="0.25">
      <c r="A8">
        <v>4000</v>
      </c>
      <c r="B8" t="s">
        <v>445</v>
      </c>
      <c r="C8" s="1">
        <v>202713011.99000001</v>
      </c>
    </row>
    <row r="9" spans="1:3" x14ac:dyDescent="0.25">
      <c r="A9">
        <v>5000</v>
      </c>
      <c r="B9" t="s">
        <v>437</v>
      </c>
      <c r="C9" s="1">
        <v>97540597.99000001</v>
      </c>
    </row>
    <row r="10" spans="1:3" x14ac:dyDescent="0.25">
      <c r="A10">
        <v>6000</v>
      </c>
      <c r="B10" t="s">
        <v>419</v>
      </c>
      <c r="C10" s="1">
        <v>216280993.63</v>
      </c>
    </row>
    <row r="11" spans="1:3" x14ac:dyDescent="0.25">
      <c r="A11">
        <v>9000</v>
      </c>
      <c r="B11" t="s">
        <v>423</v>
      </c>
      <c r="C11" s="1">
        <v>49861444.019999996</v>
      </c>
    </row>
    <row r="12" spans="1:3" x14ac:dyDescent="0.25">
      <c r="A12" s="71" t="s">
        <v>488</v>
      </c>
      <c r="B12" s="71"/>
      <c r="C12" s="72">
        <v>2706326154.8499999</v>
      </c>
    </row>
  </sheetData>
  <pageMargins left="0.70866141732283472" right="0.70866141732283472" top="1.0629921259842521" bottom="0.74803149606299213" header="0.31496062992125984" footer="0.31496062992125984"/>
  <pageSetup paperSize="9" fitToHeight="0" orientation="landscape" r:id="rId2"/>
  <headerFooter>
    <oddHeader>&amp;C&amp;"-,Negrita"MUNICIPIO DE TLAJOMULCO DE ZÚÑIGA, JALISCO
PRIMERA MODIFICACIÓN PRESUPUESTAL 2021
CLASIFICACIÓN POR CAPÍTULO DEL GASTO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0"/>
  <sheetViews>
    <sheetView view="pageLayout" zoomScaleNormal="100" workbookViewId="0">
      <selection activeCell="A26" sqref="A26"/>
    </sheetView>
  </sheetViews>
  <sheetFormatPr baseColWidth="10" defaultRowHeight="15" x14ac:dyDescent="0.25"/>
  <cols>
    <col min="1" max="1" width="80" bestFit="1" customWidth="1"/>
    <col min="2" max="2" width="15.28515625" bestFit="1" customWidth="1"/>
  </cols>
  <sheetData>
    <row r="3" spans="1:2" x14ac:dyDescent="0.25">
      <c r="A3" s="73" t="s">
        <v>960</v>
      </c>
      <c r="B3" s="73" t="s">
        <v>407</v>
      </c>
    </row>
    <row r="4" spans="1:2" x14ac:dyDescent="0.25">
      <c r="A4" s="10" t="s">
        <v>385</v>
      </c>
      <c r="B4" s="1">
        <v>8780993.6300000008</v>
      </c>
    </row>
    <row r="5" spans="1:2" x14ac:dyDescent="0.25">
      <c r="A5" s="10" t="s">
        <v>375</v>
      </c>
      <c r="B5" s="1">
        <v>4310984.3499999996</v>
      </c>
    </row>
    <row r="6" spans="1:2" x14ac:dyDescent="0.25">
      <c r="A6" s="10" t="s">
        <v>37</v>
      </c>
      <c r="B6" s="1">
        <v>696.41</v>
      </c>
    </row>
    <row r="7" spans="1:2" x14ac:dyDescent="0.25">
      <c r="A7" s="10" t="s">
        <v>62</v>
      </c>
      <c r="B7" s="1">
        <v>383674237.23000002</v>
      </c>
    </row>
    <row r="8" spans="1:2" x14ac:dyDescent="0.25">
      <c r="A8" s="10" t="s">
        <v>373</v>
      </c>
      <c r="B8" s="1">
        <v>357864.7</v>
      </c>
    </row>
    <row r="9" spans="1:2" x14ac:dyDescent="0.25">
      <c r="A9" s="10" t="s">
        <v>378</v>
      </c>
      <c r="B9" s="1">
        <v>48707951</v>
      </c>
    </row>
    <row r="10" spans="1:2" x14ac:dyDescent="0.25">
      <c r="A10" s="10" t="s">
        <v>371</v>
      </c>
      <c r="B10" s="1">
        <v>925294.99</v>
      </c>
    </row>
    <row r="11" spans="1:2" x14ac:dyDescent="0.25">
      <c r="A11" s="10" t="s">
        <v>365</v>
      </c>
      <c r="B11" s="1">
        <v>0.14000000000000001</v>
      </c>
    </row>
    <row r="12" spans="1:2" x14ac:dyDescent="0.25">
      <c r="A12" s="10" t="s">
        <v>52</v>
      </c>
      <c r="B12" s="1">
        <v>109500975.77</v>
      </c>
    </row>
    <row r="13" spans="1:2" x14ac:dyDescent="0.25">
      <c r="A13" s="10" t="s">
        <v>46</v>
      </c>
      <c r="B13" s="1">
        <v>620763782.24000001</v>
      </c>
    </row>
    <row r="14" spans="1:2" x14ac:dyDescent="0.25">
      <c r="A14" s="10" t="s">
        <v>363</v>
      </c>
      <c r="B14" s="1">
        <v>38748.67</v>
      </c>
    </row>
    <row r="15" spans="1:2" x14ac:dyDescent="0.25">
      <c r="A15" s="10" t="s">
        <v>367</v>
      </c>
      <c r="B15" s="1">
        <v>6006.42</v>
      </c>
    </row>
    <row r="16" spans="1:2" x14ac:dyDescent="0.25">
      <c r="A16" s="10" t="s">
        <v>369</v>
      </c>
      <c r="B16" s="1">
        <v>0.95</v>
      </c>
    </row>
    <row r="17" spans="1:2" x14ac:dyDescent="0.25">
      <c r="A17" s="10" t="s">
        <v>120</v>
      </c>
      <c r="B17" s="1">
        <v>1527668392.76</v>
      </c>
    </row>
    <row r="18" spans="1:2" x14ac:dyDescent="0.25">
      <c r="A18" s="10" t="s">
        <v>112</v>
      </c>
      <c r="B18" s="1">
        <v>1587225.17</v>
      </c>
    </row>
    <row r="19" spans="1:2" x14ac:dyDescent="0.25">
      <c r="A19" s="10" t="s">
        <v>114</v>
      </c>
      <c r="B19" s="1">
        <v>3000.42</v>
      </c>
    </row>
    <row r="20" spans="1:2" x14ac:dyDescent="0.25">
      <c r="A20" s="74" t="s">
        <v>488</v>
      </c>
      <c r="B20" s="72">
        <v>2706326154.8500004</v>
      </c>
    </row>
  </sheetData>
  <pageMargins left="0.7" right="0.7" top="0.92500000000000004" bottom="0.75" header="0.3" footer="0.3"/>
  <pageSetup paperSize="9" orientation="landscape" r:id="rId2"/>
  <headerFooter>
    <oddHeader>&amp;C&amp;"-,Negrita"MUNICIPIO DE TLAJOMULCO DE ZÚÑIGA, JALISCO
PRIMERA MODIFICACIÓN PRESUPUESTAL 2021
CLASIFICACIÓN POR FUENTE DE FINANCIAMIENTO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view="pageLayout" zoomScaleNormal="100" workbookViewId="0">
      <selection activeCell="B16" sqref="B16"/>
    </sheetView>
  </sheetViews>
  <sheetFormatPr baseColWidth="10" defaultRowHeight="15" x14ac:dyDescent="0.25"/>
  <cols>
    <col min="1" max="1" width="14.140625" customWidth="1"/>
    <col min="2" max="2" width="62.5703125" bestFit="1" customWidth="1"/>
    <col min="3" max="3" width="12.7109375" bestFit="1" customWidth="1"/>
  </cols>
  <sheetData>
    <row r="3" spans="1:3" x14ac:dyDescent="0.25">
      <c r="A3" s="9" t="s">
        <v>489</v>
      </c>
    </row>
    <row r="4" spans="1:3" x14ac:dyDescent="0.25">
      <c r="A4" s="73" t="s">
        <v>7</v>
      </c>
      <c r="B4" s="73" t="s">
        <v>8</v>
      </c>
      <c r="C4" t="s">
        <v>407</v>
      </c>
    </row>
    <row r="5" spans="1:3" x14ac:dyDescent="0.25">
      <c r="A5">
        <v>9111</v>
      </c>
      <c r="B5" t="s">
        <v>92</v>
      </c>
      <c r="C5" s="1">
        <v>29861444.02</v>
      </c>
    </row>
    <row r="6" spans="1:3" x14ac:dyDescent="0.25">
      <c r="A6">
        <v>9211</v>
      </c>
      <c r="B6" t="s">
        <v>94</v>
      </c>
      <c r="C6" s="1">
        <v>20000000</v>
      </c>
    </row>
    <row r="7" spans="1:3" x14ac:dyDescent="0.25">
      <c r="A7" s="71" t="s">
        <v>488</v>
      </c>
      <c r="B7" s="71"/>
      <c r="C7" s="72">
        <v>49861444.019999996</v>
      </c>
    </row>
  </sheetData>
  <pageMargins left="0.7" right="0.7" top="1.0166666666666666" bottom="0.75" header="0.3" footer="0.3"/>
  <pageSetup paperSize="9" orientation="landscape" r:id="rId2"/>
  <headerFooter>
    <oddHeader>&amp;C&amp;"-,Negrita"MUNICIPIO DE TLAJOMULCO DE ZÚÑIGA, JALISCO
PRIMERA MODIFICACIÓN PRESUPUESTAL 2021
CAPÍTULO 9000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"/>
  <sheetViews>
    <sheetView view="pageLayout" zoomScaleNormal="100" workbookViewId="0">
      <selection activeCell="B22" sqref="A3:B22"/>
    </sheetView>
  </sheetViews>
  <sheetFormatPr baseColWidth="10" defaultRowHeight="15" x14ac:dyDescent="0.25"/>
  <cols>
    <col min="1" max="1" width="80" bestFit="1" customWidth="1"/>
    <col min="2" max="2" width="15.28515625" bestFit="1" customWidth="1"/>
  </cols>
  <sheetData>
    <row r="3" spans="1:2" x14ac:dyDescent="0.25">
      <c r="A3" s="73" t="s">
        <v>13</v>
      </c>
      <c r="B3" s="73" t="s">
        <v>407</v>
      </c>
    </row>
    <row r="4" spans="1:2" x14ac:dyDescent="0.25">
      <c r="A4" s="10" t="s">
        <v>224</v>
      </c>
      <c r="B4" s="1">
        <v>7000000</v>
      </c>
    </row>
    <row r="5" spans="1:2" x14ac:dyDescent="0.25">
      <c r="A5" s="10" t="s">
        <v>172</v>
      </c>
      <c r="B5" s="1">
        <v>13430000</v>
      </c>
    </row>
    <row r="6" spans="1:2" x14ac:dyDescent="0.25">
      <c r="A6" s="10" t="s">
        <v>353</v>
      </c>
      <c r="B6" s="1">
        <v>15000000</v>
      </c>
    </row>
    <row r="7" spans="1:2" x14ac:dyDescent="0.25">
      <c r="A7" s="10" t="s">
        <v>121</v>
      </c>
      <c r="B7" s="1">
        <v>5780000</v>
      </c>
    </row>
    <row r="8" spans="1:2" x14ac:dyDescent="0.25">
      <c r="A8" s="10" t="s">
        <v>104</v>
      </c>
      <c r="B8" s="1">
        <v>103376112.98999999</v>
      </c>
    </row>
    <row r="9" spans="1:2" x14ac:dyDescent="0.25">
      <c r="A9" s="10" t="s">
        <v>87</v>
      </c>
      <c r="B9" s="1">
        <v>441104977.98000002</v>
      </c>
    </row>
    <row r="10" spans="1:2" x14ac:dyDescent="0.25">
      <c r="A10" s="10" t="s">
        <v>198</v>
      </c>
      <c r="B10" s="1">
        <v>59150000</v>
      </c>
    </row>
    <row r="11" spans="1:2" x14ac:dyDescent="0.25">
      <c r="A11" s="10" t="s">
        <v>80</v>
      </c>
      <c r="B11" s="1">
        <v>125060000</v>
      </c>
    </row>
    <row r="12" spans="1:2" x14ac:dyDescent="0.25">
      <c r="A12" s="10" t="s">
        <v>192</v>
      </c>
      <c r="B12" s="1">
        <v>5000000</v>
      </c>
    </row>
    <row r="13" spans="1:2" x14ac:dyDescent="0.25">
      <c r="A13" s="10" t="s">
        <v>347</v>
      </c>
      <c r="B13" s="1">
        <v>30000000</v>
      </c>
    </row>
    <row r="14" spans="1:2" x14ac:dyDescent="0.25">
      <c r="A14" s="10" t="s">
        <v>359</v>
      </c>
      <c r="B14" s="1">
        <v>4000000</v>
      </c>
    </row>
    <row r="15" spans="1:2" x14ac:dyDescent="0.25">
      <c r="A15" s="10" t="s">
        <v>326</v>
      </c>
      <c r="B15" s="1">
        <v>3000000</v>
      </c>
    </row>
    <row r="16" spans="1:2" x14ac:dyDescent="0.25">
      <c r="A16" s="10" t="s">
        <v>47</v>
      </c>
      <c r="B16" s="1">
        <v>1461228900.8700004</v>
      </c>
    </row>
    <row r="17" spans="1:2" x14ac:dyDescent="0.25">
      <c r="A17" s="10" t="s">
        <v>72</v>
      </c>
      <c r="B17" s="1">
        <v>95197597.99000001</v>
      </c>
    </row>
    <row r="18" spans="1:2" x14ac:dyDescent="0.25">
      <c r="A18" s="10" t="s">
        <v>63</v>
      </c>
      <c r="B18" s="1">
        <v>67127368.480000004</v>
      </c>
    </row>
    <row r="19" spans="1:2" x14ac:dyDescent="0.25">
      <c r="A19" s="10" t="s">
        <v>163</v>
      </c>
      <c r="B19" s="1">
        <v>2674000</v>
      </c>
    </row>
    <row r="20" spans="1:2" x14ac:dyDescent="0.25">
      <c r="A20" s="10" t="s">
        <v>342</v>
      </c>
      <c r="B20" s="1">
        <v>59615914.649999999</v>
      </c>
    </row>
    <row r="21" spans="1:2" x14ac:dyDescent="0.25">
      <c r="A21" s="10" t="s">
        <v>38</v>
      </c>
      <c r="B21" s="1">
        <v>208581281.88999996</v>
      </c>
    </row>
    <row r="22" spans="1:2" x14ac:dyDescent="0.25">
      <c r="A22" s="74" t="s">
        <v>488</v>
      </c>
      <c r="B22" s="72">
        <v>2706326154.8499999</v>
      </c>
    </row>
  </sheetData>
  <pageMargins left="0.7" right="0.7" top="1.0583333333333333" bottom="0.75" header="0.3" footer="0.3"/>
  <pageSetup paperSize="9" orientation="landscape" r:id="rId2"/>
  <headerFooter>
    <oddHeader>&amp;C&amp;"-,Negrita"MUNICIPIO DE TLAJOMULCO DE ZÚÑIGA, JALISCO
PRIMERA MODIFICACIÓN PRESUPUESTAL 2021
CLASIFICACIÓN ADMINISTRATIVA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"/>
  <sheetViews>
    <sheetView view="pageLayout" topLeftCell="C1" zoomScaleNormal="100" workbookViewId="0">
      <selection activeCell="A12" sqref="A4:F12"/>
    </sheetView>
  </sheetViews>
  <sheetFormatPr baseColWidth="10" defaultRowHeight="15" x14ac:dyDescent="0.25"/>
  <cols>
    <col min="1" max="1" width="16.85546875" customWidth="1"/>
    <col min="2" max="2" width="53.7109375" bestFit="1" customWidth="1"/>
    <col min="3" max="5" width="34.7109375" bestFit="1" customWidth="1"/>
    <col min="6" max="6" width="15.28515625" bestFit="1" customWidth="1"/>
  </cols>
  <sheetData>
    <row r="3" spans="1:6" x14ac:dyDescent="0.25">
      <c r="A3" s="9" t="s">
        <v>489</v>
      </c>
      <c r="C3" s="9" t="s">
        <v>393</v>
      </c>
    </row>
    <row r="4" spans="1:6" s="11" customFormat="1" ht="30" x14ac:dyDescent="0.25">
      <c r="A4" s="75" t="s">
        <v>11</v>
      </c>
      <c r="B4" s="75" t="s">
        <v>398</v>
      </c>
      <c r="C4" s="75" t="s">
        <v>420</v>
      </c>
      <c r="D4" s="75" t="s">
        <v>416</v>
      </c>
      <c r="E4" s="75" t="s">
        <v>404</v>
      </c>
      <c r="F4" s="75" t="s">
        <v>488</v>
      </c>
    </row>
    <row r="5" spans="1:6" x14ac:dyDescent="0.25">
      <c r="A5">
        <v>1000</v>
      </c>
      <c r="B5" t="s">
        <v>410</v>
      </c>
      <c r="C5" s="1"/>
      <c r="D5" s="1"/>
      <c r="E5" s="1">
        <v>1302000000</v>
      </c>
      <c r="F5" s="1">
        <v>1302000000</v>
      </c>
    </row>
    <row r="6" spans="1:6" x14ac:dyDescent="0.25">
      <c r="A6">
        <v>2000</v>
      </c>
      <c r="B6" t="s">
        <v>425</v>
      </c>
      <c r="C6" s="1"/>
      <c r="D6" s="1"/>
      <c r="E6" s="1">
        <v>125330000</v>
      </c>
      <c r="F6" s="1">
        <v>125330000</v>
      </c>
    </row>
    <row r="7" spans="1:6" x14ac:dyDescent="0.25">
      <c r="A7">
        <v>3000</v>
      </c>
      <c r="B7" t="s">
        <v>406</v>
      </c>
      <c r="C7" s="1"/>
      <c r="D7" s="1"/>
      <c r="E7" s="1">
        <v>712600107.21999979</v>
      </c>
      <c r="F7" s="1">
        <v>712600107.21999979</v>
      </c>
    </row>
    <row r="8" spans="1:6" x14ac:dyDescent="0.25">
      <c r="A8">
        <v>4000</v>
      </c>
      <c r="B8" t="s">
        <v>445</v>
      </c>
      <c r="C8" s="1"/>
      <c r="D8" s="1"/>
      <c r="E8" s="1">
        <v>202713011.99000001</v>
      </c>
      <c r="F8" s="1">
        <v>202713011.99000001</v>
      </c>
    </row>
    <row r="9" spans="1:6" x14ac:dyDescent="0.25">
      <c r="A9">
        <v>5000</v>
      </c>
      <c r="B9" t="s">
        <v>437</v>
      </c>
      <c r="C9" s="1"/>
      <c r="D9" s="1">
        <v>97528597.99000001</v>
      </c>
      <c r="E9" s="1">
        <v>12000</v>
      </c>
      <c r="F9" s="1">
        <v>97540597.99000001</v>
      </c>
    </row>
    <row r="10" spans="1:6" x14ac:dyDescent="0.25">
      <c r="A10">
        <v>6000</v>
      </c>
      <c r="B10" t="s">
        <v>419</v>
      </c>
      <c r="C10" s="1"/>
      <c r="D10" s="1">
        <v>206000000</v>
      </c>
      <c r="E10" s="1">
        <v>10280993.630000001</v>
      </c>
      <c r="F10" s="1">
        <v>216280993.63</v>
      </c>
    </row>
    <row r="11" spans="1:6" x14ac:dyDescent="0.25">
      <c r="A11">
        <v>9000</v>
      </c>
      <c r="B11" t="s">
        <v>423</v>
      </c>
      <c r="C11" s="1">
        <v>49861444.019999996</v>
      </c>
      <c r="D11" s="1"/>
      <c r="E11" s="1"/>
      <c r="F11" s="1">
        <v>49861444.019999996</v>
      </c>
    </row>
    <row r="12" spans="1:6" x14ac:dyDescent="0.25">
      <c r="A12" s="71" t="s">
        <v>488</v>
      </c>
      <c r="B12" s="71"/>
      <c r="C12" s="72">
        <v>49861444.019999996</v>
      </c>
      <c r="D12" s="72">
        <v>303528597.99000001</v>
      </c>
      <c r="E12" s="72">
        <v>2352936112.8400002</v>
      </c>
      <c r="F12" s="72">
        <v>2706326154.8499999</v>
      </c>
    </row>
  </sheetData>
  <pageMargins left="0.70866141732283472" right="0.70866141732283472" top="1.0236220472440944" bottom="0.74803149606299213" header="0.31496062992125984" footer="0.31496062992125984"/>
  <pageSetup paperSize="9" scale="69" fitToHeight="0" orientation="landscape" r:id="rId2"/>
  <headerFooter>
    <oddHeader>&amp;C&amp;"-,Negrita"MUNICIPIO DE TLAJOMULCO DE ZÚÑIGA, JALISCO
PRIMERA MODIFICACIÓN PRESUPUESTAL 2021
CLASIFICACIÓN ECONÓMICA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9"/>
  <sheetViews>
    <sheetView showWhiteSpace="0" view="pageLayout" zoomScaleNormal="100" workbookViewId="0">
      <selection activeCell="D1" sqref="D1"/>
    </sheetView>
  </sheetViews>
  <sheetFormatPr baseColWidth="10" defaultRowHeight="15" x14ac:dyDescent="0.25"/>
  <cols>
    <col min="1" max="1" width="18.140625" customWidth="1"/>
    <col min="2" max="2" width="25.140625" customWidth="1"/>
    <col min="4" max="4" width="44.140625" customWidth="1"/>
    <col min="6" max="6" width="49.7109375" bestFit="1" customWidth="1"/>
    <col min="7" max="7" width="15.28515625" bestFit="1" customWidth="1"/>
  </cols>
  <sheetData>
    <row r="3" spans="1:7" x14ac:dyDescent="0.25">
      <c r="A3" s="9" t="s">
        <v>489</v>
      </c>
    </row>
    <row r="4" spans="1:7" x14ac:dyDescent="0.25">
      <c r="A4" s="73" t="s">
        <v>387</v>
      </c>
      <c r="B4" s="73" t="s">
        <v>388</v>
      </c>
      <c r="C4" s="73" t="s">
        <v>389</v>
      </c>
      <c r="D4" s="73" t="s">
        <v>390</v>
      </c>
      <c r="E4" s="73" t="s">
        <v>1</v>
      </c>
      <c r="F4" s="73" t="s">
        <v>391</v>
      </c>
      <c r="G4" s="73" t="s">
        <v>407</v>
      </c>
    </row>
    <row r="5" spans="1:7" x14ac:dyDescent="0.25">
      <c r="A5">
        <v>1</v>
      </c>
      <c r="B5" t="s">
        <v>400</v>
      </c>
      <c r="C5">
        <v>1.3</v>
      </c>
      <c r="D5" t="s">
        <v>401</v>
      </c>
      <c r="E5" t="s">
        <v>31</v>
      </c>
      <c r="F5" t="s">
        <v>402</v>
      </c>
      <c r="G5" s="1">
        <v>2027050642.2100005</v>
      </c>
    </row>
    <row r="6" spans="1:7" x14ac:dyDescent="0.25">
      <c r="E6" t="s">
        <v>158</v>
      </c>
      <c r="F6" t="s">
        <v>439</v>
      </c>
      <c r="G6" s="1">
        <v>2674000</v>
      </c>
    </row>
    <row r="7" spans="1:7" x14ac:dyDescent="0.25">
      <c r="C7">
        <v>1.7</v>
      </c>
      <c r="D7" t="s">
        <v>427</v>
      </c>
      <c r="E7" t="s">
        <v>168</v>
      </c>
      <c r="F7" t="s">
        <v>466</v>
      </c>
      <c r="G7" s="1">
        <v>13830000</v>
      </c>
    </row>
    <row r="8" spans="1:7" x14ac:dyDescent="0.25">
      <c r="E8" t="s">
        <v>57</v>
      </c>
      <c r="F8" t="s">
        <v>428</v>
      </c>
      <c r="G8" s="1">
        <v>9783000</v>
      </c>
    </row>
    <row r="9" spans="1:7" x14ac:dyDescent="0.25">
      <c r="A9">
        <v>2</v>
      </c>
      <c r="B9" t="s">
        <v>430</v>
      </c>
      <c r="C9">
        <v>2.1</v>
      </c>
      <c r="D9" t="s">
        <v>431</v>
      </c>
      <c r="E9" t="s">
        <v>100</v>
      </c>
      <c r="F9" t="s">
        <v>432</v>
      </c>
      <c r="G9" s="1">
        <v>100000000</v>
      </c>
    </row>
    <row r="10" spans="1:7" x14ac:dyDescent="0.25">
      <c r="E10" t="s">
        <v>214</v>
      </c>
      <c r="F10" t="s">
        <v>470</v>
      </c>
      <c r="G10" s="1">
        <v>1030000</v>
      </c>
    </row>
    <row r="11" spans="1:7" x14ac:dyDescent="0.25">
      <c r="C11">
        <v>2.2000000000000002</v>
      </c>
      <c r="D11" t="s">
        <v>472</v>
      </c>
      <c r="E11" t="s">
        <v>323</v>
      </c>
      <c r="F11" t="s">
        <v>473</v>
      </c>
      <c r="G11" s="1">
        <v>319500000</v>
      </c>
    </row>
    <row r="12" spans="1:7" x14ac:dyDescent="0.25">
      <c r="C12">
        <v>2.4</v>
      </c>
      <c r="D12" t="s">
        <v>474</v>
      </c>
      <c r="E12" t="s">
        <v>349</v>
      </c>
      <c r="F12" t="s">
        <v>476</v>
      </c>
      <c r="G12" s="1">
        <v>15000000</v>
      </c>
    </row>
    <row r="13" spans="1:7" x14ac:dyDescent="0.25">
      <c r="E13" t="s">
        <v>344</v>
      </c>
      <c r="F13" t="s">
        <v>475</v>
      </c>
      <c r="G13" s="1">
        <v>30000000</v>
      </c>
    </row>
    <row r="14" spans="1:7" x14ac:dyDescent="0.25">
      <c r="C14">
        <v>2.6</v>
      </c>
      <c r="D14" t="s">
        <v>478</v>
      </c>
      <c r="E14" t="s">
        <v>339</v>
      </c>
      <c r="F14" t="s">
        <v>479</v>
      </c>
      <c r="G14" s="1">
        <v>59615914.649999999</v>
      </c>
    </row>
    <row r="15" spans="1:7" x14ac:dyDescent="0.25">
      <c r="E15" t="s">
        <v>356</v>
      </c>
      <c r="F15" t="s">
        <v>480</v>
      </c>
      <c r="G15" s="1">
        <v>4000000</v>
      </c>
    </row>
    <row r="16" spans="1:7" x14ac:dyDescent="0.25">
      <c r="C16">
        <v>2.7</v>
      </c>
      <c r="D16" t="s">
        <v>481</v>
      </c>
      <c r="E16" t="s">
        <v>188</v>
      </c>
      <c r="F16" t="s">
        <v>481</v>
      </c>
      <c r="G16" s="1">
        <v>64150000</v>
      </c>
    </row>
    <row r="17" spans="1:7" x14ac:dyDescent="0.25">
      <c r="A17">
        <v>3</v>
      </c>
      <c r="B17" t="s">
        <v>122</v>
      </c>
      <c r="C17">
        <v>3.1</v>
      </c>
      <c r="D17" t="s">
        <v>484</v>
      </c>
      <c r="E17" t="s">
        <v>116</v>
      </c>
      <c r="F17" t="s">
        <v>485</v>
      </c>
      <c r="G17" s="1">
        <v>5380000</v>
      </c>
    </row>
    <row r="18" spans="1:7" x14ac:dyDescent="0.25">
      <c r="C18">
        <v>3.8</v>
      </c>
      <c r="D18" t="s">
        <v>434</v>
      </c>
      <c r="E18" t="s">
        <v>67</v>
      </c>
      <c r="F18" t="s">
        <v>435</v>
      </c>
      <c r="G18" s="1">
        <v>54312597.990000002</v>
      </c>
    </row>
    <row r="19" spans="1:7" x14ac:dyDescent="0.25">
      <c r="A19" s="71" t="s">
        <v>488</v>
      </c>
      <c r="B19" s="71"/>
      <c r="C19" s="71"/>
      <c r="D19" s="71"/>
      <c r="E19" s="71"/>
      <c r="F19" s="71"/>
      <c r="G19" s="72">
        <v>2706326154.8500004</v>
      </c>
    </row>
  </sheetData>
  <pageMargins left="0.70866141732283472" right="0.70866141732283472" top="1.0629921259842521" bottom="0.74803149606299213" header="0.31496062992125984" footer="0.31496062992125984"/>
  <pageSetup paperSize="9" scale="75" fitToHeight="0" orientation="landscape" r:id="rId2"/>
  <headerFooter>
    <oddHeader>&amp;C&amp;"-,Negrita"MUNICIPIO DE TLAJOMULCO DE ZÚÑIGA, JALISCO
PRIMERA MODIFICACIÓN PRESUPUESTAL 2021
CLASIFICACIÓN FUNCIONAL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122"/>
  <sheetViews>
    <sheetView view="pageLayout" zoomScaleNormal="100" workbookViewId="0">
      <selection activeCell="A7" sqref="A7"/>
    </sheetView>
  </sheetViews>
  <sheetFormatPr baseColWidth="10" defaultRowHeight="15" x14ac:dyDescent="0.25"/>
  <cols>
    <col min="1" max="1" width="51.42578125" bestFit="1" customWidth="1"/>
    <col min="2" max="2" width="30.85546875" bestFit="1" customWidth="1"/>
    <col min="5" max="5" width="103.42578125" customWidth="1"/>
    <col min="6" max="6" width="15.28515625" bestFit="1" customWidth="1"/>
  </cols>
  <sheetData>
    <row r="3" spans="1:6" x14ac:dyDescent="0.25">
      <c r="A3" s="9" t="s">
        <v>489</v>
      </c>
    </row>
    <row r="4" spans="1:6" x14ac:dyDescent="0.25">
      <c r="A4" s="73" t="s">
        <v>16</v>
      </c>
      <c r="B4" s="73" t="s">
        <v>14</v>
      </c>
      <c r="C4" s="73" t="s">
        <v>15</v>
      </c>
      <c r="D4" s="73" t="s">
        <v>7</v>
      </c>
      <c r="E4" s="73" t="s">
        <v>8</v>
      </c>
      <c r="F4" s="73" t="s">
        <v>407</v>
      </c>
    </row>
    <row r="5" spans="1:6" x14ac:dyDescent="0.25">
      <c r="A5" t="s">
        <v>226</v>
      </c>
      <c r="B5" t="s">
        <v>39</v>
      </c>
      <c r="F5" s="1">
        <v>7000000</v>
      </c>
    </row>
    <row r="6" spans="1:6" x14ac:dyDescent="0.25">
      <c r="A6" t="s">
        <v>175</v>
      </c>
      <c r="B6" t="s">
        <v>173</v>
      </c>
      <c r="C6" t="s">
        <v>174</v>
      </c>
      <c r="D6">
        <v>3181</v>
      </c>
      <c r="E6" t="s">
        <v>171</v>
      </c>
      <c r="F6" s="1">
        <v>10000</v>
      </c>
    </row>
    <row r="7" spans="1:6" x14ac:dyDescent="0.25">
      <c r="D7">
        <v>3711</v>
      </c>
      <c r="E7" t="s">
        <v>176</v>
      </c>
      <c r="F7" s="1">
        <v>25000</v>
      </c>
    </row>
    <row r="8" spans="1:6" x14ac:dyDescent="0.25">
      <c r="D8">
        <v>3751</v>
      </c>
      <c r="E8" t="s">
        <v>177</v>
      </c>
      <c r="F8" s="1">
        <v>25000</v>
      </c>
    </row>
    <row r="9" spans="1:6" x14ac:dyDescent="0.25">
      <c r="C9" t="s">
        <v>178</v>
      </c>
      <c r="D9">
        <v>2211</v>
      </c>
      <c r="E9" t="s">
        <v>139</v>
      </c>
      <c r="F9" s="1">
        <v>250000</v>
      </c>
    </row>
    <row r="10" spans="1:6" x14ac:dyDescent="0.25">
      <c r="D10">
        <v>2711</v>
      </c>
      <c r="E10" t="s">
        <v>179</v>
      </c>
      <c r="F10" s="1">
        <v>1559204</v>
      </c>
    </row>
    <row r="11" spans="1:6" x14ac:dyDescent="0.25">
      <c r="D11">
        <v>2821</v>
      </c>
      <c r="E11" t="s">
        <v>180</v>
      </c>
      <c r="F11" s="1">
        <v>19720</v>
      </c>
    </row>
    <row r="12" spans="1:6" x14ac:dyDescent="0.25">
      <c r="D12">
        <v>2831</v>
      </c>
      <c r="E12" t="s">
        <v>181</v>
      </c>
      <c r="F12" s="1">
        <v>3421076</v>
      </c>
    </row>
    <row r="13" spans="1:6" x14ac:dyDescent="0.25">
      <c r="D13">
        <v>3341</v>
      </c>
      <c r="E13" t="s">
        <v>182</v>
      </c>
      <c r="F13" s="1">
        <v>5000000</v>
      </c>
    </row>
    <row r="14" spans="1:6" x14ac:dyDescent="0.25">
      <c r="D14">
        <v>3962</v>
      </c>
      <c r="E14" t="s">
        <v>183</v>
      </c>
      <c r="F14" s="1">
        <v>120000</v>
      </c>
    </row>
    <row r="15" spans="1:6" x14ac:dyDescent="0.25">
      <c r="D15">
        <v>4411</v>
      </c>
      <c r="E15" t="s">
        <v>184</v>
      </c>
      <c r="F15" s="1">
        <v>3000000</v>
      </c>
    </row>
    <row r="16" spans="1:6" x14ac:dyDescent="0.25">
      <c r="A16" t="s">
        <v>355</v>
      </c>
      <c r="B16" t="s">
        <v>199</v>
      </c>
      <c r="C16" t="s">
        <v>354</v>
      </c>
      <c r="D16">
        <v>4211</v>
      </c>
      <c r="E16" t="s">
        <v>191</v>
      </c>
      <c r="F16" s="1">
        <v>15000000</v>
      </c>
    </row>
    <row r="17" spans="1:6" x14ac:dyDescent="0.25">
      <c r="A17" t="s">
        <v>124</v>
      </c>
      <c r="B17" t="s">
        <v>122</v>
      </c>
      <c r="C17" t="s">
        <v>123</v>
      </c>
      <c r="D17">
        <v>2351</v>
      </c>
      <c r="E17" t="s">
        <v>119</v>
      </c>
      <c r="F17" s="1">
        <v>400000</v>
      </c>
    </row>
    <row r="18" spans="1:6" x14ac:dyDescent="0.25">
      <c r="D18">
        <v>2391</v>
      </c>
      <c r="E18" t="s">
        <v>125</v>
      </c>
      <c r="F18" s="1">
        <v>500000</v>
      </c>
    </row>
    <row r="19" spans="1:6" x14ac:dyDescent="0.25">
      <c r="C19" t="s">
        <v>127</v>
      </c>
      <c r="D19">
        <v>3261</v>
      </c>
      <c r="E19" t="s">
        <v>126</v>
      </c>
      <c r="F19" s="1">
        <v>1050000</v>
      </c>
    </row>
    <row r="20" spans="1:6" x14ac:dyDescent="0.25">
      <c r="D20">
        <v>3821</v>
      </c>
      <c r="E20" t="s">
        <v>129</v>
      </c>
      <c r="F20" s="1">
        <v>1000000</v>
      </c>
    </row>
    <row r="21" spans="1:6" x14ac:dyDescent="0.25">
      <c r="A21" t="s">
        <v>201</v>
      </c>
      <c r="B21" t="s">
        <v>199</v>
      </c>
      <c r="C21" t="s">
        <v>200</v>
      </c>
      <c r="D21">
        <v>2211</v>
      </c>
      <c r="E21" t="s">
        <v>139</v>
      </c>
      <c r="F21" s="1">
        <v>50000</v>
      </c>
    </row>
    <row r="22" spans="1:6" x14ac:dyDescent="0.25">
      <c r="C22" t="s">
        <v>203</v>
      </c>
      <c r="D22">
        <v>4431</v>
      </c>
      <c r="E22" t="s">
        <v>202</v>
      </c>
      <c r="F22" s="1">
        <v>3800000</v>
      </c>
    </row>
    <row r="23" spans="1:6" x14ac:dyDescent="0.25">
      <c r="A23" t="s">
        <v>274</v>
      </c>
      <c r="B23" t="s">
        <v>39</v>
      </c>
      <c r="F23" s="1">
        <v>19000000</v>
      </c>
    </row>
    <row r="24" spans="1:6" x14ac:dyDescent="0.25">
      <c r="A24" t="s">
        <v>260</v>
      </c>
      <c r="B24" t="s">
        <v>164</v>
      </c>
      <c r="C24" t="s">
        <v>259</v>
      </c>
      <c r="D24">
        <v>3571</v>
      </c>
      <c r="E24" t="s">
        <v>144</v>
      </c>
      <c r="F24" s="1">
        <v>5044368.4800000004</v>
      </c>
    </row>
    <row r="25" spans="1:6" ht="14.45" x14ac:dyDescent="0.3">
      <c r="D25">
        <v>5811</v>
      </c>
      <c r="E25" t="s">
        <v>261</v>
      </c>
      <c r="F25" s="1">
        <v>46800000</v>
      </c>
    </row>
    <row r="26" spans="1:6" x14ac:dyDescent="0.25">
      <c r="A26" t="s">
        <v>166</v>
      </c>
      <c r="B26" t="s">
        <v>164</v>
      </c>
      <c r="C26" t="s">
        <v>165</v>
      </c>
      <c r="D26">
        <v>2181</v>
      </c>
      <c r="E26" t="s">
        <v>162</v>
      </c>
      <c r="F26" s="1">
        <v>174000</v>
      </c>
    </row>
    <row r="27" spans="1:6" x14ac:dyDescent="0.25">
      <c r="D27">
        <v>3311</v>
      </c>
      <c r="E27" t="s">
        <v>167</v>
      </c>
      <c r="F27" s="1">
        <v>2500000</v>
      </c>
    </row>
    <row r="28" spans="1:6" x14ac:dyDescent="0.25">
      <c r="A28" t="s">
        <v>206</v>
      </c>
      <c r="B28" t="s">
        <v>199</v>
      </c>
      <c r="C28" t="s">
        <v>205</v>
      </c>
      <c r="D28">
        <v>4411</v>
      </c>
      <c r="E28" t="s">
        <v>184</v>
      </c>
      <c r="F28" s="1">
        <v>4000000</v>
      </c>
    </row>
    <row r="29" spans="1:6" x14ac:dyDescent="0.25">
      <c r="A29" t="s">
        <v>82</v>
      </c>
      <c r="B29" t="s">
        <v>64</v>
      </c>
      <c r="C29" t="s">
        <v>81</v>
      </c>
      <c r="D29">
        <v>2461</v>
      </c>
      <c r="E29" t="s">
        <v>231</v>
      </c>
      <c r="F29" s="1">
        <v>6000000</v>
      </c>
    </row>
    <row r="30" spans="1:6" x14ac:dyDescent="0.25">
      <c r="D30">
        <v>3111</v>
      </c>
      <c r="E30" t="s">
        <v>79</v>
      </c>
      <c r="F30" s="1">
        <v>69000000</v>
      </c>
    </row>
    <row r="31" spans="1:6" x14ac:dyDescent="0.25">
      <c r="A31" t="s">
        <v>106</v>
      </c>
      <c r="B31" t="s">
        <v>64</v>
      </c>
      <c r="C31" t="s">
        <v>105</v>
      </c>
      <c r="D31">
        <v>3581</v>
      </c>
      <c r="E31" t="s">
        <v>103</v>
      </c>
      <c r="F31" s="1">
        <v>100000000</v>
      </c>
    </row>
    <row r="32" spans="1:6" x14ac:dyDescent="0.25">
      <c r="A32" t="s">
        <v>254</v>
      </c>
      <c r="B32" t="s">
        <v>88</v>
      </c>
      <c r="C32" t="s">
        <v>253</v>
      </c>
      <c r="D32">
        <v>2591</v>
      </c>
      <c r="E32" t="s">
        <v>252</v>
      </c>
      <c r="F32" s="1">
        <v>1726000</v>
      </c>
    </row>
    <row r="33" spans="1:6" x14ac:dyDescent="0.25">
      <c r="D33">
        <v>3291</v>
      </c>
      <c r="E33" t="s">
        <v>143</v>
      </c>
      <c r="F33" s="1">
        <v>38000</v>
      </c>
    </row>
    <row r="34" spans="1:6" x14ac:dyDescent="0.25">
      <c r="D34">
        <v>3391</v>
      </c>
      <c r="E34" t="s">
        <v>156</v>
      </c>
      <c r="F34" s="1">
        <v>326000</v>
      </c>
    </row>
    <row r="35" spans="1:6" x14ac:dyDescent="0.25">
      <c r="A35" t="s">
        <v>234</v>
      </c>
      <c r="B35" t="s">
        <v>64</v>
      </c>
      <c r="C35" t="s">
        <v>233</v>
      </c>
      <c r="D35">
        <v>2521</v>
      </c>
      <c r="E35" t="s">
        <v>135</v>
      </c>
      <c r="F35" s="1">
        <v>10000</v>
      </c>
    </row>
    <row r="36" spans="1:6" x14ac:dyDescent="0.25">
      <c r="D36">
        <v>2911</v>
      </c>
      <c r="E36" t="s">
        <v>148</v>
      </c>
      <c r="F36" s="1">
        <v>50000</v>
      </c>
    </row>
    <row r="37" spans="1:6" x14ac:dyDescent="0.25">
      <c r="D37">
        <v>3571</v>
      </c>
      <c r="E37" t="s">
        <v>144</v>
      </c>
      <c r="F37" s="1">
        <v>20000</v>
      </c>
    </row>
    <row r="38" spans="1:6" x14ac:dyDescent="0.25">
      <c r="A38" t="s">
        <v>49</v>
      </c>
      <c r="B38" t="s">
        <v>39</v>
      </c>
      <c r="F38" s="1">
        <v>1461228900.8700004</v>
      </c>
    </row>
    <row r="39" spans="1:6" x14ac:dyDescent="0.25">
      <c r="A39" t="s">
        <v>334</v>
      </c>
      <c r="B39" t="s">
        <v>327</v>
      </c>
      <c r="C39" t="s">
        <v>333</v>
      </c>
      <c r="D39">
        <v>2421</v>
      </c>
      <c r="E39" t="s">
        <v>242</v>
      </c>
      <c r="F39" s="1">
        <v>520000</v>
      </c>
    </row>
    <row r="40" spans="1:6" x14ac:dyDescent="0.25">
      <c r="D40">
        <v>2471</v>
      </c>
      <c r="E40" t="s">
        <v>140</v>
      </c>
      <c r="F40" s="1">
        <v>1500000</v>
      </c>
    </row>
    <row r="41" spans="1:6" x14ac:dyDescent="0.25">
      <c r="D41">
        <v>2511</v>
      </c>
      <c r="E41" t="s">
        <v>335</v>
      </c>
      <c r="F41" s="1">
        <v>70000</v>
      </c>
    </row>
    <row r="42" spans="1:6" x14ac:dyDescent="0.25">
      <c r="D42">
        <v>2561</v>
      </c>
      <c r="E42" t="s">
        <v>336</v>
      </c>
      <c r="F42" s="1">
        <v>830000</v>
      </c>
    </row>
    <row r="43" spans="1:6" x14ac:dyDescent="0.25">
      <c r="D43">
        <v>2721</v>
      </c>
      <c r="E43" t="s">
        <v>150</v>
      </c>
      <c r="F43" s="1">
        <v>0</v>
      </c>
    </row>
    <row r="44" spans="1:6" x14ac:dyDescent="0.25">
      <c r="D44">
        <v>2911</v>
      </c>
      <c r="E44" t="s">
        <v>148</v>
      </c>
      <c r="F44" s="1">
        <v>180000</v>
      </c>
    </row>
    <row r="45" spans="1:6" x14ac:dyDescent="0.25">
      <c r="D45">
        <v>3111</v>
      </c>
      <c r="E45" t="s">
        <v>79</v>
      </c>
      <c r="F45" s="1">
        <v>180000000</v>
      </c>
    </row>
    <row r="46" spans="1:6" x14ac:dyDescent="0.25">
      <c r="D46">
        <v>3261</v>
      </c>
      <c r="E46" t="s">
        <v>126</v>
      </c>
      <c r="F46" s="1">
        <v>30000000</v>
      </c>
    </row>
    <row r="47" spans="1:6" x14ac:dyDescent="0.25">
      <c r="D47">
        <v>3321</v>
      </c>
      <c r="E47" t="s">
        <v>337</v>
      </c>
      <c r="F47" s="1">
        <v>6900000</v>
      </c>
    </row>
    <row r="48" spans="1:6" x14ac:dyDescent="0.25">
      <c r="D48">
        <v>3381</v>
      </c>
      <c r="E48" t="s">
        <v>338</v>
      </c>
      <c r="F48" s="1">
        <v>30000000</v>
      </c>
    </row>
    <row r="49" spans="1:6" x14ac:dyDescent="0.25">
      <c r="D49">
        <v>3571</v>
      </c>
      <c r="E49" t="s">
        <v>144</v>
      </c>
      <c r="F49" s="1">
        <v>60000000</v>
      </c>
    </row>
    <row r="50" spans="1:6" x14ac:dyDescent="0.25">
      <c r="D50">
        <v>3922</v>
      </c>
      <c r="E50" t="s">
        <v>307</v>
      </c>
      <c r="F50" s="1">
        <v>6500000</v>
      </c>
    </row>
    <row r="51" spans="1:6" x14ac:dyDescent="0.25">
      <c r="A51" t="s">
        <v>281</v>
      </c>
      <c r="B51" t="s">
        <v>39</v>
      </c>
      <c r="F51" s="1">
        <v>20000000</v>
      </c>
    </row>
    <row r="52" spans="1:6" x14ac:dyDescent="0.25">
      <c r="A52" t="s">
        <v>264</v>
      </c>
      <c r="B52" t="s">
        <v>164</v>
      </c>
      <c r="C52" t="s">
        <v>263</v>
      </c>
      <c r="D52">
        <v>4411</v>
      </c>
      <c r="E52" t="s">
        <v>184</v>
      </c>
      <c r="F52" s="1">
        <v>500000</v>
      </c>
    </row>
    <row r="53" spans="1:6" x14ac:dyDescent="0.25">
      <c r="C53" t="s">
        <v>265</v>
      </c>
      <c r="D53">
        <v>4411</v>
      </c>
      <c r="E53" t="s">
        <v>184</v>
      </c>
      <c r="F53" s="1">
        <v>4000000</v>
      </c>
    </row>
    <row r="54" spans="1:6" x14ac:dyDescent="0.25">
      <c r="A54" t="s">
        <v>133</v>
      </c>
      <c r="B54" t="s">
        <v>122</v>
      </c>
      <c r="C54" t="s">
        <v>132</v>
      </c>
      <c r="D54">
        <v>4311</v>
      </c>
      <c r="E54" t="s">
        <v>131</v>
      </c>
      <c r="F54" s="1">
        <v>2000000</v>
      </c>
    </row>
    <row r="55" spans="1:6" x14ac:dyDescent="0.25">
      <c r="C55" t="s">
        <v>134</v>
      </c>
      <c r="D55">
        <v>4311</v>
      </c>
      <c r="E55" t="s">
        <v>131</v>
      </c>
      <c r="F55" s="1">
        <v>100000</v>
      </c>
    </row>
    <row r="56" spans="1:6" x14ac:dyDescent="0.25">
      <c r="C56" t="s">
        <v>136</v>
      </c>
      <c r="D56">
        <v>2521</v>
      </c>
      <c r="E56" t="s">
        <v>135</v>
      </c>
      <c r="F56" s="1">
        <v>330000</v>
      </c>
    </row>
    <row r="57" spans="1:6" x14ac:dyDescent="0.25">
      <c r="A57" t="s">
        <v>41</v>
      </c>
      <c r="B57" t="s">
        <v>39</v>
      </c>
      <c r="F57" s="1">
        <v>208581281.88999996</v>
      </c>
    </row>
    <row r="58" spans="1:6" x14ac:dyDescent="0.25">
      <c r="A58" t="s">
        <v>74</v>
      </c>
      <c r="B58" t="s">
        <v>39</v>
      </c>
      <c r="F58" s="1">
        <v>54312597.990000002</v>
      </c>
    </row>
    <row r="59" spans="1:6" x14ac:dyDescent="0.25">
      <c r="A59" t="s">
        <v>329</v>
      </c>
      <c r="B59" t="s">
        <v>327</v>
      </c>
      <c r="C59" t="s">
        <v>328</v>
      </c>
      <c r="D59">
        <v>3391</v>
      </c>
      <c r="E59" t="s">
        <v>156</v>
      </c>
      <c r="F59" s="1">
        <v>1000000</v>
      </c>
    </row>
    <row r="60" spans="1:6" x14ac:dyDescent="0.25">
      <c r="A60" t="s">
        <v>90</v>
      </c>
      <c r="B60" t="s">
        <v>88</v>
      </c>
      <c r="C60" t="s">
        <v>89</v>
      </c>
      <c r="D60">
        <v>3711</v>
      </c>
      <c r="E60" t="s">
        <v>176</v>
      </c>
      <c r="F60" s="1">
        <v>5000</v>
      </c>
    </row>
    <row r="61" spans="1:6" x14ac:dyDescent="0.25">
      <c r="D61">
        <v>3751</v>
      </c>
      <c r="E61" t="s">
        <v>177</v>
      </c>
      <c r="F61" s="1">
        <v>8000</v>
      </c>
    </row>
    <row r="62" spans="1:6" x14ac:dyDescent="0.25">
      <c r="D62">
        <v>4411</v>
      </c>
      <c r="E62" t="s">
        <v>184</v>
      </c>
      <c r="F62" s="1">
        <v>4310984.3499999996</v>
      </c>
    </row>
    <row r="63" spans="1:6" x14ac:dyDescent="0.25">
      <c r="D63">
        <v>6121</v>
      </c>
      <c r="E63" t="s">
        <v>86</v>
      </c>
      <c r="F63" s="1">
        <v>60000000</v>
      </c>
    </row>
    <row r="64" spans="1:6" x14ac:dyDescent="0.25">
      <c r="D64">
        <v>6131</v>
      </c>
      <c r="E64" t="s">
        <v>377</v>
      </c>
      <c r="F64" s="1">
        <v>57488944.630000003</v>
      </c>
    </row>
    <row r="65" spans="1:6" x14ac:dyDescent="0.25">
      <c r="D65">
        <v>6151</v>
      </c>
      <c r="E65" t="s">
        <v>91</v>
      </c>
      <c r="F65" s="1">
        <v>2792049</v>
      </c>
    </row>
    <row r="66" spans="1:6" x14ac:dyDescent="0.25">
      <c r="A66" t="s">
        <v>237</v>
      </c>
      <c r="B66" t="s">
        <v>64</v>
      </c>
      <c r="C66" t="s">
        <v>236</v>
      </c>
      <c r="D66">
        <v>2911</v>
      </c>
      <c r="E66" t="s">
        <v>148</v>
      </c>
      <c r="F66" s="1">
        <v>300000</v>
      </c>
    </row>
    <row r="67" spans="1:6" x14ac:dyDescent="0.25">
      <c r="D67">
        <v>3371</v>
      </c>
      <c r="E67" t="s">
        <v>238</v>
      </c>
      <c r="F67" s="1">
        <v>5478180</v>
      </c>
    </row>
    <row r="68" spans="1:6" x14ac:dyDescent="0.25">
      <c r="C68" t="s">
        <v>239</v>
      </c>
      <c r="D68">
        <v>3261</v>
      </c>
      <c r="E68" t="s">
        <v>126</v>
      </c>
      <c r="F68" s="1">
        <v>8521820</v>
      </c>
    </row>
    <row r="69" spans="1:6" x14ac:dyDescent="0.25">
      <c r="C69" t="s">
        <v>240</v>
      </c>
      <c r="D69">
        <v>2721</v>
      </c>
      <c r="E69" t="s">
        <v>150</v>
      </c>
      <c r="F69" s="1">
        <v>100000</v>
      </c>
    </row>
    <row r="70" spans="1:6" x14ac:dyDescent="0.25">
      <c r="A70" t="s">
        <v>244</v>
      </c>
      <c r="B70" t="s">
        <v>64</v>
      </c>
      <c r="C70" t="s">
        <v>243</v>
      </c>
      <c r="D70">
        <v>2421</v>
      </c>
      <c r="E70" t="s">
        <v>242</v>
      </c>
      <c r="F70" s="1">
        <v>12500000</v>
      </c>
    </row>
    <row r="71" spans="1:6" x14ac:dyDescent="0.25">
      <c r="C71" t="s">
        <v>246</v>
      </c>
      <c r="D71">
        <v>2491</v>
      </c>
      <c r="E71" t="s">
        <v>245</v>
      </c>
      <c r="F71" s="1">
        <v>3000000</v>
      </c>
    </row>
    <row r="72" spans="1:6" x14ac:dyDescent="0.25">
      <c r="D72">
        <v>3261</v>
      </c>
      <c r="E72" t="s">
        <v>126</v>
      </c>
      <c r="F72" s="1">
        <v>4000000</v>
      </c>
    </row>
    <row r="73" spans="1:6" x14ac:dyDescent="0.25">
      <c r="A73" t="s">
        <v>209</v>
      </c>
      <c r="B73" t="s">
        <v>199</v>
      </c>
      <c r="C73" t="s">
        <v>208</v>
      </c>
      <c r="D73">
        <v>4411</v>
      </c>
      <c r="E73" t="s">
        <v>184</v>
      </c>
      <c r="F73" s="1">
        <v>3000000</v>
      </c>
    </row>
    <row r="74" spans="1:6" x14ac:dyDescent="0.25">
      <c r="C74" t="s">
        <v>210</v>
      </c>
      <c r="D74">
        <v>4411</v>
      </c>
      <c r="E74" t="s">
        <v>184</v>
      </c>
      <c r="F74" s="1">
        <v>3000000</v>
      </c>
    </row>
    <row r="75" spans="1:6" x14ac:dyDescent="0.25">
      <c r="C75" t="s">
        <v>211</v>
      </c>
      <c r="D75">
        <v>3351</v>
      </c>
      <c r="E75" t="s">
        <v>483</v>
      </c>
      <c r="F75" s="1">
        <v>0</v>
      </c>
    </row>
    <row r="76" spans="1:6" x14ac:dyDescent="0.25">
      <c r="D76">
        <v>4411</v>
      </c>
      <c r="E76" t="s">
        <v>184</v>
      </c>
      <c r="F76" s="1">
        <v>6000000</v>
      </c>
    </row>
    <row r="77" spans="1:6" x14ac:dyDescent="0.25">
      <c r="C77" t="s">
        <v>212</v>
      </c>
      <c r="D77">
        <v>4411</v>
      </c>
      <c r="E77" t="s">
        <v>184</v>
      </c>
      <c r="F77" s="1">
        <v>20000000</v>
      </c>
    </row>
    <row r="78" spans="1:6" x14ac:dyDescent="0.25">
      <c r="C78" t="s">
        <v>213</v>
      </c>
      <c r="D78">
        <v>3251</v>
      </c>
      <c r="E78" t="s">
        <v>61</v>
      </c>
      <c r="F78" s="1">
        <v>1300000</v>
      </c>
    </row>
    <row r="79" spans="1:6" x14ac:dyDescent="0.25">
      <c r="D79">
        <v>4411</v>
      </c>
      <c r="E79" t="s">
        <v>184</v>
      </c>
      <c r="F79" s="1">
        <v>18000000</v>
      </c>
    </row>
    <row r="80" spans="1:6" x14ac:dyDescent="0.25">
      <c r="A80" t="s">
        <v>66</v>
      </c>
      <c r="B80" t="s">
        <v>64</v>
      </c>
      <c r="C80" t="s">
        <v>138</v>
      </c>
      <c r="D80">
        <v>2111</v>
      </c>
      <c r="E80" t="s">
        <v>137</v>
      </c>
      <c r="F80" s="1">
        <v>5000</v>
      </c>
    </row>
    <row r="81" spans="1:6" x14ac:dyDescent="0.25">
      <c r="D81">
        <v>2211</v>
      </c>
      <c r="E81" t="s">
        <v>139</v>
      </c>
      <c r="F81" s="1">
        <v>110000</v>
      </c>
    </row>
    <row r="82" spans="1:6" x14ac:dyDescent="0.25">
      <c r="D82">
        <v>2471</v>
      </c>
      <c r="E82" t="s">
        <v>140</v>
      </c>
      <c r="F82" s="1">
        <v>5000</v>
      </c>
    </row>
    <row r="83" spans="1:6" x14ac:dyDescent="0.25">
      <c r="D83">
        <v>2611</v>
      </c>
      <c r="E83" t="s">
        <v>95</v>
      </c>
      <c r="F83" s="1">
        <v>5000</v>
      </c>
    </row>
    <row r="84" spans="1:6" x14ac:dyDescent="0.25">
      <c r="D84">
        <v>2961</v>
      </c>
      <c r="E84" t="s">
        <v>142</v>
      </c>
      <c r="F84" s="1">
        <v>50000</v>
      </c>
    </row>
    <row r="85" spans="1:6" x14ac:dyDescent="0.25">
      <c r="D85">
        <v>3291</v>
      </c>
      <c r="E85" t="s">
        <v>143</v>
      </c>
      <c r="F85" s="1">
        <v>52200</v>
      </c>
    </row>
    <row r="86" spans="1:6" x14ac:dyDescent="0.25">
      <c r="D86">
        <v>3571</v>
      </c>
      <c r="E86" t="s">
        <v>144</v>
      </c>
      <c r="F86" s="1">
        <v>47800</v>
      </c>
    </row>
    <row r="87" spans="1:6" x14ac:dyDescent="0.25">
      <c r="C87" t="s">
        <v>146</v>
      </c>
      <c r="D87">
        <v>2531</v>
      </c>
      <c r="E87" t="s">
        <v>145</v>
      </c>
      <c r="F87" s="1">
        <v>30000</v>
      </c>
    </row>
    <row r="88" spans="1:6" x14ac:dyDescent="0.25">
      <c r="D88">
        <v>2541</v>
      </c>
      <c r="E88" t="s">
        <v>147</v>
      </c>
      <c r="F88" s="1">
        <v>40000</v>
      </c>
    </row>
    <row r="89" spans="1:6" x14ac:dyDescent="0.25">
      <c r="D89">
        <v>2911</v>
      </c>
      <c r="E89" t="s">
        <v>148</v>
      </c>
      <c r="F89" s="1">
        <v>50000</v>
      </c>
    </row>
    <row r="90" spans="1:6" x14ac:dyDescent="0.25">
      <c r="D90">
        <v>5651</v>
      </c>
      <c r="E90" t="s">
        <v>149</v>
      </c>
      <c r="F90" s="1">
        <v>188000</v>
      </c>
    </row>
    <row r="91" spans="1:6" x14ac:dyDescent="0.25">
      <c r="D91">
        <v>5691</v>
      </c>
      <c r="E91" t="s">
        <v>71</v>
      </c>
      <c r="F91" s="1">
        <v>700000</v>
      </c>
    </row>
    <row r="92" spans="1:6" x14ac:dyDescent="0.25">
      <c r="C92" t="s">
        <v>151</v>
      </c>
      <c r="D92">
        <v>2721</v>
      </c>
      <c r="E92" t="s">
        <v>150</v>
      </c>
      <c r="F92" s="1">
        <v>1500000</v>
      </c>
    </row>
    <row r="93" spans="1:6" x14ac:dyDescent="0.25">
      <c r="C93" t="s">
        <v>65</v>
      </c>
      <c r="D93">
        <v>3251</v>
      </c>
      <c r="E93" t="s">
        <v>61</v>
      </c>
      <c r="F93" s="1">
        <v>7000000</v>
      </c>
    </row>
    <row r="94" spans="1:6" x14ac:dyDescent="0.25">
      <c r="A94" t="s">
        <v>257</v>
      </c>
      <c r="B94" t="s">
        <v>88</v>
      </c>
      <c r="C94" t="s">
        <v>256</v>
      </c>
      <c r="D94">
        <v>4211</v>
      </c>
      <c r="E94" t="s">
        <v>191</v>
      </c>
      <c r="F94" s="1">
        <v>1286112.99</v>
      </c>
    </row>
    <row r="95" spans="1:6" x14ac:dyDescent="0.25">
      <c r="A95" t="s">
        <v>229</v>
      </c>
      <c r="B95" t="s">
        <v>199</v>
      </c>
      <c r="C95" t="s">
        <v>228</v>
      </c>
      <c r="D95">
        <v>2211</v>
      </c>
      <c r="E95" t="s">
        <v>139</v>
      </c>
      <c r="F95" s="1">
        <v>50000</v>
      </c>
    </row>
    <row r="96" spans="1:6" x14ac:dyDescent="0.25">
      <c r="D96">
        <v>3291</v>
      </c>
      <c r="E96" t="s">
        <v>143</v>
      </c>
      <c r="F96" s="1">
        <v>200000</v>
      </c>
    </row>
    <row r="97" spans="1:6" x14ac:dyDescent="0.25">
      <c r="D97">
        <v>3811</v>
      </c>
      <c r="E97" t="s">
        <v>230</v>
      </c>
      <c r="F97" s="1">
        <v>15000</v>
      </c>
    </row>
    <row r="98" spans="1:6" x14ac:dyDescent="0.25">
      <c r="D98">
        <v>3821</v>
      </c>
      <c r="E98" t="s">
        <v>129</v>
      </c>
      <c r="F98" s="1">
        <v>20000</v>
      </c>
    </row>
    <row r="99" spans="1:6" x14ac:dyDescent="0.25">
      <c r="A99" t="s">
        <v>249</v>
      </c>
      <c r="B99" t="s">
        <v>64</v>
      </c>
      <c r="C99" t="s">
        <v>248</v>
      </c>
      <c r="D99">
        <v>2521</v>
      </c>
      <c r="E99" t="s">
        <v>135</v>
      </c>
      <c r="F99" s="1">
        <v>300000</v>
      </c>
    </row>
    <row r="100" spans="1:6" x14ac:dyDescent="0.25">
      <c r="D100">
        <v>2531</v>
      </c>
      <c r="E100" t="s">
        <v>145</v>
      </c>
      <c r="F100" s="1">
        <v>3500000</v>
      </c>
    </row>
    <row r="101" spans="1:6" x14ac:dyDescent="0.25">
      <c r="D101">
        <v>2541</v>
      </c>
      <c r="E101" t="s">
        <v>147</v>
      </c>
      <c r="F101" s="1">
        <v>6000000</v>
      </c>
    </row>
    <row r="102" spans="1:6" x14ac:dyDescent="0.25">
      <c r="D102">
        <v>3391</v>
      </c>
      <c r="E102" t="s">
        <v>156</v>
      </c>
      <c r="F102" s="1">
        <v>4000000</v>
      </c>
    </row>
    <row r="103" spans="1:6" x14ac:dyDescent="0.25">
      <c r="D103">
        <v>3541</v>
      </c>
      <c r="E103" t="s">
        <v>250</v>
      </c>
      <c r="F103" s="1">
        <v>600000</v>
      </c>
    </row>
    <row r="104" spans="1:6" x14ac:dyDescent="0.25">
      <c r="D104">
        <v>3581</v>
      </c>
      <c r="E104" t="s">
        <v>103</v>
      </c>
      <c r="F104" s="1">
        <v>650000</v>
      </c>
    </row>
    <row r="105" spans="1:6" x14ac:dyDescent="0.25">
      <c r="A105" t="s">
        <v>187</v>
      </c>
      <c r="B105" t="s">
        <v>122</v>
      </c>
      <c r="C105" t="s">
        <v>186</v>
      </c>
      <c r="D105">
        <v>4311</v>
      </c>
      <c r="E105" t="s">
        <v>131</v>
      </c>
      <c r="F105" s="1">
        <v>400000</v>
      </c>
    </row>
    <row r="106" spans="1:6" x14ac:dyDescent="0.25">
      <c r="A106" t="s">
        <v>331</v>
      </c>
      <c r="B106" t="s">
        <v>327</v>
      </c>
      <c r="C106" t="s">
        <v>328</v>
      </c>
      <c r="D106">
        <v>4411</v>
      </c>
      <c r="E106" t="s">
        <v>184</v>
      </c>
      <c r="F106" s="1">
        <v>2000000</v>
      </c>
    </row>
    <row r="107" spans="1:6" x14ac:dyDescent="0.25">
      <c r="A107" t="s">
        <v>269</v>
      </c>
      <c r="B107" t="s">
        <v>164</v>
      </c>
      <c r="C107" t="s">
        <v>268</v>
      </c>
      <c r="D107">
        <v>3411</v>
      </c>
      <c r="E107" t="s">
        <v>267</v>
      </c>
      <c r="F107" s="1">
        <v>1000000</v>
      </c>
    </row>
    <row r="108" spans="1:6" x14ac:dyDescent="0.25">
      <c r="A108" t="s">
        <v>194</v>
      </c>
      <c r="B108" t="s">
        <v>164</v>
      </c>
      <c r="C108" t="s">
        <v>193</v>
      </c>
      <c r="D108">
        <v>4211</v>
      </c>
      <c r="E108" t="s">
        <v>191</v>
      </c>
      <c r="F108" s="1">
        <v>5000000</v>
      </c>
    </row>
    <row r="109" spans="1:6" x14ac:dyDescent="0.25">
      <c r="A109" t="s">
        <v>347</v>
      </c>
      <c r="B109" t="s">
        <v>199</v>
      </c>
      <c r="C109" t="s">
        <v>348</v>
      </c>
      <c r="D109">
        <v>4211</v>
      </c>
      <c r="E109" t="s">
        <v>191</v>
      </c>
      <c r="F109" s="1">
        <v>30000000</v>
      </c>
    </row>
    <row r="110" spans="1:6" x14ac:dyDescent="0.25">
      <c r="A110" t="s">
        <v>361</v>
      </c>
      <c r="B110" t="s">
        <v>39</v>
      </c>
      <c r="F110" s="1">
        <v>4000000</v>
      </c>
    </row>
    <row r="111" spans="1:6" x14ac:dyDescent="0.25">
      <c r="A111" t="s">
        <v>284</v>
      </c>
      <c r="B111" t="s">
        <v>164</v>
      </c>
      <c r="C111" t="s">
        <v>283</v>
      </c>
      <c r="D111">
        <v>3711</v>
      </c>
      <c r="E111" t="s">
        <v>176</v>
      </c>
      <c r="F111" s="1">
        <v>50000</v>
      </c>
    </row>
    <row r="112" spans="1:6" x14ac:dyDescent="0.25">
      <c r="D112">
        <v>3751</v>
      </c>
      <c r="E112" t="s">
        <v>177</v>
      </c>
      <c r="F112" s="1">
        <v>50000</v>
      </c>
    </row>
    <row r="113" spans="1:6" x14ac:dyDescent="0.25">
      <c r="D113">
        <v>4411</v>
      </c>
      <c r="E113" t="s">
        <v>184</v>
      </c>
      <c r="F113" s="1">
        <v>500000</v>
      </c>
    </row>
    <row r="114" spans="1:6" x14ac:dyDescent="0.25">
      <c r="D114">
        <v>4451</v>
      </c>
      <c r="E114" t="s">
        <v>285</v>
      </c>
      <c r="F114" s="1">
        <v>1000000</v>
      </c>
    </row>
    <row r="115" spans="1:6" x14ac:dyDescent="0.25">
      <c r="A115" t="s">
        <v>343</v>
      </c>
      <c r="B115" t="s">
        <v>164</v>
      </c>
      <c r="C115" t="s">
        <v>342</v>
      </c>
      <c r="D115">
        <v>4211</v>
      </c>
      <c r="E115" t="s">
        <v>191</v>
      </c>
      <c r="F115" s="1">
        <v>59615914.649999999</v>
      </c>
    </row>
    <row r="116" spans="1:6" x14ac:dyDescent="0.25">
      <c r="A116" t="s">
        <v>219</v>
      </c>
      <c r="B116" t="s">
        <v>217</v>
      </c>
      <c r="C116" t="s">
        <v>218</v>
      </c>
      <c r="D116">
        <v>2221</v>
      </c>
      <c r="E116" t="s">
        <v>216</v>
      </c>
      <c r="F116" s="1">
        <v>400000</v>
      </c>
    </row>
    <row r="117" spans="1:6" x14ac:dyDescent="0.25">
      <c r="D117">
        <v>2531</v>
      </c>
      <c r="E117" t="s">
        <v>145</v>
      </c>
      <c r="F117" s="1">
        <v>350000</v>
      </c>
    </row>
    <row r="118" spans="1:6" x14ac:dyDescent="0.25">
      <c r="D118">
        <v>2541</v>
      </c>
      <c r="E118" t="s">
        <v>147</v>
      </c>
      <c r="F118" s="1">
        <v>200000</v>
      </c>
    </row>
    <row r="119" spans="1:6" x14ac:dyDescent="0.25">
      <c r="D119">
        <v>2911</v>
      </c>
      <c r="E119" t="s">
        <v>148</v>
      </c>
      <c r="F119" s="1">
        <v>10000</v>
      </c>
    </row>
    <row r="120" spans="1:6" x14ac:dyDescent="0.25">
      <c r="D120">
        <v>3591</v>
      </c>
      <c r="E120" t="s">
        <v>220</v>
      </c>
      <c r="F120" s="1">
        <v>20000</v>
      </c>
    </row>
    <row r="121" spans="1:6" x14ac:dyDescent="0.25">
      <c r="D121">
        <v>5311</v>
      </c>
      <c r="E121" t="s">
        <v>221</v>
      </c>
      <c r="F121" s="1">
        <v>50000</v>
      </c>
    </row>
    <row r="122" spans="1:6" x14ac:dyDescent="0.25">
      <c r="A122" s="71" t="s">
        <v>488</v>
      </c>
      <c r="B122" s="71"/>
      <c r="C122" s="71"/>
      <c r="D122" s="71"/>
      <c r="E122" s="71"/>
      <c r="F122" s="72">
        <v>2706326154.8499999</v>
      </c>
    </row>
  </sheetData>
  <pageMargins left="0.70866141732283472" right="0.70866141732283472" top="0.98425196850393704" bottom="0.74803149606299213" header="0.31496062992125984" footer="0.31496062992125984"/>
  <pageSetup paperSize="9" scale="58" fitToHeight="0" orientation="landscape" r:id="rId2"/>
  <headerFooter>
    <oddHeader>&amp;C&amp;"-,Negrita"MUNICIPIO DE TLAJOMULCO DE ZÚÑIGA, JALISCO
PRIMERA MODIFICACIÓN PRESUPUESTAL 2021
ESTADO DEL PRESUPUESTO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11</vt:i4>
      </vt:variant>
    </vt:vector>
  </HeadingPairs>
  <TitlesOfParts>
    <vt:vector size="24" baseType="lpstr">
      <vt:lpstr>LEY DE INGRESOS</vt:lpstr>
      <vt:lpstr>BASE</vt:lpstr>
      <vt:lpstr>CAPITULO DE GASTO</vt:lpstr>
      <vt:lpstr>FUENTE DE FINANCIAMIENTO</vt:lpstr>
      <vt:lpstr>CAPITULO 9000</vt:lpstr>
      <vt:lpstr>ADMINISTRATIVA</vt:lpstr>
      <vt:lpstr>ECONOMICA</vt:lpstr>
      <vt:lpstr>FUNCIONAL</vt:lpstr>
      <vt:lpstr>ESTADO DEL PRESUPUESTO</vt:lpstr>
      <vt:lpstr>OBJETO DEL GASTO</vt:lpstr>
      <vt:lpstr>PROGRAMA Y PROYECTO</vt:lpstr>
      <vt:lpstr>TIPO DE GASTO</vt:lpstr>
      <vt:lpstr>APOYOS Y SUBSIDIOS</vt:lpstr>
      <vt:lpstr>ADMINISTRATIVA!Área_de_impresión</vt:lpstr>
      <vt:lpstr>'APOYOS Y SUBSIDIOS'!Área_de_impresión</vt:lpstr>
      <vt:lpstr>'CAPITULO 9000'!Área_de_impresión</vt:lpstr>
      <vt:lpstr>'CAPITULO DE GASTO'!Área_de_impresión</vt:lpstr>
      <vt:lpstr>ECONOMICA!Área_de_impresión</vt:lpstr>
      <vt:lpstr>'ESTADO DEL PRESUPUESTO'!Área_de_impresión</vt:lpstr>
      <vt:lpstr>'FUENTE DE FINANCIAMIENTO'!Área_de_impresión</vt:lpstr>
      <vt:lpstr>FUNCIONAL!Área_de_impresión</vt:lpstr>
      <vt:lpstr>'OBJETO DEL GASTO'!Área_de_impresión</vt:lpstr>
      <vt:lpstr>'PROGRAMA Y PROYECTO'!Área_de_impresión</vt:lpstr>
      <vt:lpstr>'TIPO DE GASTO'!Área_de_impresión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cp:lastPrinted>2021-02-15T20:26:48Z</cp:lastPrinted>
  <dcterms:created xsi:type="dcterms:W3CDTF">2021-02-04T16:34:54Z</dcterms:created>
  <dcterms:modified xsi:type="dcterms:W3CDTF">2021-03-11T17:42:11Z</dcterms:modified>
</cp:coreProperties>
</file>